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0" windowWidth="20730" windowHeight="6555"/>
  </bookViews>
  <sheets>
    <sheet name="収穫予測（入力）" sheetId="9" r:id="rId1"/>
    <sheet name="間伐グラフ" sheetId="7" r:id="rId2"/>
    <sheet name="無間伐グラフ" sheetId="8" r:id="rId3"/>
    <sheet name="スギシミュレーション (任意)" sheetId="10" r:id="rId4"/>
    <sheet name="(計算用)" sheetId="5" r:id="rId5"/>
  </sheets>
  <externalReferences>
    <externalReference r:id="rId6"/>
    <externalReference r:id="rId7"/>
  </externalReferences>
  <definedNames>
    <definedName name="ＣＨＩＩ">[1]プロットデータ!$N$61</definedName>
    <definedName name="DATA" localSheetId="3">'スギシミュレーション (任意)'!$A$19:$AG$99</definedName>
    <definedName name="DATA" localSheetId="0">#REF!</definedName>
    <definedName name="DATA">'(計算用)'!$A$19:$AG$99</definedName>
    <definedName name="_xlnm.Print_Area" localSheetId="4">'(計算用)'!$BW$4:$CF$99</definedName>
    <definedName name="_xlnm.Print_Area" localSheetId="3">'スギシミュレーション (任意)'!$BW$4:$CF$99</definedName>
    <definedName name="_xlnm.Print_Area" localSheetId="0">'収穫予測（入力）'!$F$51:$X$86</definedName>
    <definedName name="検索条件" localSheetId="3">[2]施行履歴!#REF!</definedName>
    <definedName name="検索条件" localSheetId="0">[2]施行履歴!#REF!</definedName>
    <definedName name="検索条件">[2]施行履歴!#REF!</definedName>
    <definedName name="検索条件②" localSheetId="3">[2]施行履歴!#REF!</definedName>
    <definedName name="検索条件②">[2]施行履歴!#REF!</definedName>
    <definedName name="消費税" localSheetId="3">#REF!</definedName>
    <definedName name="消費税" localSheetId="0">#REF!</definedName>
    <definedName name="消費税">#REF!</definedName>
  </definedNames>
  <calcPr calcId="145621"/>
</workbook>
</file>

<file path=xl/calcChain.xml><?xml version="1.0" encoding="utf-8"?>
<calcChain xmlns="http://schemas.openxmlformats.org/spreadsheetml/2006/main">
  <c r="N54" i="9" l="1"/>
  <c r="H55" i="9"/>
  <c r="I55" i="9"/>
  <c r="H54" i="9"/>
  <c r="M85" i="9"/>
  <c r="E6" i="10" l="1"/>
  <c r="V5" i="5" l="1"/>
  <c r="K149" i="10"/>
  <c r="K148" i="10"/>
  <c r="K147" i="10"/>
  <c r="K146" i="10"/>
  <c r="K145" i="10"/>
  <c r="K144" i="10"/>
  <c r="K143" i="10"/>
  <c r="K142" i="10"/>
  <c r="K141" i="10"/>
  <c r="K140" i="10"/>
  <c r="K139" i="10"/>
  <c r="K138" i="10"/>
  <c r="K137" i="10"/>
  <c r="K136" i="10"/>
  <c r="K135" i="10"/>
  <c r="K134" i="10"/>
  <c r="K133" i="10"/>
  <c r="K132" i="10"/>
  <c r="K131" i="10"/>
  <c r="K130" i="10"/>
  <c r="K129" i="10"/>
  <c r="K128" i="10"/>
  <c r="K127" i="10"/>
  <c r="K126" i="10"/>
  <c r="K125" i="10"/>
  <c r="K124" i="10"/>
  <c r="K123" i="10"/>
  <c r="K122" i="10"/>
  <c r="K121" i="10"/>
  <c r="K120" i="10"/>
  <c r="K119" i="10"/>
  <c r="K118" i="10"/>
  <c r="K117" i="10"/>
  <c r="K116" i="10"/>
  <c r="K115" i="10"/>
  <c r="K114" i="10"/>
  <c r="K113" i="10"/>
  <c r="K112" i="10"/>
  <c r="K111" i="10"/>
  <c r="K110" i="10"/>
  <c r="K109" i="10"/>
  <c r="K108" i="10"/>
  <c r="K107" i="10"/>
  <c r="K106" i="10"/>
  <c r="K105" i="10"/>
  <c r="K104" i="10"/>
  <c r="K103" i="10"/>
  <c r="K102" i="10"/>
  <c r="K101" i="10"/>
  <c r="K100" i="10"/>
  <c r="K99" i="10"/>
  <c r="K98" i="10"/>
  <c r="K97" i="10"/>
  <c r="K96" i="10"/>
  <c r="K95" i="10"/>
  <c r="K94" i="10"/>
  <c r="K93" i="10"/>
  <c r="K92" i="10"/>
  <c r="K91" i="10"/>
  <c r="K90" i="10"/>
  <c r="K89"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BW18" i="10"/>
  <c r="K18" i="10"/>
  <c r="BW17" i="10"/>
  <c r="K17" i="10"/>
  <c r="BW16" i="10"/>
  <c r="K16" i="10"/>
  <c r="BW15" i="10"/>
  <c r="K15" i="10"/>
  <c r="BW14" i="10"/>
  <c r="K14" i="10"/>
  <c r="BW13" i="10"/>
  <c r="K13" i="10"/>
  <c r="BW12" i="10"/>
  <c r="K12" i="10"/>
  <c r="BW11" i="10"/>
  <c r="K11" i="10"/>
  <c r="BW10" i="10"/>
  <c r="K10" i="10"/>
  <c r="BW9" i="10"/>
  <c r="K9" i="10"/>
  <c r="BK27" i="10"/>
  <c r="AS27" i="10"/>
  <c r="AA27" i="10"/>
  <c r="BO5" i="5"/>
  <c r="BF5" i="5"/>
  <c r="AW5" i="5"/>
  <c r="AN5" i="5"/>
  <c r="AE5" i="5"/>
  <c r="M5" i="5"/>
  <c r="L9" i="5" s="1"/>
  <c r="B149" i="10" l="1"/>
  <c r="B148" i="10"/>
  <c r="B147" i="10"/>
  <c r="B146" i="10"/>
  <c r="B145" i="10"/>
  <c r="L145" i="10" s="1"/>
  <c r="U145" i="10" s="1"/>
  <c r="B144" i="10"/>
  <c r="B143" i="10"/>
  <c r="B142" i="10"/>
  <c r="B141" i="10"/>
  <c r="B140" i="10"/>
  <c r="B139" i="10"/>
  <c r="L139" i="10" s="1"/>
  <c r="U139" i="10" s="1"/>
  <c r="B138" i="10"/>
  <c r="B137" i="10"/>
  <c r="B136" i="10"/>
  <c r="B135" i="10"/>
  <c r="B134" i="10"/>
  <c r="B133" i="10"/>
  <c r="L133" i="10" s="1"/>
  <c r="U133" i="10" s="1"/>
  <c r="B132" i="10"/>
  <c r="B131" i="10"/>
  <c r="L131" i="10" s="1"/>
  <c r="U131" i="10" s="1"/>
  <c r="B130" i="10"/>
  <c r="B129" i="10"/>
  <c r="L129" i="10" s="1"/>
  <c r="U129" i="10" s="1"/>
  <c r="B128" i="10"/>
  <c r="B127" i="10"/>
  <c r="L127" i="10" s="1"/>
  <c r="U127" i="10" s="1"/>
  <c r="B126" i="10"/>
  <c r="L126" i="10" s="1"/>
  <c r="U126" i="10" s="1"/>
  <c r="B124" i="10"/>
  <c r="B123" i="10"/>
  <c r="B122" i="10"/>
  <c r="B121" i="10"/>
  <c r="B120" i="10"/>
  <c r="L120" i="10" s="1"/>
  <c r="U120" i="10" s="1"/>
  <c r="B119" i="10"/>
  <c r="L119" i="10" s="1"/>
  <c r="U119" i="10" s="1"/>
  <c r="B118" i="10"/>
  <c r="B117" i="10"/>
  <c r="B116" i="10"/>
  <c r="L116" i="10" s="1"/>
  <c r="U116" i="10" s="1"/>
  <c r="B115" i="10"/>
  <c r="L115" i="10" s="1"/>
  <c r="U115" i="10" s="1"/>
  <c r="B114" i="10"/>
  <c r="L114" i="10" s="1"/>
  <c r="U114" i="10" s="1"/>
  <c r="B113" i="10"/>
  <c r="L113" i="10" s="1"/>
  <c r="U113" i="10" s="1"/>
  <c r="B125" i="10"/>
  <c r="L125" i="10" s="1"/>
  <c r="U125" i="10" s="1"/>
  <c r="B112" i="10"/>
  <c r="L112" i="10" s="1"/>
  <c r="U112" i="10" s="1"/>
  <c r="B111" i="10"/>
  <c r="L111" i="10" s="1"/>
  <c r="U111" i="10" s="1"/>
  <c r="B110" i="10"/>
  <c r="L110" i="10" s="1"/>
  <c r="U110" i="10" s="1"/>
  <c r="B109" i="10"/>
  <c r="L109" i="10" s="1"/>
  <c r="U109" i="10" s="1"/>
  <c r="B108" i="10"/>
  <c r="L108" i="10" s="1"/>
  <c r="U108" i="10" s="1"/>
  <c r="B107" i="10"/>
  <c r="L107" i="10" s="1"/>
  <c r="U107" i="10" s="1"/>
  <c r="B106" i="10"/>
  <c r="L106" i="10" s="1"/>
  <c r="U106" i="10" s="1"/>
  <c r="B105" i="10"/>
  <c r="L105" i="10" s="1"/>
  <c r="U105" i="10" s="1"/>
  <c r="B104" i="10"/>
  <c r="L104" i="10" s="1"/>
  <c r="U104" i="10" s="1"/>
  <c r="B103" i="10"/>
  <c r="L103" i="10" s="1"/>
  <c r="U103" i="10" s="1"/>
  <c r="B102" i="10"/>
  <c r="L102" i="10" s="1"/>
  <c r="U102" i="10" s="1"/>
  <c r="B101" i="10"/>
  <c r="B100" i="10"/>
  <c r="B99" i="10"/>
  <c r="B98" i="10"/>
  <c r="B97" i="10"/>
  <c r="L97" i="10" s="1"/>
  <c r="U97" i="10" s="1"/>
  <c r="B96" i="10"/>
  <c r="B95" i="10"/>
  <c r="B94" i="10"/>
  <c r="L94" i="10" s="1"/>
  <c r="U94" i="10" s="1"/>
  <c r="B93" i="10"/>
  <c r="L93" i="10" s="1"/>
  <c r="U93" i="10" s="1"/>
  <c r="B92" i="10"/>
  <c r="L92" i="10" s="1"/>
  <c r="U92" i="10" s="1"/>
  <c r="B91" i="10"/>
  <c r="L91" i="10" s="1"/>
  <c r="U91" i="10" s="1"/>
  <c r="B90" i="10"/>
  <c r="L90" i="10" s="1"/>
  <c r="U90" i="10" s="1"/>
  <c r="B89" i="10"/>
  <c r="L89" i="10" s="1"/>
  <c r="U89" i="10" s="1"/>
  <c r="B88" i="10"/>
  <c r="L88" i="10" s="1"/>
  <c r="U88" i="10" s="1"/>
  <c r="B87" i="10"/>
  <c r="L87" i="10" s="1"/>
  <c r="U87" i="10" s="1"/>
  <c r="B86" i="10"/>
  <c r="L86" i="10" s="1"/>
  <c r="U86" i="10" s="1"/>
  <c r="B85" i="10"/>
  <c r="L85" i="10" s="1"/>
  <c r="U85" i="10" s="1"/>
  <c r="B84" i="10"/>
  <c r="L84" i="10" s="1"/>
  <c r="U84" i="10" s="1"/>
  <c r="B83" i="10"/>
  <c r="L83" i="10" s="1"/>
  <c r="U83" i="10" s="1"/>
  <c r="B82" i="10"/>
  <c r="L82" i="10" s="1"/>
  <c r="U82" i="10" s="1"/>
  <c r="B81" i="10"/>
  <c r="L81" i="10" s="1"/>
  <c r="U81" i="10" s="1"/>
  <c r="B80" i="10"/>
  <c r="L80" i="10" s="1"/>
  <c r="U80" i="10" s="1"/>
  <c r="B79" i="10"/>
  <c r="L79" i="10" s="1"/>
  <c r="U79" i="10" s="1"/>
  <c r="B78" i="10"/>
  <c r="L78" i="10" s="1"/>
  <c r="U78" i="10" s="1"/>
  <c r="B77" i="10"/>
  <c r="B76" i="10"/>
  <c r="B75" i="10"/>
  <c r="B74" i="10"/>
  <c r="B73" i="10"/>
  <c r="L73" i="10" s="1"/>
  <c r="U73" i="10" s="1"/>
  <c r="B72" i="10"/>
  <c r="B71" i="10"/>
  <c r="B70" i="10"/>
  <c r="B69" i="10"/>
  <c r="B68" i="10"/>
  <c r="B67" i="10"/>
  <c r="L67" i="10" s="1"/>
  <c r="U67" i="10" s="1"/>
  <c r="B66" i="10"/>
  <c r="B65" i="10"/>
  <c r="L65" i="10" s="1"/>
  <c r="U65" i="10" s="1"/>
  <c r="B64" i="10"/>
  <c r="L64" i="10" s="1"/>
  <c r="U64" i="10" s="1"/>
  <c r="B63" i="10"/>
  <c r="L63" i="10" s="1"/>
  <c r="U63" i="10" s="1"/>
  <c r="B62" i="10"/>
  <c r="L62" i="10" s="1"/>
  <c r="U62" i="10" s="1"/>
  <c r="B61" i="10"/>
  <c r="L61" i="10" s="1"/>
  <c r="U61" i="10" s="1"/>
  <c r="B60" i="10"/>
  <c r="L60" i="10" s="1"/>
  <c r="U60" i="10" s="1"/>
  <c r="B59" i="10"/>
  <c r="L59" i="10" s="1"/>
  <c r="U59" i="10" s="1"/>
  <c r="B58" i="10"/>
  <c r="L58" i="10" s="1"/>
  <c r="U58" i="10" s="1"/>
  <c r="B57" i="10"/>
  <c r="L57" i="10" s="1"/>
  <c r="U57" i="10" s="1"/>
  <c r="B56" i="10"/>
  <c r="L56" i="10" s="1"/>
  <c r="U56" i="10" s="1"/>
  <c r="B55" i="10"/>
  <c r="L55" i="10" s="1"/>
  <c r="U55" i="10" s="1"/>
  <c r="B54" i="10"/>
  <c r="L54" i="10" s="1"/>
  <c r="U54" i="10" s="1"/>
  <c r="B53" i="10"/>
  <c r="B52" i="10"/>
  <c r="B51" i="10"/>
  <c r="B50" i="10"/>
  <c r="B49" i="10"/>
  <c r="L49" i="10" s="1"/>
  <c r="U49" i="10" s="1"/>
  <c r="B48" i="10"/>
  <c r="B47" i="10"/>
  <c r="B46" i="10"/>
  <c r="B45" i="10"/>
  <c r="B44" i="10"/>
  <c r="B43" i="10"/>
  <c r="L43" i="10" s="1"/>
  <c r="B42" i="10"/>
  <c r="B41" i="10"/>
  <c r="B40" i="10"/>
  <c r="B39" i="10"/>
  <c r="B38" i="10"/>
  <c r="B37" i="10"/>
  <c r="B36" i="10"/>
  <c r="B35" i="10"/>
  <c r="B34" i="10"/>
  <c r="B33" i="10"/>
  <c r="B32" i="10"/>
  <c r="B31" i="10"/>
  <c r="B30" i="10"/>
  <c r="B29" i="10"/>
  <c r="B28" i="10"/>
  <c r="L149" i="10"/>
  <c r="L148" i="10"/>
  <c r="U148" i="10" s="1"/>
  <c r="L147" i="10"/>
  <c r="U147" i="10" s="1"/>
  <c r="L146" i="10"/>
  <c r="U146" i="10" s="1"/>
  <c r="L144" i="10"/>
  <c r="U144" i="10" s="1"/>
  <c r="L143" i="10"/>
  <c r="L142" i="10"/>
  <c r="U142" i="10" s="1"/>
  <c r="L141" i="10"/>
  <c r="L140" i="10"/>
  <c r="U140" i="10" s="1"/>
  <c r="L138" i="10"/>
  <c r="U138" i="10" s="1"/>
  <c r="L137" i="10"/>
  <c r="L136" i="10"/>
  <c r="U136" i="10" s="1"/>
  <c r="L135" i="10"/>
  <c r="L134" i="10"/>
  <c r="U134" i="10" s="1"/>
  <c r="L132" i="10"/>
  <c r="U132" i="10" s="1"/>
  <c r="L130" i="10"/>
  <c r="U130" i="10" s="1"/>
  <c r="L128" i="10"/>
  <c r="U128" i="10" s="1"/>
  <c r="L124" i="10"/>
  <c r="L123" i="10"/>
  <c r="U123" i="10" s="1"/>
  <c r="L122" i="10"/>
  <c r="L121" i="10"/>
  <c r="L118" i="10"/>
  <c r="L117" i="10"/>
  <c r="L101" i="10"/>
  <c r="L100" i="10"/>
  <c r="U100" i="10" s="1"/>
  <c r="L99" i="10"/>
  <c r="L98" i="10"/>
  <c r="U98" i="10" s="1"/>
  <c r="L96" i="10"/>
  <c r="U96" i="10" s="1"/>
  <c r="L95" i="10"/>
  <c r="U95" i="10" s="1"/>
  <c r="L77" i="10"/>
  <c r="L76" i="10"/>
  <c r="U76" i="10" s="1"/>
  <c r="L75" i="10"/>
  <c r="L74" i="10"/>
  <c r="U74" i="10" s="1"/>
  <c r="L72" i="10"/>
  <c r="U72" i="10" s="1"/>
  <c r="L71" i="10"/>
  <c r="L70" i="10"/>
  <c r="U70" i="10" s="1"/>
  <c r="L69" i="10"/>
  <c r="L68" i="10"/>
  <c r="U68" i="10" s="1"/>
  <c r="L66" i="10"/>
  <c r="U66" i="10" s="1"/>
  <c r="L53" i="10"/>
  <c r="U53" i="10" s="1"/>
  <c r="L52" i="10"/>
  <c r="U52" i="10" s="1"/>
  <c r="L51" i="10"/>
  <c r="L50" i="10"/>
  <c r="U50" i="10" s="1"/>
  <c r="L48" i="10"/>
  <c r="U48" i="10" s="1"/>
  <c r="L47" i="10"/>
  <c r="L46" i="10"/>
  <c r="U46" i="10" s="1"/>
  <c r="L45" i="10"/>
  <c r="L44" i="10"/>
  <c r="U44" i="10" s="1"/>
  <c r="L42" i="10"/>
  <c r="U42" i="10" s="1"/>
  <c r="AD42" i="10" s="1"/>
  <c r="L41" i="10"/>
  <c r="L40" i="10"/>
  <c r="U40" i="10" s="1"/>
  <c r="AD40" i="10" s="1"/>
  <c r="L39" i="10"/>
  <c r="L38" i="10"/>
  <c r="U38" i="10" s="1"/>
  <c r="L37" i="10"/>
  <c r="L36" i="10"/>
  <c r="U36" i="10" s="1"/>
  <c r="L35" i="10"/>
  <c r="L34" i="10"/>
  <c r="U34" i="10" s="1"/>
  <c r="L33" i="10"/>
  <c r="L32" i="10"/>
  <c r="U32" i="10" s="1"/>
  <c r="L31" i="10"/>
  <c r="L30" i="10"/>
  <c r="U30" i="10" s="1"/>
  <c r="L29" i="10"/>
  <c r="L28" i="10"/>
  <c r="AK38" i="10"/>
  <c r="AI38" i="10"/>
  <c r="AK37" i="10"/>
  <c r="AI37" i="10"/>
  <c r="AK36" i="10"/>
  <c r="AI36" i="10"/>
  <c r="AK35" i="10"/>
  <c r="AI35" i="10"/>
  <c r="AK34" i="10"/>
  <c r="AI34" i="10"/>
  <c r="AK33" i="10"/>
  <c r="AI33" i="10"/>
  <c r="AK32" i="10"/>
  <c r="AI32" i="10"/>
  <c r="AK31" i="10"/>
  <c r="AI31" i="10"/>
  <c r="AK30" i="10"/>
  <c r="AI30" i="10"/>
  <c r="AK29" i="10"/>
  <c r="AI29" i="10"/>
  <c r="AK28" i="10"/>
  <c r="AI28" i="10"/>
  <c r="AJ38" i="10"/>
  <c r="AH38" i="10"/>
  <c r="AD38" i="10"/>
  <c r="AJ37" i="10"/>
  <c r="AH37" i="10"/>
  <c r="AD37" i="10"/>
  <c r="AJ36" i="10"/>
  <c r="AH36" i="10"/>
  <c r="AD36" i="10"/>
  <c r="AJ35" i="10"/>
  <c r="AH35" i="10"/>
  <c r="AD35" i="10"/>
  <c r="AJ34" i="10"/>
  <c r="AH34" i="10"/>
  <c r="AD34" i="10"/>
  <c r="AJ33" i="10"/>
  <c r="AH33" i="10"/>
  <c r="AD33" i="10"/>
  <c r="AJ32" i="10"/>
  <c r="AH32" i="10"/>
  <c r="AD32" i="10"/>
  <c r="AJ31" i="10"/>
  <c r="AH31" i="10"/>
  <c r="AD31" i="10"/>
  <c r="AJ30" i="10"/>
  <c r="AH30" i="10"/>
  <c r="AD30" i="10"/>
  <c r="AJ29" i="10"/>
  <c r="AH29" i="10"/>
  <c r="AD29" i="10"/>
  <c r="AJ28" i="10"/>
  <c r="AH28" i="10"/>
  <c r="AD28" i="10"/>
  <c r="BC58" i="10"/>
  <c r="BA58" i="10"/>
  <c r="BC57" i="10"/>
  <c r="BA57" i="10"/>
  <c r="BC56" i="10"/>
  <c r="BA56" i="10"/>
  <c r="BC55" i="10"/>
  <c r="BA55" i="10"/>
  <c r="BC54" i="10"/>
  <c r="BA54" i="10"/>
  <c r="BC53" i="10"/>
  <c r="BA53" i="10"/>
  <c r="BC52" i="10"/>
  <c r="BA52" i="10"/>
  <c r="BC51" i="10"/>
  <c r="BA51" i="10"/>
  <c r="BC50" i="10"/>
  <c r="BA50" i="10"/>
  <c r="BC49" i="10"/>
  <c r="BA49" i="10"/>
  <c r="BC48" i="10"/>
  <c r="BA48" i="10"/>
  <c r="BC47" i="10"/>
  <c r="BA47" i="10"/>
  <c r="BC46" i="10"/>
  <c r="BA46" i="10"/>
  <c r="BC45" i="10"/>
  <c r="BA45" i="10"/>
  <c r="BC44" i="10"/>
  <c r="BA44" i="10"/>
  <c r="BC43" i="10"/>
  <c r="BA43" i="10"/>
  <c r="BC42" i="10"/>
  <c r="BA42" i="10"/>
  <c r="BC41" i="10"/>
  <c r="BA41" i="10"/>
  <c r="BC40" i="10"/>
  <c r="BA40" i="10"/>
  <c r="BC39" i="10"/>
  <c r="BA39" i="10"/>
  <c r="BC38" i="10"/>
  <c r="BA38" i="10"/>
  <c r="BC37" i="10"/>
  <c r="BA37" i="10"/>
  <c r="BC36" i="10"/>
  <c r="BA36" i="10"/>
  <c r="BC35" i="10"/>
  <c r="BA35" i="10"/>
  <c r="BC34" i="10"/>
  <c r="BA34" i="10"/>
  <c r="BC33" i="10"/>
  <c r="BA33" i="10"/>
  <c r="BC32" i="10"/>
  <c r="BA32" i="10"/>
  <c r="BC31" i="10"/>
  <c r="BA31" i="10"/>
  <c r="BC30" i="10"/>
  <c r="BA30" i="10"/>
  <c r="BC29" i="10"/>
  <c r="BA29" i="10"/>
  <c r="BC28" i="10"/>
  <c r="BA28" i="10"/>
  <c r="BB58" i="10"/>
  <c r="AZ58" i="10"/>
  <c r="AV58" i="10"/>
  <c r="BB57" i="10"/>
  <c r="AZ57" i="10"/>
  <c r="AV57" i="10"/>
  <c r="BB56" i="10"/>
  <c r="AZ56" i="10"/>
  <c r="AV56" i="10"/>
  <c r="BB55" i="10"/>
  <c r="AZ55" i="10"/>
  <c r="AV55" i="10"/>
  <c r="BB54" i="10"/>
  <c r="AZ54" i="10"/>
  <c r="AV54" i="10"/>
  <c r="BB53" i="10"/>
  <c r="AZ53" i="10"/>
  <c r="AV53" i="10"/>
  <c r="BB52" i="10"/>
  <c r="AZ52" i="10"/>
  <c r="AV52" i="10"/>
  <c r="BB51" i="10"/>
  <c r="AZ51" i="10"/>
  <c r="AV51" i="10"/>
  <c r="BB50" i="10"/>
  <c r="AZ50" i="10"/>
  <c r="AV50" i="10"/>
  <c r="BB49" i="10"/>
  <c r="AZ49" i="10"/>
  <c r="AV49" i="10"/>
  <c r="BB48" i="10"/>
  <c r="AZ48" i="10"/>
  <c r="AV48" i="10"/>
  <c r="BB47" i="10"/>
  <c r="AZ47" i="10"/>
  <c r="AV47" i="10"/>
  <c r="BB46" i="10"/>
  <c r="AZ46" i="10"/>
  <c r="AV46" i="10"/>
  <c r="BB45" i="10"/>
  <c r="AZ45" i="10"/>
  <c r="AV45" i="10"/>
  <c r="BB44" i="10"/>
  <c r="AZ44" i="10"/>
  <c r="AV44" i="10"/>
  <c r="BB43" i="10"/>
  <c r="AZ43" i="10"/>
  <c r="AV43" i="10"/>
  <c r="BB42" i="10"/>
  <c r="AZ42" i="10"/>
  <c r="AV42" i="10"/>
  <c r="BB41" i="10"/>
  <c r="AZ41" i="10"/>
  <c r="AV41" i="10"/>
  <c r="BB40" i="10"/>
  <c r="AZ40" i="10"/>
  <c r="AV40" i="10"/>
  <c r="BB39" i="10"/>
  <c r="AZ39" i="10"/>
  <c r="AV39" i="10"/>
  <c r="BB38" i="10"/>
  <c r="AZ38" i="10"/>
  <c r="AV38" i="10"/>
  <c r="BB37" i="10"/>
  <c r="AZ37" i="10"/>
  <c r="AV37" i="10"/>
  <c r="BB36" i="10"/>
  <c r="AZ36" i="10"/>
  <c r="AV36" i="10"/>
  <c r="BB35" i="10"/>
  <c r="AZ35" i="10"/>
  <c r="AV35" i="10"/>
  <c r="BB34" i="10"/>
  <c r="AZ34" i="10"/>
  <c r="AV34" i="10"/>
  <c r="BB33" i="10"/>
  <c r="AZ33" i="10"/>
  <c r="AV33" i="10"/>
  <c r="BB32" i="10"/>
  <c r="AZ32" i="10"/>
  <c r="AV32" i="10"/>
  <c r="BB31" i="10"/>
  <c r="AZ31" i="10"/>
  <c r="AV31" i="10"/>
  <c r="BB30" i="10"/>
  <c r="AZ30" i="10"/>
  <c r="AV30" i="10"/>
  <c r="BB29" i="10"/>
  <c r="AZ29" i="10"/>
  <c r="AV29" i="10"/>
  <c r="BB28" i="10"/>
  <c r="AZ28" i="10"/>
  <c r="AV28" i="10"/>
  <c r="BT88" i="10"/>
  <c r="BR88" i="10"/>
  <c r="BN88" i="10"/>
  <c r="BT87" i="10"/>
  <c r="BR87" i="10"/>
  <c r="BN87" i="10"/>
  <c r="BT86" i="10"/>
  <c r="BR86" i="10"/>
  <c r="BN86" i="10"/>
  <c r="BT85" i="10"/>
  <c r="BR85" i="10"/>
  <c r="BN85" i="10"/>
  <c r="BT84" i="10"/>
  <c r="BR84" i="10"/>
  <c r="BN84" i="10"/>
  <c r="BT83" i="10"/>
  <c r="BR83" i="10"/>
  <c r="BN83" i="10"/>
  <c r="BT82" i="10"/>
  <c r="BR82" i="10"/>
  <c r="BN82" i="10"/>
  <c r="BT81" i="10"/>
  <c r="BR81" i="10"/>
  <c r="BN81" i="10"/>
  <c r="BT80" i="10"/>
  <c r="BR80" i="10"/>
  <c r="BN80" i="10"/>
  <c r="BT79" i="10"/>
  <c r="BR79" i="10"/>
  <c r="BN79" i="10"/>
  <c r="BT78" i="10"/>
  <c r="BR78" i="10"/>
  <c r="BU88" i="10"/>
  <c r="BS88" i="10"/>
  <c r="BU87" i="10"/>
  <c r="BS87" i="10"/>
  <c r="BU86" i="10"/>
  <c r="BS86" i="10"/>
  <c r="BU85" i="10"/>
  <c r="BS85" i="10"/>
  <c r="BU84" i="10"/>
  <c r="BS84" i="10"/>
  <c r="BU83" i="10"/>
  <c r="BS83" i="10"/>
  <c r="BU82" i="10"/>
  <c r="BS82" i="10"/>
  <c r="BU81" i="10"/>
  <c r="BS81" i="10"/>
  <c r="BU80" i="10"/>
  <c r="BS80" i="10"/>
  <c r="BU79" i="10"/>
  <c r="BS79" i="10"/>
  <c r="BU78" i="10"/>
  <c r="BS78" i="10"/>
  <c r="BU77" i="10"/>
  <c r="BS77" i="10"/>
  <c r="BU76" i="10"/>
  <c r="BN78" i="10"/>
  <c r="BR77" i="10"/>
  <c r="BN77" i="10"/>
  <c r="BS76" i="10"/>
  <c r="BU75" i="10"/>
  <c r="BS75" i="10"/>
  <c r="BU74" i="10"/>
  <c r="BS74" i="10"/>
  <c r="BU73" i="10"/>
  <c r="BS73" i="10"/>
  <c r="BU72" i="10"/>
  <c r="BS72" i="10"/>
  <c r="BU71" i="10"/>
  <c r="BS71" i="10"/>
  <c r="BU70" i="10"/>
  <c r="BS70" i="10"/>
  <c r="BU69" i="10"/>
  <c r="BS69" i="10"/>
  <c r="BU68" i="10"/>
  <c r="BS68" i="10"/>
  <c r="BU67" i="10"/>
  <c r="BS67" i="10"/>
  <c r="BU66" i="10"/>
  <c r="BS66" i="10"/>
  <c r="BU65" i="10"/>
  <c r="BS65" i="10"/>
  <c r="BU64" i="10"/>
  <c r="BS64" i="10"/>
  <c r="BU63" i="10"/>
  <c r="BS63" i="10"/>
  <c r="BU62" i="10"/>
  <c r="BS62" i="10"/>
  <c r="BU61" i="10"/>
  <c r="BS61" i="10"/>
  <c r="BU60" i="10"/>
  <c r="BS60" i="10"/>
  <c r="BU59" i="10"/>
  <c r="BS59" i="10"/>
  <c r="BU58" i="10"/>
  <c r="BS58" i="10"/>
  <c r="BU57" i="10"/>
  <c r="BS57" i="10"/>
  <c r="BU56" i="10"/>
  <c r="BS56" i="10"/>
  <c r="BU55" i="10"/>
  <c r="BS55" i="10"/>
  <c r="BU54" i="10"/>
  <c r="BS54" i="10"/>
  <c r="BU53" i="10"/>
  <c r="BS53" i="10"/>
  <c r="BU52" i="10"/>
  <c r="BS52" i="10"/>
  <c r="BU51" i="10"/>
  <c r="BS51" i="10"/>
  <c r="BU50" i="10"/>
  <c r="BS50" i="10"/>
  <c r="BU49" i="10"/>
  <c r="BS49" i="10"/>
  <c r="BU48" i="10"/>
  <c r="BS48" i="10"/>
  <c r="BU47" i="10"/>
  <c r="BS47" i="10"/>
  <c r="BU46" i="10"/>
  <c r="BS46" i="10"/>
  <c r="BU45" i="10"/>
  <c r="BS45" i="10"/>
  <c r="BU44" i="10"/>
  <c r="BS44" i="10"/>
  <c r="BU43" i="10"/>
  <c r="BS43" i="10"/>
  <c r="BU42" i="10"/>
  <c r="BS42" i="10"/>
  <c r="BU41" i="10"/>
  <c r="BS41" i="10"/>
  <c r="BU40" i="10"/>
  <c r="BS40" i="10"/>
  <c r="BU39" i="10"/>
  <c r="BS39" i="10"/>
  <c r="BU38" i="10"/>
  <c r="BS38" i="10"/>
  <c r="BU37" i="10"/>
  <c r="BS37" i="10"/>
  <c r="BU36" i="10"/>
  <c r="BS36" i="10"/>
  <c r="BU35" i="10"/>
  <c r="BS35" i="10"/>
  <c r="BU34" i="10"/>
  <c r="BS34" i="10"/>
  <c r="BU33" i="10"/>
  <c r="BS33" i="10"/>
  <c r="BU32" i="10"/>
  <c r="BS32" i="10"/>
  <c r="BU31" i="10"/>
  <c r="BS31" i="10"/>
  <c r="BU30" i="10"/>
  <c r="BS30" i="10"/>
  <c r="BU29" i="10"/>
  <c r="BS29" i="10"/>
  <c r="BU28" i="10"/>
  <c r="BS28" i="10"/>
  <c r="BT77" i="10"/>
  <c r="BT76" i="10"/>
  <c r="BR76" i="10"/>
  <c r="BN76" i="10"/>
  <c r="BT75" i="10"/>
  <c r="BR75" i="10"/>
  <c r="BN75" i="10"/>
  <c r="BT74" i="10"/>
  <c r="BR74" i="10"/>
  <c r="BN74" i="10"/>
  <c r="BT73" i="10"/>
  <c r="BR73" i="10"/>
  <c r="BN73" i="10"/>
  <c r="BT72" i="10"/>
  <c r="BR72" i="10"/>
  <c r="BN72" i="10"/>
  <c r="BT71" i="10"/>
  <c r="BR71" i="10"/>
  <c r="BN71" i="10"/>
  <c r="BT70" i="10"/>
  <c r="BR70" i="10"/>
  <c r="BN70" i="10"/>
  <c r="BT69" i="10"/>
  <c r="BR69" i="10"/>
  <c r="BN69" i="10"/>
  <c r="BT68" i="10"/>
  <c r="BR68" i="10"/>
  <c r="BN68" i="10"/>
  <c r="BT67" i="10"/>
  <c r="BR67" i="10"/>
  <c r="BN67" i="10"/>
  <c r="BT66" i="10"/>
  <c r="BR66" i="10"/>
  <c r="BN66" i="10"/>
  <c r="BT65" i="10"/>
  <c r="BR65" i="10"/>
  <c r="BN65" i="10"/>
  <c r="BT64" i="10"/>
  <c r="BR64" i="10"/>
  <c r="BN64" i="10"/>
  <c r="BT63" i="10"/>
  <c r="BR63" i="10"/>
  <c r="BN63" i="10"/>
  <c r="BT62" i="10"/>
  <c r="BR62" i="10"/>
  <c r="BN62" i="10"/>
  <c r="BT61" i="10"/>
  <c r="BR61" i="10"/>
  <c r="BN61" i="10"/>
  <c r="BT60" i="10"/>
  <c r="BR60" i="10"/>
  <c r="BN60" i="10"/>
  <c r="BT59" i="10"/>
  <c r="BR59" i="10"/>
  <c r="BN59" i="10"/>
  <c r="BT58" i="10"/>
  <c r="BR58" i="10"/>
  <c r="BN58" i="10"/>
  <c r="BT57" i="10"/>
  <c r="BR57" i="10"/>
  <c r="BN57" i="10"/>
  <c r="BT56" i="10"/>
  <c r="BR56" i="10"/>
  <c r="BN56" i="10"/>
  <c r="BT55" i="10"/>
  <c r="BR55" i="10"/>
  <c r="BN55" i="10"/>
  <c r="BT54" i="10"/>
  <c r="BR54" i="10"/>
  <c r="BN54" i="10"/>
  <c r="BT53" i="10"/>
  <c r="BR53" i="10"/>
  <c r="BN53" i="10"/>
  <c r="BT52" i="10"/>
  <c r="BR52" i="10"/>
  <c r="BN52" i="10"/>
  <c r="BT51" i="10"/>
  <c r="BR51" i="10"/>
  <c r="BN51" i="10"/>
  <c r="BT50" i="10"/>
  <c r="BR50" i="10"/>
  <c r="BN50" i="10"/>
  <c r="BT49" i="10"/>
  <c r="BR49" i="10"/>
  <c r="BN49" i="10"/>
  <c r="BT48" i="10"/>
  <c r="BR48" i="10"/>
  <c r="BN48" i="10"/>
  <c r="BT47" i="10"/>
  <c r="BR47" i="10"/>
  <c r="BN47" i="10"/>
  <c r="BT46" i="10"/>
  <c r="BR46" i="10"/>
  <c r="BN46" i="10"/>
  <c r="BT45" i="10"/>
  <c r="BR45" i="10"/>
  <c r="BN45" i="10"/>
  <c r="BT44" i="10"/>
  <c r="BR44" i="10"/>
  <c r="BN44" i="10"/>
  <c r="BT43" i="10"/>
  <c r="BR43" i="10"/>
  <c r="BN43" i="10"/>
  <c r="BT42" i="10"/>
  <c r="BR42" i="10"/>
  <c r="BN42" i="10"/>
  <c r="BT41" i="10"/>
  <c r="BR41" i="10"/>
  <c r="BN41" i="10"/>
  <c r="BT40" i="10"/>
  <c r="BR40" i="10"/>
  <c r="BN40" i="10"/>
  <c r="BT39" i="10"/>
  <c r="BR39" i="10"/>
  <c r="BN39" i="10"/>
  <c r="BT38" i="10"/>
  <c r="BR38" i="10"/>
  <c r="BN38" i="10"/>
  <c r="BT37" i="10"/>
  <c r="BR37" i="10"/>
  <c r="BN37" i="10"/>
  <c r="BT36" i="10"/>
  <c r="BR36" i="10"/>
  <c r="BN36" i="10"/>
  <c r="BT35" i="10"/>
  <c r="BR35" i="10"/>
  <c r="BN35" i="10"/>
  <c r="BT34" i="10"/>
  <c r="BR34" i="10"/>
  <c r="BN34" i="10"/>
  <c r="BT33" i="10"/>
  <c r="BR33" i="10"/>
  <c r="BN33" i="10"/>
  <c r="BT32" i="10"/>
  <c r="BR32" i="10"/>
  <c r="BN32" i="10"/>
  <c r="BT31" i="10"/>
  <c r="BR31" i="10"/>
  <c r="BN31" i="10"/>
  <c r="BT30" i="10"/>
  <c r="BR30" i="10"/>
  <c r="BN30" i="10"/>
  <c r="BT29" i="10"/>
  <c r="BR29" i="10"/>
  <c r="BN29" i="10"/>
  <c r="BT28" i="10"/>
  <c r="BR28" i="10"/>
  <c r="BN28" i="10"/>
  <c r="BT27" i="10"/>
  <c r="C18" i="10"/>
  <c r="B9" i="10"/>
  <c r="L9" i="10"/>
  <c r="P9" i="10"/>
  <c r="R9" i="10"/>
  <c r="U9" i="10"/>
  <c r="Y9" i="10"/>
  <c r="AA9" i="10"/>
  <c r="AD9" i="10"/>
  <c r="AH9" i="10"/>
  <c r="AJ9" i="10"/>
  <c r="AM9" i="10"/>
  <c r="AQ9" i="10"/>
  <c r="AS9" i="10"/>
  <c r="AV9" i="10"/>
  <c r="AZ9" i="10"/>
  <c r="BB9" i="10"/>
  <c r="BE9" i="10"/>
  <c r="BI9" i="10"/>
  <c r="BK9" i="10"/>
  <c r="BN9" i="10"/>
  <c r="BR9" i="10"/>
  <c r="BT9" i="10"/>
  <c r="C10" i="10"/>
  <c r="Q10" i="10"/>
  <c r="S10" i="10"/>
  <c r="Z10" i="10"/>
  <c r="AB10" i="10"/>
  <c r="AI10" i="10"/>
  <c r="AK10" i="10"/>
  <c r="AR10" i="10"/>
  <c r="AT10" i="10"/>
  <c r="BA10" i="10"/>
  <c r="BC10" i="10"/>
  <c r="BJ10" i="10"/>
  <c r="BL10" i="10"/>
  <c r="BS10" i="10"/>
  <c r="BU10" i="10"/>
  <c r="B11" i="10"/>
  <c r="L11" i="10"/>
  <c r="P11" i="10"/>
  <c r="R11" i="10"/>
  <c r="U11" i="10"/>
  <c r="Y11" i="10"/>
  <c r="AA11" i="10"/>
  <c r="AD11" i="10"/>
  <c r="AH11" i="10"/>
  <c r="AJ11" i="10"/>
  <c r="AM11" i="10"/>
  <c r="AQ11" i="10"/>
  <c r="AS11" i="10"/>
  <c r="AV11" i="10"/>
  <c r="AZ11" i="10"/>
  <c r="BB11" i="10"/>
  <c r="BE11" i="10"/>
  <c r="BI11" i="10"/>
  <c r="BK11" i="10"/>
  <c r="BN11" i="10"/>
  <c r="BR11" i="10"/>
  <c r="BT11" i="10"/>
  <c r="C12" i="10"/>
  <c r="Q12" i="10"/>
  <c r="S12" i="10"/>
  <c r="Z12" i="10"/>
  <c r="AB12" i="10"/>
  <c r="AI12" i="10"/>
  <c r="AK12" i="10"/>
  <c r="AR12" i="10"/>
  <c r="AT12" i="10"/>
  <c r="BA12" i="10"/>
  <c r="BC12" i="10"/>
  <c r="BJ12" i="10"/>
  <c r="BL12" i="10"/>
  <c r="BS12" i="10"/>
  <c r="BU12" i="10"/>
  <c r="B13" i="10"/>
  <c r="L13" i="10"/>
  <c r="P13" i="10"/>
  <c r="R13" i="10"/>
  <c r="U13" i="10"/>
  <c r="Y13" i="10"/>
  <c r="AA13" i="10"/>
  <c r="AD13" i="10"/>
  <c r="AH13" i="10"/>
  <c r="AJ13" i="10"/>
  <c r="AM13" i="10"/>
  <c r="AQ13" i="10"/>
  <c r="AS13" i="10"/>
  <c r="AV13" i="10"/>
  <c r="AZ13" i="10"/>
  <c r="BB13" i="10"/>
  <c r="BE13" i="10"/>
  <c r="BI13" i="10"/>
  <c r="BK13" i="10"/>
  <c r="BN13" i="10"/>
  <c r="BR13" i="10"/>
  <c r="BT13" i="10"/>
  <c r="C14" i="10"/>
  <c r="Q14" i="10"/>
  <c r="S14" i="10"/>
  <c r="Z14" i="10"/>
  <c r="AB14" i="10"/>
  <c r="AI14" i="10"/>
  <c r="AK14" i="10"/>
  <c r="AR14" i="10"/>
  <c r="AT14" i="10"/>
  <c r="BA14" i="10"/>
  <c r="BC14" i="10"/>
  <c r="BJ14" i="10"/>
  <c r="BL14" i="10"/>
  <c r="BS14" i="10"/>
  <c r="BU14" i="10"/>
  <c r="B15" i="10"/>
  <c r="L15" i="10"/>
  <c r="P15" i="10"/>
  <c r="R15" i="10"/>
  <c r="U15" i="10"/>
  <c r="Y15" i="10"/>
  <c r="AA15" i="10"/>
  <c r="AD15" i="10"/>
  <c r="AH15" i="10"/>
  <c r="AJ15" i="10"/>
  <c r="AM15" i="10"/>
  <c r="AQ15" i="10"/>
  <c r="AS15" i="10"/>
  <c r="AV15" i="10"/>
  <c r="AZ15" i="10"/>
  <c r="BB15" i="10"/>
  <c r="BE15" i="10"/>
  <c r="BI15" i="10"/>
  <c r="BK15" i="10"/>
  <c r="BN15" i="10"/>
  <c r="BR15" i="10"/>
  <c r="BT15" i="10"/>
  <c r="C16" i="10"/>
  <c r="Q16" i="10"/>
  <c r="S16" i="10"/>
  <c r="Z16" i="10"/>
  <c r="AB16" i="10"/>
  <c r="AI16" i="10"/>
  <c r="AK16" i="10"/>
  <c r="AR16" i="10"/>
  <c r="AT16" i="10"/>
  <c r="BA16" i="10"/>
  <c r="BC16" i="10"/>
  <c r="BJ16" i="10"/>
  <c r="BL16" i="10"/>
  <c r="BS16" i="10"/>
  <c r="BU16" i="10"/>
  <c r="B17" i="10"/>
  <c r="L17" i="10"/>
  <c r="P17" i="10"/>
  <c r="R17" i="10"/>
  <c r="U17" i="10"/>
  <c r="Y17" i="10"/>
  <c r="AA17" i="10"/>
  <c r="AD17" i="10"/>
  <c r="AH17" i="10"/>
  <c r="AJ17" i="10"/>
  <c r="AM17" i="10"/>
  <c r="AQ17" i="10"/>
  <c r="AS17" i="10"/>
  <c r="AV17" i="10"/>
  <c r="AZ17" i="10"/>
  <c r="BB17" i="10"/>
  <c r="BE17" i="10"/>
  <c r="BI17" i="10"/>
  <c r="BK17" i="10"/>
  <c r="BN17" i="10"/>
  <c r="BR17" i="10"/>
  <c r="BT17" i="10"/>
  <c r="Q18" i="10"/>
  <c r="S18" i="10"/>
  <c r="Z18" i="10"/>
  <c r="AB18" i="10"/>
  <c r="AI18" i="10"/>
  <c r="AK18" i="10"/>
  <c r="AR18" i="10"/>
  <c r="AT18" i="10"/>
  <c r="BA18" i="10"/>
  <c r="BC18" i="10"/>
  <c r="BJ18" i="10"/>
  <c r="BL18" i="10"/>
  <c r="BS18" i="10"/>
  <c r="BU18" i="10"/>
  <c r="B19" i="10"/>
  <c r="L19" i="10" s="1"/>
  <c r="U19" i="10"/>
  <c r="Y19" i="10"/>
  <c r="AA19" i="10"/>
  <c r="AD19" i="10"/>
  <c r="AH19" i="10"/>
  <c r="AJ19" i="10"/>
  <c r="AM19" i="10"/>
  <c r="AQ19" i="10"/>
  <c r="AS19" i="10"/>
  <c r="AV19" i="10"/>
  <c r="AZ19" i="10"/>
  <c r="BB19" i="10"/>
  <c r="BE19" i="10"/>
  <c r="BI19" i="10"/>
  <c r="BK19" i="10"/>
  <c r="BN19" i="10"/>
  <c r="BR19" i="10"/>
  <c r="BT19" i="10"/>
  <c r="B20" i="10"/>
  <c r="L20" i="10"/>
  <c r="U20" i="10"/>
  <c r="Y20" i="10"/>
  <c r="AA20" i="10"/>
  <c r="AD20" i="10"/>
  <c r="AH20" i="10"/>
  <c r="AJ20" i="10"/>
  <c r="AM20" i="10"/>
  <c r="AQ20" i="10"/>
  <c r="AS20" i="10"/>
  <c r="AV20" i="10"/>
  <c r="AZ20" i="10"/>
  <c r="BB20" i="10"/>
  <c r="BE20" i="10"/>
  <c r="BI20" i="10"/>
  <c r="BK20" i="10"/>
  <c r="BN20" i="10"/>
  <c r="BR20" i="10"/>
  <c r="BT20" i="10"/>
  <c r="B21" i="10"/>
  <c r="L21" i="10"/>
  <c r="U21" i="10"/>
  <c r="Y21" i="10"/>
  <c r="AA21" i="10"/>
  <c r="AD21" i="10"/>
  <c r="AH21" i="10"/>
  <c r="AJ21" i="10"/>
  <c r="AM21" i="10"/>
  <c r="AQ21" i="10"/>
  <c r="AS21" i="10"/>
  <c r="AV21" i="10"/>
  <c r="AZ21" i="10"/>
  <c r="BB21" i="10"/>
  <c r="BE21" i="10"/>
  <c r="BI21" i="10"/>
  <c r="BK21" i="10"/>
  <c r="BN21" i="10"/>
  <c r="BR21" i="10"/>
  <c r="BT21" i="10"/>
  <c r="B22" i="10"/>
  <c r="L22" i="10"/>
  <c r="U22" i="10"/>
  <c r="Y22" i="10"/>
  <c r="AA22" i="10"/>
  <c r="AD22" i="10"/>
  <c r="AH22" i="10"/>
  <c r="AJ22" i="10"/>
  <c r="AM22" i="10"/>
  <c r="AQ22" i="10"/>
  <c r="AS22" i="10"/>
  <c r="AV22" i="10"/>
  <c r="AZ22" i="10"/>
  <c r="BB22" i="10"/>
  <c r="BE22" i="10"/>
  <c r="BI22" i="10"/>
  <c r="BK22" i="10"/>
  <c r="BN22" i="10"/>
  <c r="BR22" i="10"/>
  <c r="BT22" i="10"/>
  <c r="B23" i="10"/>
  <c r="L23" i="10"/>
  <c r="U23" i="10"/>
  <c r="Y23" i="10"/>
  <c r="AA23" i="10"/>
  <c r="AD23" i="10"/>
  <c r="AH23" i="10"/>
  <c r="AJ23" i="10"/>
  <c r="AM23" i="10"/>
  <c r="AQ23" i="10"/>
  <c r="AS23" i="10"/>
  <c r="AV23" i="10"/>
  <c r="AZ23" i="10"/>
  <c r="BB23" i="10"/>
  <c r="BE23" i="10"/>
  <c r="BI23" i="10"/>
  <c r="BK23" i="10"/>
  <c r="BN23" i="10"/>
  <c r="BR23" i="10"/>
  <c r="BT23" i="10"/>
  <c r="B24" i="10"/>
  <c r="U24" i="10"/>
  <c r="Y24" i="10"/>
  <c r="AA24" i="10"/>
  <c r="AD24" i="10"/>
  <c r="AH24" i="10"/>
  <c r="AJ24" i="10"/>
  <c r="AM24" i="10"/>
  <c r="AQ24" i="10"/>
  <c r="AS24" i="10"/>
  <c r="AV24" i="10"/>
  <c r="AZ24" i="10"/>
  <c r="BB24" i="10"/>
  <c r="BE24" i="10"/>
  <c r="BI24" i="10"/>
  <c r="BK24" i="10"/>
  <c r="BN24" i="10"/>
  <c r="BR24" i="10"/>
  <c r="BT24" i="10"/>
  <c r="B25" i="10"/>
  <c r="L25" i="10" s="1"/>
  <c r="U25" i="10"/>
  <c r="Y25" i="10"/>
  <c r="AA25" i="10"/>
  <c r="AD25" i="10"/>
  <c r="AH25" i="10"/>
  <c r="AJ25" i="10"/>
  <c r="AM25" i="10"/>
  <c r="AQ25" i="10"/>
  <c r="AS25" i="10"/>
  <c r="AV25" i="10"/>
  <c r="AZ25" i="10"/>
  <c r="BB25" i="10"/>
  <c r="BE25" i="10"/>
  <c r="BI25" i="10"/>
  <c r="BK25" i="10"/>
  <c r="BN25" i="10"/>
  <c r="BR25" i="10"/>
  <c r="BT25" i="10"/>
  <c r="B26" i="10"/>
  <c r="U26" i="10"/>
  <c r="Y26" i="10"/>
  <c r="AA26" i="10"/>
  <c r="AD26" i="10"/>
  <c r="AH26" i="10"/>
  <c r="AJ26" i="10"/>
  <c r="AM26" i="10"/>
  <c r="AQ26" i="10"/>
  <c r="AS26" i="10"/>
  <c r="AV26" i="10"/>
  <c r="AZ26" i="10"/>
  <c r="BB26" i="10"/>
  <c r="BE26" i="10"/>
  <c r="BI26" i="10"/>
  <c r="BK26" i="10"/>
  <c r="BN26" i="10"/>
  <c r="BR26" i="10"/>
  <c r="BT26" i="10"/>
  <c r="B27" i="10"/>
  <c r="L27" i="10" s="1"/>
  <c r="U27" i="10"/>
  <c r="Y27" i="10"/>
  <c r="AD27" i="10"/>
  <c r="AH27" i="10"/>
  <c r="AJ27" i="10"/>
  <c r="AM27" i="10"/>
  <c r="AQ27" i="10"/>
  <c r="AV27" i="10"/>
  <c r="AZ27" i="10"/>
  <c r="BB27" i="10"/>
  <c r="BE27" i="10"/>
  <c r="BI27" i="10"/>
  <c r="BN27" i="10"/>
  <c r="BR27" i="10"/>
  <c r="BU27" i="10"/>
  <c r="U149" i="10"/>
  <c r="U143" i="10"/>
  <c r="U141" i="10"/>
  <c r="U137" i="10"/>
  <c r="U135" i="10"/>
  <c r="U124" i="10"/>
  <c r="U122" i="10"/>
  <c r="U121" i="10"/>
  <c r="U118" i="10"/>
  <c r="U117" i="10"/>
  <c r="U101" i="10"/>
  <c r="U99" i="10"/>
  <c r="U77" i="10"/>
  <c r="AB28" i="10"/>
  <c r="Z28" i="10"/>
  <c r="U75" i="10"/>
  <c r="U71" i="10"/>
  <c r="U69" i="10"/>
  <c r="U51" i="10"/>
  <c r="U47" i="10"/>
  <c r="U45" i="10"/>
  <c r="U43" i="10"/>
  <c r="AD43" i="10" s="1"/>
  <c r="U41" i="10"/>
  <c r="AD41" i="10" s="1"/>
  <c r="U39" i="10"/>
  <c r="AD39" i="10" s="1"/>
  <c r="U37" i="10"/>
  <c r="U35" i="10"/>
  <c r="U33" i="10"/>
  <c r="U31" i="10"/>
  <c r="U29" i="10"/>
  <c r="AA28" i="10"/>
  <c r="Y28" i="10"/>
  <c r="U28" i="10"/>
  <c r="AT48" i="10"/>
  <c r="AR48" i="10"/>
  <c r="AT47" i="10"/>
  <c r="AR47" i="10"/>
  <c r="AT46" i="10"/>
  <c r="AR46" i="10"/>
  <c r="AT45" i="10"/>
  <c r="AR45" i="10"/>
  <c r="AT44" i="10"/>
  <c r="AR44" i="10"/>
  <c r="AT43" i="10"/>
  <c r="AR43" i="10"/>
  <c r="AT42" i="10"/>
  <c r="AR42" i="10"/>
  <c r="AT41" i="10"/>
  <c r="AR41" i="10"/>
  <c r="AT40" i="10"/>
  <c r="AR40" i="10"/>
  <c r="AT39" i="10"/>
  <c r="AR39" i="10"/>
  <c r="AT38" i="10"/>
  <c r="AR38" i="10"/>
  <c r="AT37" i="10"/>
  <c r="AR37" i="10"/>
  <c r="AT36" i="10"/>
  <c r="AR36" i="10"/>
  <c r="AT35" i="10"/>
  <c r="AR35" i="10"/>
  <c r="AT34" i="10"/>
  <c r="AR34" i="10"/>
  <c r="AT33" i="10"/>
  <c r="AR33" i="10"/>
  <c r="AT32" i="10"/>
  <c r="AR32" i="10"/>
  <c r="AT31" i="10"/>
  <c r="AR31" i="10"/>
  <c r="AT30" i="10"/>
  <c r="AR30" i="10"/>
  <c r="AT29" i="10"/>
  <c r="AR29" i="10"/>
  <c r="AT28" i="10"/>
  <c r="AR28" i="10"/>
  <c r="AS48" i="10"/>
  <c r="AQ48" i="10"/>
  <c r="AM48" i="10"/>
  <c r="AS47" i="10"/>
  <c r="AQ47" i="10"/>
  <c r="AM47" i="10"/>
  <c r="AS46" i="10"/>
  <c r="AQ46" i="10"/>
  <c r="AM46" i="10"/>
  <c r="AS45" i="10"/>
  <c r="AQ45" i="10"/>
  <c r="AM45" i="10"/>
  <c r="AS44" i="10"/>
  <c r="AQ44" i="10"/>
  <c r="AM44" i="10"/>
  <c r="AS43" i="10"/>
  <c r="AQ43" i="10"/>
  <c r="AM43" i="10"/>
  <c r="AS42" i="10"/>
  <c r="AQ42" i="10"/>
  <c r="AM42" i="10"/>
  <c r="AS41" i="10"/>
  <c r="AQ41" i="10"/>
  <c r="AM41" i="10"/>
  <c r="AS40" i="10"/>
  <c r="AQ40" i="10"/>
  <c r="AM40" i="10"/>
  <c r="AS39" i="10"/>
  <c r="AQ39" i="10"/>
  <c r="AM39" i="10"/>
  <c r="AS38" i="10"/>
  <c r="AQ38" i="10"/>
  <c r="AM38" i="10"/>
  <c r="AS37" i="10"/>
  <c r="AQ37" i="10"/>
  <c r="AM37" i="10"/>
  <c r="AS36" i="10"/>
  <c r="AQ36" i="10"/>
  <c r="AM36" i="10"/>
  <c r="AS35" i="10"/>
  <c r="AQ35" i="10"/>
  <c r="AM35" i="10"/>
  <c r="AS34" i="10"/>
  <c r="AQ34" i="10"/>
  <c r="AM34" i="10"/>
  <c r="AS33" i="10"/>
  <c r="AQ33" i="10"/>
  <c r="AM33" i="10"/>
  <c r="AS32" i="10"/>
  <c r="AQ32" i="10"/>
  <c r="AM32" i="10"/>
  <c r="AS31" i="10"/>
  <c r="AQ31" i="10"/>
  <c r="AM31" i="10"/>
  <c r="AS30" i="10"/>
  <c r="AQ30" i="10"/>
  <c r="AM30" i="10"/>
  <c r="AS29" i="10"/>
  <c r="AQ29" i="10"/>
  <c r="AM29" i="10"/>
  <c r="AS28" i="10"/>
  <c r="AQ28" i="10"/>
  <c r="AM28" i="10"/>
  <c r="BL78" i="10"/>
  <c r="BJ78" i="10"/>
  <c r="BL77" i="10"/>
  <c r="BJ77" i="10"/>
  <c r="BI78" i="10"/>
  <c r="BE78" i="10"/>
  <c r="BI77" i="10"/>
  <c r="BE77" i="10"/>
  <c r="BL76" i="10"/>
  <c r="BJ76" i="10"/>
  <c r="BL75" i="10"/>
  <c r="BJ75" i="10"/>
  <c r="BL74" i="10"/>
  <c r="BJ74" i="10"/>
  <c r="BL73" i="10"/>
  <c r="BJ73" i="10"/>
  <c r="BL72" i="10"/>
  <c r="BJ72" i="10"/>
  <c r="BL71" i="10"/>
  <c r="BJ71" i="10"/>
  <c r="BL70" i="10"/>
  <c r="BJ70" i="10"/>
  <c r="BL69" i="10"/>
  <c r="BJ69" i="10"/>
  <c r="BL68" i="10"/>
  <c r="BJ68" i="10"/>
  <c r="BL67" i="10"/>
  <c r="BJ67" i="10"/>
  <c r="BL66" i="10"/>
  <c r="BJ66" i="10"/>
  <c r="BL65" i="10"/>
  <c r="BJ65" i="10"/>
  <c r="BL64" i="10"/>
  <c r="BJ64" i="10"/>
  <c r="BL63" i="10"/>
  <c r="BJ63" i="10"/>
  <c r="BL62" i="10"/>
  <c r="BJ62" i="10"/>
  <c r="BL61" i="10"/>
  <c r="BJ61" i="10"/>
  <c r="BL60" i="10"/>
  <c r="BJ60" i="10"/>
  <c r="BL59" i="10"/>
  <c r="BJ59" i="10"/>
  <c r="BL58" i="10"/>
  <c r="BJ58" i="10"/>
  <c r="BL57" i="10"/>
  <c r="BJ57" i="10"/>
  <c r="BL56" i="10"/>
  <c r="BJ56" i="10"/>
  <c r="BL55" i="10"/>
  <c r="BJ55" i="10"/>
  <c r="BL54" i="10"/>
  <c r="BJ54" i="10"/>
  <c r="BL53" i="10"/>
  <c r="BJ53" i="10"/>
  <c r="BL52" i="10"/>
  <c r="BJ52" i="10"/>
  <c r="BL51" i="10"/>
  <c r="BJ51" i="10"/>
  <c r="BL50" i="10"/>
  <c r="BJ50" i="10"/>
  <c r="BL49" i="10"/>
  <c r="BJ49" i="10"/>
  <c r="BL48" i="10"/>
  <c r="BJ48" i="10"/>
  <c r="BL47" i="10"/>
  <c r="BJ47" i="10"/>
  <c r="BL46" i="10"/>
  <c r="BJ46" i="10"/>
  <c r="BL45" i="10"/>
  <c r="BJ45" i="10"/>
  <c r="BL44" i="10"/>
  <c r="BJ44" i="10"/>
  <c r="BL43" i="10"/>
  <c r="BJ43" i="10"/>
  <c r="BL42" i="10"/>
  <c r="BJ42" i="10"/>
  <c r="BL41" i="10"/>
  <c r="BJ41" i="10"/>
  <c r="BL40" i="10"/>
  <c r="BJ40" i="10"/>
  <c r="BL39" i="10"/>
  <c r="BJ39" i="10"/>
  <c r="BL38" i="10"/>
  <c r="BJ38" i="10"/>
  <c r="BL37" i="10"/>
  <c r="BJ37" i="10"/>
  <c r="BL36" i="10"/>
  <c r="BJ36" i="10"/>
  <c r="BL35" i="10"/>
  <c r="BJ35" i="10"/>
  <c r="BL34" i="10"/>
  <c r="BJ34" i="10"/>
  <c r="BL33" i="10"/>
  <c r="BJ33" i="10"/>
  <c r="BL32" i="10"/>
  <c r="BJ32" i="10"/>
  <c r="BL31" i="10"/>
  <c r="BJ31" i="10"/>
  <c r="BL30" i="10"/>
  <c r="BJ30" i="10"/>
  <c r="BL29" i="10"/>
  <c r="BJ29" i="10"/>
  <c r="BL28" i="10"/>
  <c r="BJ28" i="10"/>
  <c r="BK78" i="10"/>
  <c r="BK77" i="10"/>
  <c r="BK76" i="10"/>
  <c r="BI76" i="10"/>
  <c r="BE76" i="10"/>
  <c r="BK75" i="10"/>
  <c r="BI75" i="10"/>
  <c r="BE75" i="10"/>
  <c r="BK74" i="10"/>
  <c r="BI74" i="10"/>
  <c r="BE74" i="10"/>
  <c r="BK73" i="10"/>
  <c r="BI73" i="10"/>
  <c r="BE73" i="10"/>
  <c r="BK72" i="10"/>
  <c r="BI72" i="10"/>
  <c r="BE72" i="10"/>
  <c r="BK71" i="10"/>
  <c r="BI71" i="10"/>
  <c r="BE71" i="10"/>
  <c r="BK70" i="10"/>
  <c r="BI70" i="10"/>
  <c r="BE70" i="10"/>
  <c r="BK69" i="10"/>
  <c r="BI69" i="10"/>
  <c r="BE69" i="10"/>
  <c r="BK68" i="10"/>
  <c r="BI68" i="10"/>
  <c r="BE68" i="10"/>
  <c r="BK67" i="10"/>
  <c r="BI67" i="10"/>
  <c r="BE67" i="10"/>
  <c r="BK66" i="10"/>
  <c r="BI66" i="10"/>
  <c r="BE66" i="10"/>
  <c r="BK65" i="10"/>
  <c r="BI65" i="10"/>
  <c r="BE65" i="10"/>
  <c r="BK64" i="10"/>
  <c r="BI64" i="10"/>
  <c r="BE64" i="10"/>
  <c r="BK63" i="10"/>
  <c r="BI63" i="10"/>
  <c r="BE63" i="10"/>
  <c r="BK62" i="10"/>
  <c r="BI62" i="10"/>
  <c r="BE62" i="10"/>
  <c r="BK61" i="10"/>
  <c r="BI61" i="10"/>
  <c r="BE61" i="10"/>
  <c r="BK60" i="10"/>
  <c r="BI60" i="10"/>
  <c r="BE60" i="10"/>
  <c r="BK59" i="10"/>
  <c r="BI59" i="10"/>
  <c r="BE59" i="10"/>
  <c r="BK58" i="10"/>
  <c r="BI58" i="10"/>
  <c r="BE58" i="10"/>
  <c r="BK57" i="10"/>
  <c r="BI57" i="10"/>
  <c r="BE57" i="10"/>
  <c r="BK56" i="10"/>
  <c r="BI56" i="10"/>
  <c r="BE56" i="10"/>
  <c r="BK55" i="10"/>
  <c r="BI55" i="10"/>
  <c r="BE55" i="10"/>
  <c r="BK54" i="10"/>
  <c r="BI54" i="10"/>
  <c r="BE54" i="10"/>
  <c r="BK53" i="10"/>
  <c r="BI53" i="10"/>
  <c r="BE53" i="10"/>
  <c r="BK52" i="10"/>
  <c r="BI52" i="10"/>
  <c r="BE52" i="10"/>
  <c r="BK51" i="10"/>
  <c r="BI51" i="10"/>
  <c r="BE51" i="10"/>
  <c r="BK50" i="10"/>
  <c r="BI50" i="10"/>
  <c r="BE50" i="10"/>
  <c r="BK49" i="10"/>
  <c r="BI49" i="10"/>
  <c r="BE49" i="10"/>
  <c r="BK48" i="10"/>
  <c r="BI48" i="10"/>
  <c r="BE48" i="10"/>
  <c r="BK47" i="10"/>
  <c r="BI47" i="10"/>
  <c r="BE47" i="10"/>
  <c r="BK46" i="10"/>
  <c r="BI46" i="10"/>
  <c r="BE46" i="10"/>
  <c r="BK45" i="10"/>
  <c r="BI45" i="10"/>
  <c r="BE45" i="10"/>
  <c r="BK44" i="10"/>
  <c r="BI44" i="10"/>
  <c r="BE44" i="10"/>
  <c r="BK43" i="10"/>
  <c r="BI43" i="10"/>
  <c r="BE43" i="10"/>
  <c r="BK42" i="10"/>
  <c r="BI42" i="10"/>
  <c r="BE42" i="10"/>
  <c r="BK41" i="10"/>
  <c r="BI41" i="10"/>
  <c r="BE41" i="10"/>
  <c r="BK40" i="10"/>
  <c r="BI40" i="10"/>
  <c r="BE40" i="10"/>
  <c r="BK39" i="10"/>
  <c r="BI39" i="10"/>
  <c r="BE39" i="10"/>
  <c r="BK38" i="10"/>
  <c r="BI38" i="10"/>
  <c r="BE38" i="10"/>
  <c r="BK37" i="10"/>
  <c r="BI37" i="10"/>
  <c r="BE37" i="10"/>
  <c r="BK36" i="10"/>
  <c r="BI36" i="10"/>
  <c r="BE36" i="10"/>
  <c r="BK35" i="10"/>
  <c r="BI35" i="10"/>
  <c r="BE35" i="10"/>
  <c r="BK34" i="10"/>
  <c r="BI34" i="10"/>
  <c r="BE34" i="10"/>
  <c r="BK33" i="10"/>
  <c r="BI33" i="10"/>
  <c r="BE33" i="10"/>
  <c r="BK32" i="10"/>
  <c r="BI32" i="10"/>
  <c r="BE32" i="10"/>
  <c r="BK31" i="10"/>
  <c r="BI31" i="10"/>
  <c r="BE31" i="10"/>
  <c r="BK30" i="10"/>
  <c r="BI30" i="10"/>
  <c r="BE30" i="10"/>
  <c r="BK29" i="10"/>
  <c r="BI29" i="10"/>
  <c r="BE29" i="10"/>
  <c r="BK28" i="10"/>
  <c r="BI28" i="10"/>
  <c r="BE28" i="10"/>
  <c r="C9" i="10"/>
  <c r="D9" i="10" s="1"/>
  <c r="CN9" i="10" s="1"/>
  <c r="Q9" i="10"/>
  <c r="S9" i="10"/>
  <c r="Z9" i="10"/>
  <c r="AB9" i="10"/>
  <c r="AI9" i="10"/>
  <c r="AK9" i="10"/>
  <c r="AR9" i="10"/>
  <c r="AT9" i="10"/>
  <c r="BA9" i="10"/>
  <c r="BC9" i="10"/>
  <c r="BJ9" i="10"/>
  <c r="BL9" i="10"/>
  <c r="BS9" i="10"/>
  <c r="BU9" i="10"/>
  <c r="BX9" i="10"/>
  <c r="CI9" i="10" s="1"/>
  <c r="B10" i="10"/>
  <c r="E10" i="10" s="1"/>
  <c r="CF10" i="10" s="1"/>
  <c r="CK10" i="10" s="1"/>
  <c r="L10" i="10"/>
  <c r="P10" i="10"/>
  <c r="R10" i="10"/>
  <c r="U10" i="10"/>
  <c r="Y10" i="10"/>
  <c r="AA10" i="10"/>
  <c r="AD10" i="10"/>
  <c r="AH10" i="10"/>
  <c r="AJ10" i="10"/>
  <c r="AM10" i="10"/>
  <c r="AQ10" i="10"/>
  <c r="AS10" i="10"/>
  <c r="AV10" i="10"/>
  <c r="AZ10" i="10"/>
  <c r="BB10" i="10"/>
  <c r="BE10" i="10"/>
  <c r="BI10" i="10"/>
  <c r="BK10" i="10"/>
  <c r="BN10" i="10"/>
  <c r="BR10" i="10"/>
  <c r="BT10" i="10"/>
  <c r="BY10" i="10"/>
  <c r="CJ10" i="10" s="1"/>
  <c r="C11" i="10"/>
  <c r="F11" i="10" s="1"/>
  <c r="Q11" i="10"/>
  <c r="S11" i="10"/>
  <c r="Z11" i="10"/>
  <c r="AB11" i="10"/>
  <c r="AI11" i="10"/>
  <c r="AK11" i="10"/>
  <c r="AR11" i="10"/>
  <c r="AT11" i="10"/>
  <c r="BA11" i="10"/>
  <c r="BC11" i="10"/>
  <c r="BJ11" i="10"/>
  <c r="BL11" i="10"/>
  <c r="BS11" i="10"/>
  <c r="BU11" i="10"/>
  <c r="BX11" i="10"/>
  <c r="CI11" i="10" s="1"/>
  <c r="B12" i="10"/>
  <c r="G12" i="10" s="1"/>
  <c r="F12" i="10"/>
  <c r="H12" i="10" s="1"/>
  <c r="I12" i="10" s="1"/>
  <c r="J12" i="10" s="1"/>
  <c r="CO12" i="10" s="1"/>
  <c r="L12" i="10"/>
  <c r="P12" i="10"/>
  <c r="R12" i="10"/>
  <c r="U12" i="10"/>
  <c r="Y12" i="10"/>
  <c r="AA12" i="10"/>
  <c r="AD12" i="10"/>
  <c r="AH12" i="10"/>
  <c r="AJ12" i="10"/>
  <c r="AM12" i="10"/>
  <c r="AQ12" i="10"/>
  <c r="AS12" i="10"/>
  <c r="AV12" i="10"/>
  <c r="AZ12" i="10"/>
  <c r="BB12" i="10"/>
  <c r="BE12" i="10"/>
  <c r="BI12" i="10"/>
  <c r="BK12" i="10"/>
  <c r="BN12" i="10"/>
  <c r="BR12" i="10"/>
  <c r="BT12" i="10"/>
  <c r="BY12" i="10"/>
  <c r="CJ12" i="10" s="1"/>
  <c r="C13" i="10"/>
  <c r="D13" i="10" s="1"/>
  <c r="CN13" i="10" s="1"/>
  <c r="Q13" i="10"/>
  <c r="S13" i="10"/>
  <c r="Z13" i="10"/>
  <c r="AB13" i="10"/>
  <c r="AI13" i="10"/>
  <c r="AK13" i="10"/>
  <c r="AR13" i="10"/>
  <c r="AT13" i="10"/>
  <c r="BA13" i="10"/>
  <c r="BC13" i="10"/>
  <c r="BJ13" i="10"/>
  <c r="BL13" i="10"/>
  <c r="BS13" i="10"/>
  <c r="BU13" i="10"/>
  <c r="BX13" i="10"/>
  <c r="CI13" i="10" s="1"/>
  <c r="B14" i="10"/>
  <c r="E14" i="10" s="1"/>
  <c r="CF14" i="10" s="1"/>
  <c r="CK14" i="10" s="1"/>
  <c r="D14" i="10"/>
  <c r="CN14" i="10" s="1"/>
  <c r="F14" i="10"/>
  <c r="CA14" i="10" s="1"/>
  <c r="CL14" i="10" s="1"/>
  <c r="L14" i="10"/>
  <c r="P14" i="10"/>
  <c r="R14" i="10"/>
  <c r="U14" i="10"/>
  <c r="Y14" i="10"/>
  <c r="AA14" i="10"/>
  <c r="AD14" i="10"/>
  <c r="AH14" i="10"/>
  <c r="AJ14" i="10"/>
  <c r="AM14" i="10"/>
  <c r="AQ14" i="10"/>
  <c r="AS14" i="10"/>
  <c r="AV14" i="10"/>
  <c r="AZ14" i="10"/>
  <c r="BB14" i="10"/>
  <c r="BE14" i="10"/>
  <c r="BI14" i="10"/>
  <c r="BK14" i="10"/>
  <c r="BN14" i="10"/>
  <c r="BR14" i="10"/>
  <c r="BT14" i="10"/>
  <c r="BY14" i="10"/>
  <c r="CJ14" i="10" s="1"/>
  <c r="C15" i="10"/>
  <c r="F15" i="10" s="1"/>
  <c r="Q15" i="10"/>
  <c r="S15" i="10"/>
  <c r="Z15" i="10"/>
  <c r="AB15" i="10"/>
  <c r="AI15" i="10"/>
  <c r="AK15" i="10"/>
  <c r="AR15" i="10"/>
  <c r="AT15" i="10"/>
  <c r="BA15" i="10"/>
  <c r="BC15" i="10"/>
  <c r="BJ15" i="10"/>
  <c r="BL15" i="10"/>
  <c r="BS15" i="10"/>
  <c r="BU15" i="10"/>
  <c r="BX15" i="10"/>
  <c r="CI15" i="10" s="1"/>
  <c r="B16" i="10"/>
  <c r="G16" i="10" s="1"/>
  <c r="L16" i="10"/>
  <c r="P16" i="10"/>
  <c r="R16" i="10"/>
  <c r="U16" i="10"/>
  <c r="Y16" i="10"/>
  <c r="AA16" i="10"/>
  <c r="AD16" i="10"/>
  <c r="AH16" i="10"/>
  <c r="AJ16" i="10"/>
  <c r="AM16" i="10"/>
  <c r="AQ16" i="10"/>
  <c r="AS16" i="10"/>
  <c r="AV16" i="10"/>
  <c r="AZ16" i="10"/>
  <c r="BB16" i="10"/>
  <c r="BE16" i="10"/>
  <c r="BI16" i="10"/>
  <c r="BK16" i="10"/>
  <c r="BN16" i="10"/>
  <c r="BR16" i="10"/>
  <c r="BT16" i="10"/>
  <c r="BY16" i="10"/>
  <c r="CJ16" i="10" s="1"/>
  <c r="Q17" i="10"/>
  <c r="S17" i="10"/>
  <c r="Z17" i="10"/>
  <c r="AB17" i="10"/>
  <c r="AI17" i="10"/>
  <c r="AK17" i="10"/>
  <c r="AR17" i="10"/>
  <c r="AT17" i="10"/>
  <c r="BA17" i="10"/>
  <c r="BC17" i="10"/>
  <c r="BJ17" i="10"/>
  <c r="BL17" i="10"/>
  <c r="BS17" i="10"/>
  <c r="BU17" i="10"/>
  <c r="BX17" i="10"/>
  <c r="CI17" i="10" s="1"/>
  <c r="B18" i="10"/>
  <c r="L18" i="10"/>
  <c r="P18" i="10"/>
  <c r="R18" i="10"/>
  <c r="U18" i="10"/>
  <c r="Y18" i="10"/>
  <c r="AA18" i="10"/>
  <c r="AD18" i="10"/>
  <c r="AH18" i="10"/>
  <c r="AJ18" i="10"/>
  <c r="AM18" i="10"/>
  <c r="AQ18" i="10"/>
  <c r="AS18" i="10"/>
  <c r="AV18" i="10"/>
  <c r="AZ18" i="10"/>
  <c r="BB18" i="10"/>
  <c r="BE18" i="10"/>
  <c r="BI18" i="10"/>
  <c r="BK18" i="10"/>
  <c r="BN18" i="10"/>
  <c r="BR18" i="10"/>
  <c r="BT18" i="10"/>
  <c r="C19" i="10"/>
  <c r="F19" i="10" s="1"/>
  <c r="Z19" i="10"/>
  <c r="AB19" i="10"/>
  <c r="AI19" i="10"/>
  <c r="AK19" i="10"/>
  <c r="AR19" i="10"/>
  <c r="AT19" i="10"/>
  <c r="BA19" i="10"/>
  <c r="BC19" i="10"/>
  <c r="BJ19" i="10"/>
  <c r="BL19" i="10"/>
  <c r="BS19" i="10"/>
  <c r="BU19" i="10"/>
  <c r="Z20" i="10"/>
  <c r="AB20" i="10"/>
  <c r="AI20" i="10"/>
  <c r="AK20" i="10"/>
  <c r="AR20" i="10"/>
  <c r="AT20" i="10"/>
  <c r="BA20" i="10"/>
  <c r="BC20" i="10"/>
  <c r="BJ20" i="10"/>
  <c r="BL20" i="10"/>
  <c r="BS20" i="10"/>
  <c r="BU20" i="10"/>
  <c r="Z21" i="10"/>
  <c r="AB21" i="10"/>
  <c r="AI21" i="10"/>
  <c r="AK21" i="10"/>
  <c r="AR21" i="10"/>
  <c r="AT21" i="10"/>
  <c r="BA21" i="10"/>
  <c r="BC21" i="10"/>
  <c r="BJ21" i="10"/>
  <c r="BL21" i="10"/>
  <c r="BS21" i="10"/>
  <c r="BU21" i="10"/>
  <c r="Z22" i="10"/>
  <c r="AB22" i="10"/>
  <c r="AI22" i="10"/>
  <c r="AK22" i="10"/>
  <c r="AR22" i="10"/>
  <c r="AT22" i="10"/>
  <c r="BA22" i="10"/>
  <c r="BC22" i="10"/>
  <c r="BJ22" i="10"/>
  <c r="BL22" i="10"/>
  <c r="BS22" i="10"/>
  <c r="BU22" i="10"/>
  <c r="Z23" i="10"/>
  <c r="AB23" i="10"/>
  <c r="AI23" i="10"/>
  <c r="AK23" i="10"/>
  <c r="AR23" i="10"/>
  <c r="AT23" i="10"/>
  <c r="BA23" i="10"/>
  <c r="BC23" i="10"/>
  <c r="BJ23" i="10"/>
  <c r="BL23" i="10"/>
  <c r="BS23" i="10"/>
  <c r="BU23" i="10"/>
  <c r="C24" i="10"/>
  <c r="G24" i="10" s="1"/>
  <c r="Z24" i="10"/>
  <c r="AB24" i="10"/>
  <c r="AI24" i="10"/>
  <c r="AK24" i="10"/>
  <c r="AR24" i="10"/>
  <c r="AT24" i="10"/>
  <c r="BA24" i="10"/>
  <c r="BC24" i="10"/>
  <c r="BJ24" i="10"/>
  <c r="BL24" i="10"/>
  <c r="BS24" i="10"/>
  <c r="BU24" i="10"/>
  <c r="Z25" i="10"/>
  <c r="AB25" i="10"/>
  <c r="AI25" i="10"/>
  <c r="AK25" i="10"/>
  <c r="AR25" i="10"/>
  <c r="AT25" i="10"/>
  <c r="BA25" i="10"/>
  <c r="BC25" i="10"/>
  <c r="BJ25" i="10"/>
  <c r="BL25" i="10"/>
  <c r="BS25" i="10"/>
  <c r="BU25" i="10"/>
  <c r="C26" i="10"/>
  <c r="BY26" i="10" s="1"/>
  <c r="CJ26" i="10" s="1"/>
  <c r="Z26" i="10"/>
  <c r="AB26" i="10"/>
  <c r="AI26" i="10"/>
  <c r="AK26" i="10"/>
  <c r="AR26" i="10"/>
  <c r="AT26" i="10"/>
  <c r="BA26" i="10"/>
  <c r="BC26" i="10"/>
  <c r="BJ26" i="10"/>
  <c r="BL26" i="10"/>
  <c r="BS26" i="10"/>
  <c r="BU26" i="10"/>
  <c r="Z27" i="10"/>
  <c r="AB27" i="10"/>
  <c r="AI27" i="10"/>
  <c r="AK27" i="10"/>
  <c r="AR27" i="10"/>
  <c r="AT27" i="10"/>
  <c r="BA27" i="10"/>
  <c r="BC27" i="10"/>
  <c r="BJ27" i="10"/>
  <c r="BL27" i="10"/>
  <c r="BS27" i="10"/>
  <c r="AB30" i="9"/>
  <c r="AB27" i="9"/>
  <c r="AB23" i="9"/>
  <c r="AB24" i="9"/>
  <c r="AB25" i="9"/>
  <c r="AB26" i="9"/>
  <c r="AB28" i="9"/>
  <c r="AB29" i="9"/>
  <c r="G15" i="10" l="1"/>
  <c r="G11" i="10"/>
  <c r="F10" i="10"/>
  <c r="CA10" i="10" s="1"/>
  <c r="CL10" i="10" s="1"/>
  <c r="D10" i="10"/>
  <c r="CN10" i="10" s="1"/>
  <c r="E15" i="10"/>
  <c r="CF15" i="10" s="1"/>
  <c r="CK15" i="10" s="1"/>
  <c r="CA12" i="10"/>
  <c r="CL12" i="10" s="1"/>
  <c r="E11" i="10"/>
  <c r="CF11" i="10" s="1"/>
  <c r="CK11" i="10" s="1"/>
  <c r="CB15" i="10"/>
  <c r="G13" i="10"/>
  <c r="CB11" i="10"/>
  <c r="G9" i="10"/>
  <c r="D15" i="10"/>
  <c r="CN15" i="10" s="1"/>
  <c r="E12" i="10"/>
  <c r="CF12" i="10" s="1"/>
  <c r="CK12" i="10" s="1"/>
  <c r="D11" i="10"/>
  <c r="CN11" i="10" s="1"/>
  <c r="BX19" i="10"/>
  <c r="CI19" i="10" s="1"/>
  <c r="D18" i="10"/>
  <c r="CN18" i="10" s="1"/>
  <c r="F18" i="10"/>
  <c r="BY18" i="10"/>
  <c r="CJ18" i="10" s="1"/>
  <c r="C27" i="10"/>
  <c r="C25" i="10"/>
  <c r="F25" i="10" s="1"/>
  <c r="C23" i="10"/>
  <c r="F23" i="10" s="1"/>
  <c r="C22" i="10"/>
  <c r="BY22" i="10" s="1"/>
  <c r="CJ22" i="10" s="1"/>
  <c r="C21" i="10"/>
  <c r="G21" i="10" s="1"/>
  <c r="C20" i="10"/>
  <c r="G19" i="10"/>
  <c r="E18" i="10"/>
  <c r="C17" i="10"/>
  <c r="E17" i="10" s="1"/>
  <c r="F16" i="10"/>
  <c r="BX22" i="10"/>
  <c r="CI22" i="10" s="1"/>
  <c r="BY24" i="10"/>
  <c r="CJ24" i="10" s="1"/>
  <c r="BY19" i="10"/>
  <c r="CJ19" i="10" s="1"/>
  <c r="E19" i="10"/>
  <c r="BY23" i="10"/>
  <c r="CJ23" i="10" s="1"/>
  <c r="BY20" i="10"/>
  <c r="CJ20" i="10" s="1"/>
  <c r="E20" i="10"/>
  <c r="BX20" i="10"/>
  <c r="CI20" i="10" s="1"/>
  <c r="D19" i="10"/>
  <c r="CN19" i="10" s="1"/>
  <c r="E16" i="10"/>
  <c r="H19" i="10"/>
  <c r="I19" i="10" s="1"/>
  <c r="J19" i="10" s="1"/>
  <c r="CO19" i="10" s="1"/>
  <c r="H15" i="10"/>
  <c r="I15" i="10" s="1"/>
  <c r="J15" i="10" s="1"/>
  <c r="CO15" i="10" s="1"/>
  <c r="CA15" i="10"/>
  <c r="H11" i="10"/>
  <c r="I11" i="10" s="1"/>
  <c r="J11" i="10" s="1"/>
  <c r="CO11" i="10" s="1"/>
  <c r="CA11" i="10"/>
  <c r="BY25" i="10"/>
  <c r="CJ25" i="10" s="1"/>
  <c r="G23" i="10"/>
  <c r="G22" i="10"/>
  <c r="CB17" i="10"/>
  <c r="D16" i="10"/>
  <c r="CN16" i="10" s="1"/>
  <c r="CB13" i="10"/>
  <c r="E13" i="10"/>
  <c r="CF13" i="10" s="1"/>
  <c r="CK13" i="10" s="1"/>
  <c r="D12" i="10"/>
  <c r="CN12" i="10" s="1"/>
  <c r="CB9" i="10"/>
  <c r="E9" i="10"/>
  <c r="CF9" i="10" s="1"/>
  <c r="CK9" i="10" s="1"/>
  <c r="D26" i="10"/>
  <c r="CN26" i="10" s="1"/>
  <c r="D24" i="10"/>
  <c r="CN24" i="10" s="1"/>
  <c r="F20" i="10"/>
  <c r="CB19" i="10"/>
  <c r="BX18" i="10"/>
  <c r="G18" i="10"/>
  <c r="H18" i="10" s="1"/>
  <c r="I18" i="10" s="1"/>
  <c r="J18" i="10" s="1"/>
  <c r="CO18" i="10" s="1"/>
  <c r="BY17" i="10"/>
  <c r="CJ17" i="10" s="1"/>
  <c r="BX14" i="10"/>
  <c r="G14" i="10"/>
  <c r="H14" i="10" s="1"/>
  <c r="I14" i="10" s="1"/>
  <c r="J14" i="10" s="1"/>
  <c r="CO14" i="10" s="1"/>
  <c r="BY13" i="10"/>
  <c r="CJ13" i="10" s="1"/>
  <c r="F13" i="10"/>
  <c r="BX10" i="10"/>
  <c r="G10" i="10"/>
  <c r="H10" i="10" s="1"/>
  <c r="I10" i="10" s="1"/>
  <c r="J10" i="10" s="1"/>
  <c r="CO10" i="10" s="1"/>
  <c r="BY9" i="10"/>
  <c r="CJ9" i="10" s="1"/>
  <c r="F9" i="10"/>
  <c r="D22" i="10"/>
  <c r="CN22" i="10" s="1"/>
  <c r="CB20" i="10"/>
  <c r="BX16" i="10"/>
  <c r="BY15" i="10"/>
  <c r="CJ15" i="10" s="1"/>
  <c r="BX12" i="10"/>
  <c r="BY11" i="10"/>
  <c r="CJ11" i="10" s="1"/>
  <c r="H23" i="10"/>
  <c r="I23" i="10" s="1"/>
  <c r="J23" i="10" s="1"/>
  <c r="CO23" i="10" s="1"/>
  <c r="BY27" i="10"/>
  <c r="CJ27" i="10" s="1"/>
  <c r="BP18" i="10"/>
  <c r="BQ18" i="10"/>
  <c r="BO18" i="10"/>
  <c r="AX18" i="10"/>
  <c r="AY18" i="10"/>
  <c r="AW18" i="10"/>
  <c r="AF18" i="10"/>
  <c r="AG18" i="10"/>
  <c r="AE18" i="10"/>
  <c r="N18" i="10"/>
  <c r="O18" i="10"/>
  <c r="M18" i="10"/>
  <c r="BG16" i="10"/>
  <c r="BH16" i="10"/>
  <c r="BF16" i="10"/>
  <c r="AO16" i="10"/>
  <c r="AP16" i="10"/>
  <c r="AN16" i="10"/>
  <c r="W16" i="10"/>
  <c r="X16" i="10"/>
  <c r="V16" i="10"/>
  <c r="BP14" i="10"/>
  <c r="BQ14" i="10"/>
  <c r="BO14" i="10"/>
  <c r="AX14" i="10"/>
  <c r="AY14" i="10"/>
  <c r="AW14" i="10"/>
  <c r="AF14" i="10"/>
  <c r="AG14" i="10"/>
  <c r="AE14" i="10"/>
  <c r="N14" i="10"/>
  <c r="O14" i="10"/>
  <c r="M14" i="10"/>
  <c r="BG12" i="10"/>
  <c r="BH12" i="10"/>
  <c r="BF12" i="10"/>
  <c r="AO12" i="10"/>
  <c r="AP12" i="10"/>
  <c r="AN12" i="10"/>
  <c r="W12" i="10"/>
  <c r="X12" i="10"/>
  <c r="V12" i="10"/>
  <c r="BP10" i="10"/>
  <c r="BQ10" i="10"/>
  <c r="BO10" i="10"/>
  <c r="AX10" i="10"/>
  <c r="AY10" i="10"/>
  <c r="AW10" i="10"/>
  <c r="AF10" i="10"/>
  <c r="AG10" i="10"/>
  <c r="AE10" i="10"/>
  <c r="N10" i="10"/>
  <c r="O10" i="10"/>
  <c r="M10" i="10"/>
  <c r="BH29" i="10"/>
  <c r="BF29" i="10"/>
  <c r="BG29" i="10"/>
  <c r="BH31" i="10"/>
  <c r="BF31" i="10"/>
  <c r="BG31" i="10"/>
  <c r="BH33" i="10"/>
  <c r="BF33" i="10"/>
  <c r="BG33" i="10"/>
  <c r="BH35" i="10"/>
  <c r="BF35" i="10"/>
  <c r="BG35" i="10"/>
  <c r="BH37" i="10"/>
  <c r="BF37" i="10"/>
  <c r="BG37" i="10"/>
  <c r="BH39" i="10"/>
  <c r="BF39" i="10"/>
  <c r="BG39" i="10"/>
  <c r="BH41" i="10"/>
  <c r="BF41" i="10"/>
  <c r="BG41" i="10"/>
  <c r="BH43" i="10"/>
  <c r="BF43" i="10"/>
  <c r="BG43" i="10"/>
  <c r="BH45" i="10"/>
  <c r="BF45" i="10"/>
  <c r="BG45" i="10"/>
  <c r="BH47" i="10"/>
  <c r="BF47" i="10"/>
  <c r="BG47" i="10"/>
  <c r="BH49" i="10"/>
  <c r="BF49" i="10"/>
  <c r="BG49" i="10"/>
  <c r="BH51" i="10"/>
  <c r="BF51" i="10"/>
  <c r="BG51" i="10"/>
  <c r="BH53" i="10"/>
  <c r="BF53" i="10"/>
  <c r="BG53" i="10"/>
  <c r="BH55" i="10"/>
  <c r="BF55" i="10"/>
  <c r="BG55" i="10"/>
  <c r="BH57" i="10"/>
  <c r="BF57" i="10"/>
  <c r="BG57" i="10"/>
  <c r="BH59" i="10"/>
  <c r="BF59" i="10"/>
  <c r="BG59" i="10"/>
  <c r="BH61" i="10"/>
  <c r="BF61" i="10"/>
  <c r="BG61" i="10"/>
  <c r="BH63" i="10"/>
  <c r="BF63" i="10"/>
  <c r="BG63" i="10"/>
  <c r="BH65" i="10"/>
  <c r="BF65" i="10"/>
  <c r="BG65" i="10"/>
  <c r="BH67" i="10"/>
  <c r="BF67" i="10"/>
  <c r="BG67" i="10"/>
  <c r="BH69" i="10"/>
  <c r="BF69" i="10"/>
  <c r="BG69" i="10"/>
  <c r="BH71" i="10"/>
  <c r="BF71" i="10"/>
  <c r="BG71" i="10"/>
  <c r="BH73" i="10"/>
  <c r="BF73" i="10"/>
  <c r="BG73" i="10"/>
  <c r="BH75" i="10"/>
  <c r="BF75" i="10"/>
  <c r="BG75" i="10"/>
  <c r="BH77" i="10"/>
  <c r="BF77" i="10"/>
  <c r="BG77" i="10"/>
  <c r="BH78" i="10"/>
  <c r="BF78" i="10"/>
  <c r="BG78" i="10"/>
  <c r="AP29" i="10"/>
  <c r="AN29" i="10"/>
  <c r="AO29" i="10"/>
  <c r="AP31" i="10"/>
  <c r="AN31" i="10"/>
  <c r="AO31" i="10"/>
  <c r="AP33" i="10"/>
  <c r="AN33" i="10"/>
  <c r="AO33" i="10"/>
  <c r="AP35" i="10"/>
  <c r="AN35" i="10"/>
  <c r="AO35" i="10"/>
  <c r="AP37" i="10"/>
  <c r="AN37" i="10"/>
  <c r="AO37" i="10"/>
  <c r="AP39" i="10"/>
  <c r="AN39" i="10"/>
  <c r="AO39" i="10"/>
  <c r="AP41" i="10"/>
  <c r="AN41" i="10"/>
  <c r="AO41" i="10"/>
  <c r="AP43" i="10"/>
  <c r="AN43" i="10"/>
  <c r="AO43" i="10"/>
  <c r="AP45" i="10"/>
  <c r="AN45" i="10"/>
  <c r="AO45" i="10"/>
  <c r="AP47" i="10"/>
  <c r="AN47" i="10"/>
  <c r="AO47" i="10"/>
  <c r="AD45" i="10"/>
  <c r="BX45" i="10" s="1"/>
  <c r="CI45" i="10" s="1"/>
  <c r="AD47" i="10"/>
  <c r="BX47" i="10" s="1"/>
  <c r="CI47" i="10" s="1"/>
  <c r="AD49" i="10"/>
  <c r="AM49" i="10" s="1"/>
  <c r="AD51" i="10"/>
  <c r="AM51" i="10" s="1"/>
  <c r="AD53" i="10"/>
  <c r="AM53" i="10" s="1"/>
  <c r="AD55" i="10"/>
  <c r="AD57" i="10"/>
  <c r="AD59" i="10"/>
  <c r="AD61" i="10"/>
  <c r="AD63" i="10"/>
  <c r="AD65" i="10"/>
  <c r="AD67" i="10"/>
  <c r="AD69" i="10"/>
  <c r="AD71" i="10"/>
  <c r="AD73" i="10"/>
  <c r="AD75" i="10"/>
  <c r="AD77" i="10"/>
  <c r="AD78" i="10"/>
  <c r="AD80" i="10"/>
  <c r="AD82" i="10"/>
  <c r="AD84" i="10"/>
  <c r="AD86" i="10"/>
  <c r="AD88" i="10"/>
  <c r="AD90" i="10"/>
  <c r="AD92" i="10"/>
  <c r="AD94" i="10"/>
  <c r="AD96" i="10"/>
  <c r="AD98" i="10"/>
  <c r="AD100" i="10"/>
  <c r="AD102" i="10"/>
  <c r="AD104" i="10"/>
  <c r="AD106" i="10"/>
  <c r="AD108" i="10"/>
  <c r="AD110" i="10"/>
  <c r="AD112" i="10"/>
  <c r="AD113" i="10"/>
  <c r="AD115" i="10"/>
  <c r="AD117" i="10"/>
  <c r="AD119" i="10"/>
  <c r="AD121" i="10"/>
  <c r="AD123" i="10"/>
  <c r="AD125" i="10"/>
  <c r="AD127" i="10"/>
  <c r="AD129" i="10"/>
  <c r="AD131" i="10"/>
  <c r="AD133" i="10"/>
  <c r="AD135" i="10"/>
  <c r="AD137" i="10"/>
  <c r="AD139" i="10"/>
  <c r="AD141" i="10"/>
  <c r="AD143" i="10"/>
  <c r="AD145" i="10"/>
  <c r="AD147" i="10"/>
  <c r="AD149" i="10"/>
  <c r="AY27" i="10"/>
  <c r="AW27" i="10"/>
  <c r="AX27" i="10"/>
  <c r="AP27" i="10"/>
  <c r="AN27" i="10"/>
  <c r="AO27" i="10"/>
  <c r="M27" i="10"/>
  <c r="P27" i="10" s="1"/>
  <c r="BH26" i="10"/>
  <c r="BF26" i="10"/>
  <c r="BG26" i="10"/>
  <c r="AP26" i="10"/>
  <c r="AN26" i="10"/>
  <c r="AO26" i="10"/>
  <c r="X26" i="10"/>
  <c r="V26" i="10"/>
  <c r="W26" i="10"/>
  <c r="BQ25" i="10"/>
  <c r="BO25" i="10"/>
  <c r="BP25" i="10"/>
  <c r="AY25" i="10"/>
  <c r="AW25" i="10"/>
  <c r="AX25" i="10"/>
  <c r="AG25" i="10"/>
  <c r="AE25" i="10"/>
  <c r="AF25" i="10"/>
  <c r="M25" i="10"/>
  <c r="P25" i="10" s="1"/>
  <c r="BH24" i="10"/>
  <c r="BF24" i="10"/>
  <c r="BG24" i="10"/>
  <c r="AP24" i="10"/>
  <c r="AN24" i="10"/>
  <c r="AO24" i="10"/>
  <c r="X24" i="10"/>
  <c r="V24" i="10"/>
  <c r="W24" i="10"/>
  <c r="BQ23" i="10"/>
  <c r="BO23" i="10"/>
  <c r="BP23" i="10"/>
  <c r="AY23" i="10"/>
  <c r="AW23" i="10"/>
  <c r="AX23" i="10"/>
  <c r="AG23" i="10"/>
  <c r="AE23" i="10"/>
  <c r="AF23" i="10"/>
  <c r="M23" i="10"/>
  <c r="P23" i="10" s="1"/>
  <c r="BH22" i="10"/>
  <c r="BF22" i="10"/>
  <c r="BG22" i="10"/>
  <c r="AP22" i="10"/>
  <c r="AN22" i="10"/>
  <c r="AO22" i="10"/>
  <c r="X22" i="10"/>
  <c r="V22" i="10"/>
  <c r="W22" i="10"/>
  <c r="BQ21" i="10"/>
  <c r="BO21" i="10"/>
  <c r="BP21" i="10"/>
  <c r="AY21" i="10"/>
  <c r="AW21" i="10"/>
  <c r="AX21" i="10"/>
  <c r="AG21" i="10"/>
  <c r="AE21" i="10"/>
  <c r="AF21" i="10"/>
  <c r="M21" i="10"/>
  <c r="P21" i="10" s="1"/>
  <c r="BH20" i="10"/>
  <c r="BF20" i="10"/>
  <c r="BG20" i="10"/>
  <c r="AP20" i="10"/>
  <c r="AN20" i="10"/>
  <c r="AO20" i="10"/>
  <c r="X20" i="10"/>
  <c r="V20" i="10"/>
  <c r="W20" i="10"/>
  <c r="BQ19" i="10"/>
  <c r="BO19" i="10"/>
  <c r="BP19" i="10"/>
  <c r="AY19" i="10"/>
  <c r="AW19" i="10"/>
  <c r="AX19" i="10"/>
  <c r="AG19" i="10"/>
  <c r="AE19" i="10"/>
  <c r="AF19" i="10"/>
  <c r="M19" i="10"/>
  <c r="P19" i="10" s="1"/>
  <c r="BH17" i="10"/>
  <c r="BF17" i="10"/>
  <c r="BG17" i="10"/>
  <c r="AP17" i="10"/>
  <c r="AN17" i="10"/>
  <c r="AO17" i="10"/>
  <c r="X17" i="10"/>
  <c r="V17" i="10"/>
  <c r="W17" i="10"/>
  <c r="BQ15" i="10"/>
  <c r="BO15" i="10"/>
  <c r="BP15" i="10"/>
  <c r="AY15" i="10"/>
  <c r="AW15" i="10"/>
  <c r="AX15" i="10"/>
  <c r="AG15" i="10"/>
  <c r="AE15" i="10"/>
  <c r="AF15" i="10"/>
  <c r="O15" i="10"/>
  <c r="M15" i="10"/>
  <c r="N15" i="10"/>
  <c r="BH13" i="10"/>
  <c r="BF13" i="10"/>
  <c r="BG13" i="10"/>
  <c r="AP13" i="10"/>
  <c r="AN13" i="10"/>
  <c r="AO13" i="10"/>
  <c r="X13" i="10"/>
  <c r="V13" i="10"/>
  <c r="W13" i="10"/>
  <c r="BQ11" i="10"/>
  <c r="BO11" i="10"/>
  <c r="BP11" i="10"/>
  <c r="AY11" i="10"/>
  <c r="AW11" i="10"/>
  <c r="AX11" i="10"/>
  <c r="AG11" i="10"/>
  <c r="AE11" i="10"/>
  <c r="AF11" i="10"/>
  <c r="O11" i="10"/>
  <c r="M11" i="10"/>
  <c r="N11" i="10"/>
  <c r="BH9" i="10"/>
  <c r="BF9" i="10"/>
  <c r="BG9" i="10"/>
  <c r="AP9" i="10"/>
  <c r="AN9" i="10"/>
  <c r="AO9" i="10"/>
  <c r="X9" i="10"/>
  <c r="V9" i="10"/>
  <c r="W9" i="10"/>
  <c r="U7" i="10"/>
  <c r="BQ29" i="10"/>
  <c r="BO29" i="10"/>
  <c r="BP29" i="10"/>
  <c r="BQ31" i="10"/>
  <c r="BO31" i="10"/>
  <c r="BP31" i="10"/>
  <c r="BQ33" i="10"/>
  <c r="BO33" i="10"/>
  <c r="BP33" i="10"/>
  <c r="BQ35" i="10"/>
  <c r="BO35" i="10"/>
  <c r="BP35" i="10"/>
  <c r="BQ37" i="10"/>
  <c r="BO37" i="10"/>
  <c r="BP37" i="10"/>
  <c r="BQ39" i="10"/>
  <c r="BO39" i="10"/>
  <c r="BP39" i="10"/>
  <c r="BQ41" i="10"/>
  <c r="BO41" i="10"/>
  <c r="BP41" i="10"/>
  <c r="BQ43" i="10"/>
  <c r="BO43" i="10"/>
  <c r="BP43" i="10"/>
  <c r="BQ45" i="10"/>
  <c r="BO45" i="10"/>
  <c r="BP45" i="10"/>
  <c r="BQ47" i="10"/>
  <c r="BO47" i="10"/>
  <c r="BP47" i="10"/>
  <c r="BQ49" i="10"/>
  <c r="BO49" i="10"/>
  <c r="BP49" i="10"/>
  <c r="BQ51" i="10"/>
  <c r="BO51" i="10"/>
  <c r="BP51" i="10"/>
  <c r="BQ53" i="10"/>
  <c r="BO53" i="10"/>
  <c r="BP53" i="10"/>
  <c r="BQ55" i="10"/>
  <c r="BO55" i="10"/>
  <c r="BP55" i="10"/>
  <c r="BQ57" i="10"/>
  <c r="BO57" i="10"/>
  <c r="BP57" i="10"/>
  <c r="BQ59" i="10"/>
  <c r="BO59" i="10"/>
  <c r="BP59" i="10"/>
  <c r="BQ61" i="10"/>
  <c r="BO61" i="10"/>
  <c r="BP61" i="10"/>
  <c r="BQ63" i="10"/>
  <c r="BO63" i="10"/>
  <c r="BP63" i="10"/>
  <c r="BQ65" i="10"/>
  <c r="BO65" i="10"/>
  <c r="BP65" i="10"/>
  <c r="BQ67" i="10"/>
  <c r="BO67" i="10"/>
  <c r="BP67" i="10"/>
  <c r="BQ69" i="10"/>
  <c r="BO69" i="10"/>
  <c r="BP69" i="10"/>
  <c r="BQ71" i="10"/>
  <c r="BO71" i="10"/>
  <c r="BP71" i="10"/>
  <c r="BQ73" i="10"/>
  <c r="BO73" i="10"/>
  <c r="BP73" i="10"/>
  <c r="BQ75" i="10"/>
  <c r="BO75" i="10"/>
  <c r="BP75" i="10"/>
  <c r="BQ77" i="10"/>
  <c r="BO77" i="10"/>
  <c r="BP77" i="10"/>
  <c r="BP78" i="10"/>
  <c r="BQ78" i="10"/>
  <c r="BO78" i="10"/>
  <c r="BP80" i="10"/>
  <c r="BQ80" i="10"/>
  <c r="BO80" i="10"/>
  <c r="BP82" i="10"/>
  <c r="BQ82" i="10"/>
  <c r="BO82" i="10"/>
  <c r="BP84" i="10"/>
  <c r="BQ84" i="10"/>
  <c r="BO84" i="10"/>
  <c r="BP86" i="10"/>
  <c r="BQ86" i="10"/>
  <c r="BO86" i="10"/>
  <c r="BP88" i="10"/>
  <c r="BQ88" i="10"/>
  <c r="BO88" i="10"/>
  <c r="AY29" i="10"/>
  <c r="AW29" i="10"/>
  <c r="AX29" i="10"/>
  <c r="AY31" i="10"/>
  <c r="AW31" i="10"/>
  <c r="AX31" i="10"/>
  <c r="AY33" i="10"/>
  <c r="AW33" i="10"/>
  <c r="AX33" i="10"/>
  <c r="AY35" i="10"/>
  <c r="AW35" i="10"/>
  <c r="AX35" i="10"/>
  <c r="AY37" i="10"/>
  <c r="AW37" i="10"/>
  <c r="AX37" i="10"/>
  <c r="AY39" i="10"/>
  <c r="AW39" i="10"/>
  <c r="AX39" i="10"/>
  <c r="AY41" i="10"/>
  <c r="AW41" i="10"/>
  <c r="AX41" i="10"/>
  <c r="AY43" i="10"/>
  <c r="AW43" i="10"/>
  <c r="AX43" i="10"/>
  <c r="AY45" i="10"/>
  <c r="AW45" i="10"/>
  <c r="AX45" i="10"/>
  <c r="AY47" i="10"/>
  <c r="AW47" i="10"/>
  <c r="AX47" i="10"/>
  <c r="AY49" i="10"/>
  <c r="AW49" i="10"/>
  <c r="AX49" i="10"/>
  <c r="AY51" i="10"/>
  <c r="AW51" i="10"/>
  <c r="AX51" i="10"/>
  <c r="AY53" i="10"/>
  <c r="AW53" i="10"/>
  <c r="AX53" i="10"/>
  <c r="AY55" i="10"/>
  <c r="AW55" i="10"/>
  <c r="AX55" i="10"/>
  <c r="AY57" i="10"/>
  <c r="AW57" i="10"/>
  <c r="AX57" i="10"/>
  <c r="G26" i="10"/>
  <c r="E27" i="10"/>
  <c r="E26" i="10"/>
  <c r="E25" i="10"/>
  <c r="E24" i="10"/>
  <c r="E23" i="10"/>
  <c r="E22" i="10"/>
  <c r="E21" i="10"/>
  <c r="D27" i="10"/>
  <c r="CN27" i="10" s="1"/>
  <c r="F26" i="10"/>
  <c r="D25" i="10"/>
  <c r="CN25" i="10" s="1"/>
  <c r="F24" i="10"/>
  <c r="D23" i="10"/>
  <c r="CN23" i="10" s="1"/>
  <c r="F22" i="10"/>
  <c r="D21" i="10"/>
  <c r="CN21" i="10" s="1"/>
  <c r="BX29" i="10"/>
  <c r="CI29" i="10" s="1"/>
  <c r="BX31" i="10"/>
  <c r="CI31" i="10" s="1"/>
  <c r="BX33" i="10"/>
  <c r="CI33" i="10" s="1"/>
  <c r="BX35" i="10"/>
  <c r="CI35" i="10" s="1"/>
  <c r="BX37" i="10"/>
  <c r="CI37" i="10" s="1"/>
  <c r="BX39" i="10"/>
  <c r="CI39" i="10" s="1"/>
  <c r="BX41" i="10"/>
  <c r="CI41" i="10" s="1"/>
  <c r="BX43" i="10"/>
  <c r="CI43" i="10" s="1"/>
  <c r="BX49" i="10"/>
  <c r="CI49" i="10" s="1"/>
  <c r="BX51" i="10"/>
  <c r="CI51" i="10" s="1"/>
  <c r="BX53" i="10"/>
  <c r="CI53" i="10" s="1"/>
  <c r="BG18" i="10"/>
  <c r="BH18" i="10"/>
  <c r="BF18" i="10"/>
  <c r="AO18" i="10"/>
  <c r="AP18" i="10"/>
  <c r="AN18" i="10"/>
  <c r="W18" i="10"/>
  <c r="X18" i="10"/>
  <c r="V18" i="10"/>
  <c r="BP16" i="10"/>
  <c r="BQ16" i="10"/>
  <c r="BO16" i="10"/>
  <c r="AX16" i="10"/>
  <c r="AY16" i="10"/>
  <c r="AW16" i="10"/>
  <c r="AF16" i="10"/>
  <c r="AG16" i="10"/>
  <c r="AE16" i="10"/>
  <c r="N16" i="10"/>
  <c r="O16" i="10"/>
  <c r="M16" i="10"/>
  <c r="BG14" i="10"/>
  <c r="BH14" i="10"/>
  <c r="BF14" i="10"/>
  <c r="AO14" i="10"/>
  <c r="AP14" i="10"/>
  <c r="AN14" i="10"/>
  <c r="W14" i="10"/>
  <c r="X14" i="10"/>
  <c r="V14" i="10"/>
  <c r="BP12" i="10"/>
  <c r="BQ12" i="10"/>
  <c r="BO12" i="10"/>
  <c r="AX12" i="10"/>
  <c r="AY12" i="10"/>
  <c r="AW12" i="10"/>
  <c r="AF12" i="10"/>
  <c r="AG12" i="10"/>
  <c r="AE12" i="10"/>
  <c r="N12" i="10"/>
  <c r="O12" i="10"/>
  <c r="M12" i="10"/>
  <c r="BG10" i="10"/>
  <c r="BH10" i="10"/>
  <c r="BF10" i="10"/>
  <c r="AO10" i="10"/>
  <c r="AP10" i="10"/>
  <c r="AN10" i="10"/>
  <c r="W10" i="10"/>
  <c r="X10" i="10"/>
  <c r="V10" i="10"/>
  <c r="BH28" i="10"/>
  <c r="BF28" i="10"/>
  <c r="BG28" i="10"/>
  <c r="BH30" i="10"/>
  <c r="BF30" i="10"/>
  <c r="BG30" i="10"/>
  <c r="BH32" i="10"/>
  <c r="BF32" i="10"/>
  <c r="BG32" i="10"/>
  <c r="BH34" i="10"/>
  <c r="BF34" i="10"/>
  <c r="BG34" i="10"/>
  <c r="BH36" i="10"/>
  <c r="BF36" i="10"/>
  <c r="BG36" i="10"/>
  <c r="BH38" i="10"/>
  <c r="BF38" i="10"/>
  <c r="BG38" i="10"/>
  <c r="BH40" i="10"/>
  <c r="BF40" i="10"/>
  <c r="BG40" i="10"/>
  <c r="BH42" i="10"/>
  <c r="BF42" i="10"/>
  <c r="BG42" i="10"/>
  <c r="BH44" i="10"/>
  <c r="BF44" i="10"/>
  <c r="BG44" i="10"/>
  <c r="BH46" i="10"/>
  <c r="BF46" i="10"/>
  <c r="BG46" i="10"/>
  <c r="BH48" i="10"/>
  <c r="BF48" i="10"/>
  <c r="BG48" i="10"/>
  <c r="BH50" i="10"/>
  <c r="BF50" i="10"/>
  <c r="BG50" i="10"/>
  <c r="BH52" i="10"/>
  <c r="BF52" i="10"/>
  <c r="BG52" i="10"/>
  <c r="BH54" i="10"/>
  <c r="BF54" i="10"/>
  <c r="BG54" i="10"/>
  <c r="BH56" i="10"/>
  <c r="BF56" i="10"/>
  <c r="BG56" i="10"/>
  <c r="BH58" i="10"/>
  <c r="BF58" i="10"/>
  <c r="BG58" i="10"/>
  <c r="BH60" i="10"/>
  <c r="BF60" i="10"/>
  <c r="BG60" i="10"/>
  <c r="BH62" i="10"/>
  <c r="BF62" i="10"/>
  <c r="BG62" i="10"/>
  <c r="BH64" i="10"/>
  <c r="BF64" i="10"/>
  <c r="BG64" i="10"/>
  <c r="BH66" i="10"/>
  <c r="BF66" i="10"/>
  <c r="BG66" i="10"/>
  <c r="BH68" i="10"/>
  <c r="BF68" i="10"/>
  <c r="BG68" i="10"/>
  <c r="BH70" i="10"/>
  <c r="BF70" i="10"/>
  <c r="BG70" i="10"/>
  <c r="BH72" i="10"/>
  <c r="BF72" i="10"/>
  <c r="BG72" i="10"/>
  <c r="BH74" i="10"/>
  <c r="BF74" i="10"/>
  <c r="BG74" i="10"/>
  <c r="BH76" i="10"/>
  <c r="BF76" i="10"/>
  <c r="BG76" i="10"/>
  <c r="AP28" i="10"/>
  <c r="AN28" i="10"/>
  <c r="AO28" i="10"/>
  <c r="AP30" i="10"/>
  <c r="AN30" i="10"/>
  <c r="AO30" i="10"/>
  <c r="AP32" i="10"/>
  <c r="AN32" i="10"/>
  <c r="AO32" i="10"/>
  <c r="AP34" i="10"/>
  <c r="AN34" i="10"/>
  <c r="AO34" i="10"/>
  <c r="AP36" i="10"/>
  <c r="AN36" i="10"/>
  <c r="AO36" i="10"/>
  <c r="AP38" i="10"/>
  <c r="AN38" i="10"/>
  <c r="AO38" i="10"/>
  <c r="AP40" i="10"/>
  <c r="AN40" i="10"/>
  <c r="AO40" i="10"/>
  <c r="AP42" i="10"/>
  <c r="AN42" i="10"/>
  <c r="AO42" i="10"/>
  <c r="AP44" i="10"/>
  <c r="AN44" i="10"/>
  <c r="AO44" i="10"/>
  <c r="AP46" i="10"/>
  <c r="AN46" i="10"/>
  <c r="AO46" i="10"/>
  <c r="AP48" i="10"/>
  <c r="AN48" i="10"/>
  <c r="AO48" i="10"/>
  <c r="X28" i="10"/>
  <c r="V28" i="10"/>
  <c r="W28" i="10"/>
  <c r="AD44" i="10"/>
  <c r="BX44" i="10" s="1"/>
  <c r="CI44" i="10" s="1"/>
  <c r="AD46" i="10"/>
  <c r="BX46" i="10" s="1"/>
  <c r="CI46" i="10" s="1"/>
  <c r="AD48" i="10"/>
  <c r="BX48" i="10" s="1"/>
  <c r="CI48" i="10" s="1"/>
  <c r="AD50" i="10"/>
  <c r="AM50" i="10" s="1"/>
  <c r="AD52" i="10"/>
  <c r="AM52" i="10" s="1"/>
  <c r="AD54" i="10"/>
  <c r="AD56" i="10"/>
  <c r="AD58" i="10"/>
  <c r="AD60" i="10"/>
  <c r="AD62" i="10"/>
  <c r="AD64" i="10"/>
  <c r="AD66" i="10"/>
  <c r="AD68" i="10"/>
  <c r="AD70" i="10"/>
  <c r="AD72" i="10"/>
  <c r="AD74" i="10"/>
  <c r="AD76" i="10"/>
  <c r="AD79" i="10"/>
  <c r="AD81" i="10"/>
  <c r="AD83" i="10"/>
  <c r="AD85" i="10"/>
  <c r="AD87" i="10"/>
  <c r="AD89" i="10"/>
  <c r="AD91" i="10"/>
  <c r="AD93" i="10"/>
  <c r="AD95" i="10"/>
  <c r="AD97" i="10"/>
  <c r="AD99" i="10"/>
  <c r="AD101" i="10"/>
  <c r="AD103" i="10"/>
  <c r="AD105" i="10"/>
  <c r="AD107" i="10"/>
  <c r="AD109" i="10"/>
  <c r="AD111" i="10"/>
  <c r="AD114" i="10"/>
  <c r="AD116" i="10"/>
  <c r="AD118" i="10"/>
  <c r="AD120" i="10"/>
  <c r="AD122" i="10"/>
  <c r="AD124" i="10"/>
  <c r="AD126" i="10"/>
  <c r="AD128" i="10"/>
  <c r="AD130" i="10"/>
  <c r="AD132" i="10"/>
  <c r="AD134" i="10"/>
  <c r="AD136" i="10"/>
  <c r="AD138" i="10"/>
  <c r="AD140" i="10"/>
  <c r="AD142" i="10"/>
  <c r="AD144" i="10"/>
  <c r="AD146" i="10"/>
  <c r="AD148" i="10"/>
  <c r="BQ27" i="10"/>
  <c r="BO27" i="10"/>
  <c r="BP27" i="10"/>
  <c r="BH27" i="10"/>
  <c r="BF27" i="10"/>
  <c r="BG27" i="10"/>
  <c r="AG27" i="10"/>
  <c r="AE27" i="10"/>
  <c r="AF27" i="10"/>
  <c r="X27" i="10"/>
  <c r="V27" i="10"/>
  <c r="W27" i="10"/>
  <c r="BQ26" i="10"/>
  <c r="BO26" i="10"/>
  <c r="BP26" i="10"/>
  <c r="AY26" i="10"/>
  <c r="AW26" i="10"/>
  <c r="AX26" i="10"/>
  <c r="AG26" i="10"/>
  <c r="AE26" i="10"/>
  <c r="AF26" i="10"/>
  <c r="BH25" i="10"/>
  <c r="BF25" i="10"/>
  <c r="BG25" i="10"/>
  <c r="AP25" i="10"/>
  <c r="AN25" i="10"/>
  <c r="AO25" i="10"/>
  <c r="X25" i="10"/>
  <c r="V25" i="10"/>
  <c r="W25" i="10"/>
  <c r="BQ24" i="10"/>
  <c r="BO24" i="10"/>
  <c r="BP24" i="10"/>
  <c r="AY24" i="10"/>
  <c r="AW24" i="10"/>
  <c r="AX24" i="10"/>
  <c r="AG24" i="10"/>
  <c r="AE24" i="10"/>
  <c r="AF24" i="10"/>
  <c r="BH23" i="10"/>
  <c r="BF23" i="10"/>
  <c r="BG23" i="10"/>
  <c r="AP23" i="10"/>
  <c r="AN23" i="10"/>
  <c r="AO23" i="10"/>
  <c r="X23" i="10"/>
  <c r="V23" i="10"/>
  <c r="W23" i="10"/>
  <c r="BQ22" i="10"/>
  <c r="BO22" i="10"/>
  <c r="BP22" i="10"/>
  <c r="AY22" i="10"/>
  <c r="AW22" i="10"/>
  <c r="AX22" i="10"/>
  <c r="AG22" i="10"/>
  <c r="AE22" i="10"/>
  <c r="AF22" i="10"/>
  <c r="M22" i="10"/>
  <c r="P22" i="10" s="1"/>
  <c r="BH21" i="10"/>
  <c r="BF21" i="10"/>
  <c r="BG21" i="10"/>
  <c r="AP21" i="10"/>
  <c r="AN21" i="10"/>
  <c r="AO21" i="10"/>
  <c r="X21" i="10"/>
  <c r="V21" i="10"/>
  <c r="W21" i="10"/>
  <c r="BQ20" i="10"/>
  <c r="BO20" i="10"/>
  <c r="BP20" i="10"/>
  <c r="AY20" i="10"/>
  <c r="AW20" i="10"/>
  <c r="AX20" i="10"/>
  <c r="AG20" i="10"/>
  <c r="AE20" i="10"/>
  <c r="AF20" i="10"/>
  <c r="M20" i="10"/>
  <c r="P20" i="10" s="1"/>
  <c r="BH19" i="10"/>
  <c r="BF19" i="10"/>
  <c r="BG19" i="10"/>
  <c r="AP19" i="10"/>
  <c r="AN19" i="10"/>
  <c r="AO19" i="10"/>
  <c r="X19" i="10"/>
  <c r="V19" i="10"/>
  <c r="W19" i="10"/>
  <c r="BQ17" i="10"/>
  <c r="BO17" i="10"/>
  <c r="BP17" i="10"/>
  <c r="AY17" i="10"/>
  <c r="AW17" i="10"/>
  <c r="AX17" i="10"/>
  <c r="AG17" i="10"/>
  <c r="AE17" i="10"/>
  <c r="AF17" i="10"/>
  <c r="O17" i="10"/>
  <c r="M17" i="10"/>
  <c r="N17" i="10"/>
  <c r="BH15" i="10"/>
  <c r="BF15" i="10"/>
  <c r="BG15" i="10"/>
  <c r="AP15" i="10"/>
  <c r="AN15" i="10"/>
  <c r="AO15" i="10"/>
  <c r="X15" i="10"/>
  <c r="V15" i="10"/>
  <c r="W15" i="10"/>
  <c r="BQ13" i="10"/>
  <c r="BO13" i="10"/>
  <c r="BP13" i="10"/>
  <c r="AY13" i="10"/>
  <c r="AW13" i="10"/>
  <c r="AX13" i="10"/>
  <c r="AG13" i="10"/>
  <c r="AE13" i="10"/>
  <c r="AF13" i="10"/>
  <c r="O13" i="10"/>
  <c r="M13" i="10"/>
  <c r="N13" i="10"/>
  <c r="BH11" i="10"/>
  <c r="BF11" i="10"/>
  <c r="BG11" i="10"/>
  <c r="AP11" i="10"/>
  <c r="AN11" i="10"/>
  <c r="AO11" i="10"/>
  <c r="X11" i="10"/>
  <c r="V11" i="10"/>
  <c r="W11" i="10"/>
  <c r="BQ9" i="10"/>
  <c r="BO9" i="10"/>
  <c r="BP9" i="10"/>
  <c r="AY9" i="10"/>
  <c r="AW9" i="10"/>
  <c r="AX9" i="10"/>
  <c r="AG9" i="10"/>
  <c r="AE9" i="10"/>
  <c r="AF9" i="10"/>
  <c r="O9" i="10"/>
  <c r="M9" i="10"/>
  <c r="N9" i="10"/>
  <c r="C117" i="10"/>
  <c r="C115" i="10"/>
  <c r="M115" i="10" s="1"/>
  <c r="P115" i="10" s="1"/>
  <c r="C113" i="10"/>
  <c r="M113" i="10" s="1"/>
  <c r="P113" i="10" s="1"/>
  <c r="C111" i="10"/>
  <c r="M111" i="10" s="1"/>
  <c r="P111" i="10" s="1"/>
  <c r="C109" i="10"/>
  <c r="M109" i="10" s="1"/>
  <c r="P109" i="10" s="1"/>
  <c r="C107" i="10"/>
  <c r="M107" i="10" s="1"/>
  <c r="P107" i="10" s="1"/>
  <c r="C105" i="10"/>
  <c r="D105" i="10" s="1"/>
  <c r="CN105" i="10" s="1"/>
  <c r="C103" i="10"/>
  <c r="M103" i="10" s="1"/>
  <c r="P103" i="10" s="1"/>
  <c r="C101" i="10"/>
  <c r="C99" i="10"/>
  <c r="M99" i="10" s="1"/>
  <c r="P99" i="10" s="1"/>
  <c r="C97" i="10"/>
  <c r="M97" i="10" s="1"/>
  <c r="P97" i="10" s="1"/>
  <c r="C95" i="10"/>
  <c r="M95" i="10" s="1"/>
  <c r="P95" i="10" s="1"/>
  <c r="C93" i="10"/>
  <c r="M93" i="10" s="1"/>
  <c r="P93" i="10" s="1"/>
  <c r="C91" i="10"/>
  <c r="M91" i="10" s="1"/>
  <c r="P91" i="10" s="1"/>
  <c r="C112" i="10"/>
  <c r="C110" i="10"/>
  <c r="C108" i="10"/>
  <c r="M108" i="10" s="1"/>
  <c r="P108" i="10" s="1"/>
  <c r="C106" i="10"/>
  <c r="C104" i="10"/>
  <c r="D104" i="10" s="1"/>
  <c r="CN104" i="10" s="1"/>
  <c r="C102" i="10"/>
  <c r="D102" i="10" s="1"/>
  <c r="CN102" i="10" s="1"/>
  <c r="C100" i="10"/>
  <c r="C98" i="10"/>
  <c r="C96" i="10"/>
  <c r="D96" i="10" s="1"/>
  <c r="CN96" i="10" s="1"/>
  <c r="C94" i="10"/>
  <c r="C92" i="10"/>
  <c r="C90" i="10"/>
  <c r="C149" i="10"/>
  <c r="D149" i="10" s="1"/>
  <c r="CN149" i="10" s="1"/>
  <c r="C148" i="10"/>
  <c r="M148" i="10" s="1"/>
  <c r="P148" i="10" s="1"/>
  <c r="C147" i="10"/>
  <c r="M147" i="10" s="1"/>
  <c r="P147" i="10" s="1"/>
  <c r="C146" i="10"/>
  <c r="C145" i="10"/>
  <c r="D145" i="10" s="1"/>
  <c r="CN145" i="10" s="1"/>
  <c r="C144" i="10"/>
  <c r="M144" i="10" s="1"/>
  <c r="P144" i="10" s="1"/>
  <c r="C143" i="10"/>
  <c r="C142" i="10"/>
  <c r="C141" i="10"/>
  <c r="D141" i="10" s="1"/>
  <c r="CN141" i="10" s="1"/>
  <c r="C140" i="10"/>
  <c r="M140" i="10" s="1"/>
  <c r="P140" i="10" s="1"/>
  <c r="C139" i="10"/>
  <c r="M139" i="10" s="1"/>
  <c r="P139" i="10" s="1"/>
  <c r="C138" i="10"/>
  <c r="M138" i="10" s="1"/>
  <c r="P138" i="10" s="1"/>
  <c r="C137" i="10"/>
  <c r="C136" i="10"/>
  <c r="M136" i="10" s="1"/>
  <c r="P136" i="10" s="1"/>
  <c r="C135" i="10"/>
  <c r="M135" i="10" s="1"/>
  <c r="P135" i="10" s="1"/>
  <c r="C134" i="10"/>
  <c r="C133" i="10"/>
  <c r="C132" i="10"/>
  <c r="M132" i="10" s="1"/>
  <c r="P132" i="10" s="1"/>
  <c r="C131" i="10"/>
  <c r="C130" i="10"/>
  <c r="C129" i="10"/>
  <c r="D129" i="10" s="1"/>
  <c r="CN129" i="10" s="1"/>
  <c r="C128" i="10"/>
  <c r="M128" i="10" s="1"/>
  <c r="P128" i="10" s="1"/>
  <c r="C127" i="10"/>
  <c r="C126" i="10"/>
  <c r="M126" i="10" s="1"/>
  <c r="P126" i="10" s="1"/>
  <c r="C125" i="10"/>
  <c r="M125" i="10" s="1"/>
  <c r="P125" i="10" s="1"/>
  <c r="C124" i="10"/>
  <c r="M124" i="10" s="1"/>
  <c r="P124" i="10" s="1"/>
  <c r="C123" i="10"/>
  <c r="M123" i="10" s="1"/>
  <c r="P123" i="10" s="1"/>
  <c r="C122" i="10"/>
  <c r="C121" i="10"/>
  <c r="M121" i="10" s="1"/>
  <c r="P121" i="10" s="1"/>
  <c r="C120" i="10"/>
  <c r="M120" i="10" s="1"/>
  <c r="P120" i="10" s="1"/>
  <c r="C119" i="10"/>
  <c r="C118" i="10"/>
  <c r="M118" i="10" s="1"/>
  <c r="P118" i="10" s="1"/>
  <c r="C116" i="10"/>
  <c r="M116" i="10" s="1"/>
  <c r="P116" i="10" s="1"/>
  <c r="C114" i="10"/>
  <c r="M114" i="10" s="1"/>
  <c r="P114" i="10" s="1"/>
  <c r="C89" i="10"/>
  <c r="M89" i="10" s="1"/>
  <c r="P89" i="10" s="1"/>
  <c r="C88" i="10"/>
  <c r="M88" i="10" s="1"/>
  <c r="P88" i="10" s="1"/>
  <c r="C87" i="10"/>
  <c r="M87" i="10" s="1"/>
  <c r="P87" i="10" s="1"/>
  <c r="C86" i="10"/>
  <c r="C85" i="10"/>
  <c r="M85" i="10" s="1"/>
  <c r="P85" i="10" s="1"/>
  <c r="C84" i="10"/>
  <c r="M84" i="10" s="1"/>
  <c r="P84" i="10" s="1"/>
  <c r="C83" i="10"/>
  <c r="C82" i="10"/>
  <c r="C81" i="10"/>
  <c r="C80" i="10"/>
  <c r="M80" i="10" s="1"/>
  <c r="P80" i="10" s="1"/>
  <c r="C79" i="10"/>
  <c r="M79" i="10" s="1"/>
  <c r="P79" i="10" s="1"/>
  <c r="C78" i="10"/>
  <c r="C77" i="10"/>
  <c r="C76" i="10"/>
  <c r="D76" i="10" s="1"/>
  <c r="CN76" i="10" s="1"/>
  <c r="C75" i="10"/>
  <c r="C74" i="10"/>
  <c r="M74" i="10" s="1"/>
  <c r="P74" i="10" s="1"/>
  <c r="C73" i="10"/>
  <c r="D73" i="10" s="1"/>
  <c r="CN73" i="10" s="1"/>
  <c r="C72" i="10"/>
  <c r="C71" i="10"/>
  <c r="D71" i="10" s="1"/>
  <c r="CN71" i="10" s="1"/>
  <c r="C70" i="10"/>
  <c r="M70" i="10" s="1"/>
  <c r="P70" i="10" s="1"/>
  <c r="C69" i="10"/>
  <c r="D69" i="10" s="1"/>
  <c r="CN69" i="10" s="1"/>
  <c r="C68" i="10"/>
  <c r="D68" i="10" s="1"/>
  <c r="CN68" i="10" s="1"/>
  <c r="C67" i="10"/>
  <c r="M67" i="10" s="1"/>
  <c r="P67" i="10" s="1"/>
  <c r="C66" i="10"/>
  <c r="M66" i="10" s="1"/>
  <c r="P66" i="10" s="1"/>
  <c r="C65" i="10"/>
  <c r="D65" i="10" s="1"/>
  <c r="CN65" i="10" s="1"/>
  <c r="C64" i="10"/>
  <c r="D64" i="10" s="1"/>
  <c r="CN64" i="10" s="1"/>
  <c r="C63" i="10"/>
  <c r="C62" i="10"/>
  <c r="M62" i="10" s="1"/>
  <c r="P62" i="10" s="1"/>
  <c r="C61" i="10"/>
  <c r="D61" i="10" s="1"/>
  <c r="CN61" i="10" s="1"/>
  <c r="C60" i="10"/>
  <c r="C59" i="10"/>
  <c r="C58" i="10"/>
  <c r="M58" i="10" s="1"/>
  <c r="P58" i="10" s="1"/>
  <c r="C57" i="10"/>
  <c r="C56" i="10"/>
  <c r="M56" i="10" s="1"/>
  <c r="P56" i="10" s="1"/>
  <c r="C55" i="10"/>
  <c r="M55" i="10" s="1"/>
  <c r="P55" i="10" s="1"/>
  <c r="C54" i="10"/>
  <c r="M54" i="10" s="1"/>
  <c r="P54" i="10" s="1"/>
  <c r="C53" i="10"/>
  <c r="C52" i="10"/>
  <c r="D52" i="10" s="1"/>
  <c r="CN52" i="10" s="1"/>
  <c r="C51" i="10"/>
  <c r="M51" i="10" s="1"/>
  <c r="P51" i="10" s="1"/>
  <c r="C50" i="10"/>
  <c r="M50" i="10" s="1"/>
  <c r="P50" i="10" s="1"/>
  <c r="C49" i="10"/>
  <c r="M49" i="10" s="1"/>
  <c r="P49" i="10" s="1"/>
  <c r="C48" i="10"/>
  <c r="C47" i="10"/>
  <c r="D47" i="10" s="1"/>
  <c r="CN47" i="10" s="1"/>
  <c r="C46" i="10"/>
  <c r="M46" i="10" s="1"/>
  <c r="P46" i="10" s="1"/>
  <c r="C45" i="10"/>
  <c r="M45" i="10" s="1"/>
  <c r="P45" i="10" s="1"/>
  <c r="C44" i="10"/>
  <c r="M44" i="10" s="1"/>
  <c r="P44" i="10" s="1"/>
  <c r="C43" i="10"/>
  <c r="D43" i="10" s="1"/>
  <c r="CN43" i="10" s="1"/>
  <c r="C42" i="10"/>
  <c r="M42" i="10" s="1"/>
  <c r="P42" i="10" s="1"/>
  <c r="C41" i="10"/>
  <c r="D41" i="10" s="1"/>
  <c r="CN41" i="10" s="1"/>
  <c r="C40" i="10"/>
  <c r="D40" i="10" s="1"/>
  <c r="CN40" i="10" s="1"/>
  <c r="C39" i="10"/>
  <c r="C38" i="10"/>
  <c r="C37" i="10"/>
  <c r="D37" i="10" s="1"/>
  <c r="CN37" i="10" s="1"/>
  <c r="C36" i="10"/>
  <c r="C35" i="10"/>
  <c r="D35" i="10" s="1"/>
  <c r="CN35" i="10" s="1"/>
  <c r="C34" i="10"/>
  <c r="D34" i="10" s="1"/>
  <c r="CN34" i="10" s="1"/>
  <c r="C33" i="10"/>
  <c r="C32" i="10"/>
  <c r="C31" i="10"/>
  <c r="C30" i="10"/>
  <c r="C29" i="10"/>
  <c r="C28" i="10"/>
  <c r="BQ28" i="10"/>
  <c r="BO28" i="10"/>
  <c r="BP28" i="10"/>
  <c r="BQ30" i="10"/>
  <c r="BO30" i="10"/>
  <c r="BP30" i="10"/>
  <c r="BQ32" i="10"/>
  <c r="BO32" i="10"/>
  <c r="BP32" i="10"/>
  <c r="BQ34" i="10"/>
  <c r="BO34" i="10"/>
  <c r="BP34" i="10"/>
  <c r="BQ36" i="10"/>
  <c r="BO36" i="10"/>
  <c r="BP36" i="10"/>
  <c r="BQ38" i="10"/>
  <c r="BO38" i="10"/>
  <c r="BP38" i="10"/>
  <c r="BQ40" i="10"/>
  <c r="BO40" i="10"/>
  <c r="BP40" i="10"/>
  <c r="BQ42" i="10"/>
  <c r="BO42" i="10"/>
  <c r="BP42" i="10"/>
  <c r="BQ44" i="10"/>
  <c r="BO44" i="10"/>
  <c r="BP44" i="10"/>
  <c r="BQ46" i="10"/>
  <c r="BO46" i="10"/>
  <c r="BP46" i="10"/>
  <c r="BQ48" i="10"/>
  <c r="BO48" i="10"/>
  <c r="BP48" i="10"/>
  <c r="BQ50" i="10"/>
  <c r="BO50" i="10"/>
  <c r="BP50" i="10"/>
  <c r="BQ52" i="10"/>
  <c r="BO52" i="10"/>
  <c r="BP52" i="10"/>
  <c r="BQ54" i="10"/>
  <c r="BO54" i="10"/>
  <c r="BP54" i="10"/>
  <c r="BQ56" i="10"/>
  <c r="BO56" i="10"/>
  <c r="BP56" i="10"/>
  <c r="BQ58" i="10"/>
  <c r="BO58" i="10"/>
  <c r="BP58" i="10"/>
  <c r="BQ60" i="10"/>
  <c r="BO60" i="10"/>
  <c r="BP60" i="10"/>
  <c r="BQ62" i="10"/>
  <c r="BO62" i="10"/>
  <c r="BP62" i="10"/>
  <c r="BQ64" i="10"/>
  <c r="BO64" i="10"/>
  <c r="BP64" i="10"/>
  <c r="BQ66" i="10"/>
  <c r="BO66" i="10"/>
  <c r="BP66" i="10"/>
  <c r="BQ68" i="10"/>
  <c r="BO68" i="10"/>
  <c r="BP68" i="10"/>
  <c r="BQ70" i="10"/>
  <c r="BO70" i="10"/>
  <c r="BP70" i="10"/>
  <c r="BQ72" i="10"/>
  <c r="BO72" i="10"/>
  <c r="BP72" i="10"/>
  <c r="BQ74" i="10"/>
  <c r="BO74" i="10"/>
  <c r="BP74" i="10"/>
  <c r="BQ76" i="10"/>
  <c r="BO76" i="10"/>
  <c r="BP76" i="10"/>
  <c r="BP79" i="10"/>
  <c r="BQ79" i="10"/>
  <c r="BO79" i="10"/>
  <c r="BP81" i="10"/>
  <c r="BQ81" i="10"/>
  <c r="BO81" i="10"/>
  <c r="BP83" i="10"/>
  <c r="BQ83" i="10"/>
  <c r="BO83" i="10"/>
  <c r="BP85" i="10"/>
  <c r="BQ85" i="10"/>
  <c r="BO85" i="10"/>
  <c r="BP87" i="10"/>
  <c r="BQ87" i="10"/>
  <c r="BO87" i="10"/>
  <c r="AY28" i="10"/>
  <c r="AW28" i="10"/>
  <c r="AX28" i="10"/>
  <c r="AY30" i="10"/>
  <c r="AW30" i="10"/>
  <c r="AX30" i="10"/>
  <c r="AY32" i="10"/>
  <c r="AW32" i="10"/>
  <c r="AX32" i="10"/>
  <c r="AY34" i="10"/>
  <c r="AW34" i="10"/>
  <c r="AX34" i="10"/>
  <c r="AY36" i="10"/>
  <c r="AW36" i="10"/>
  <c r="AX36" i="10"/>
  <c r="AY38" i="10"/>
  <c r="AW38" i="10"/>
  <c r="AX38" i="10"/>
  <c r="AY40" i="10"/>
  <c r="AW40" i="10"/>
  <c r="AX40" i="10"/>
  <c r="AY42" i="10"/>
  <c r="AW42" i="10"/>
  <c r="AX42" i="10"/>
  <c r="AY44" i="10"/>
  <c r="AW44" i="10"/>
  <c r="AX44" i="10"/>
  <c r="AY46" i="10"/>
  <c r="AW46" i="10"/>
  <c r="AX46" i="10"/>
  <c r="AY48" i="10"/>
  <c r="AW48" i="10"/>
  <c r="AX48" i="10"/>
  <c r="AY50" i="10"/>
  <c r="AW50" i="10"/>
  <c r="AX50" i="10"/>
  <c r="AY52" i="10"/>
  <c r="AW52" i="10"/>
  <c r="AX52" i="10"/>
  <c r="G27" i="10"/>
  <c r="G25" i="10"/>
  <c r="H25" i="10" s="1"/>
  <c r="I25" i="10" s="1"/>
  <c r="J25" i="10" s="1"/>
  <c r="CO25" i="10" s="1"/>
  <c r="F27" i="10"/>
  <c r="BX27" i="10"/>
  <c r="CI27" i="10" s="1"/>
  <c r="L26" i="10"/>
  <c r="BX25" i="10"/>
  <c r="CI25" i="10" s="1"/>
  <c r="L24" i="10"/>
  <c r="BX23" i="10"/>
  <c r="CI23" i="10" s="1"/>
  <c r="BX21" i="10"/>
  <c r="CI21" i="10" s="1"/>
  <c r="BX28" i="10"/>
  <c r="CI28" i="10" s="1"/>
  <c r="BX30" i="10"/>
  <c r="CI30" i="10" s="1"/>
  <c r="BX32" i="10"/>
  <c r="CI32" i="10" s="1"/>
  <c r="BX34" i="10"/>
  <c r="CI34" i="10" s="1"/>
  <c r="BX36" i="10"/>
  <c r="CI36" i="10" s="1"/>
  <c r="BX38" i="10"/>
  <c r="CI38" i="10" s="1"/>
  <c r="BX40" i="10"/>
  <c r="CI40" i="10" s="1"/>
  <c r="BX42" i="10"/>
  <c r="CI42" i="10" s="1"/>
  <c r="BX50" i="10"/>
  <c r="CI50" i="10" s="1"/>
  <c r="AY54" i="10"/>
  <c r="AW54" i="10"/>
  <c r="AX54" i="10"/>
  <c r="AY56" i="10"/>
  <c r="AW56" i="10"/>
  <c r="AX56" i="10"/>
  <c r="AY58" i="10"/>
  <c r="AW58" i="10"/>
  <c r="AX58" i="10"/>
  <c r="AG28" i="10"/>
  <c r="AE28" i="10"/>
  <c r="AF28" i="10"/>
  <c r="AG30" i="10"/>
  <c r="AE30" i="10"/>
  <c r="AF30" i="10"/>
  <c r="AG32" i="10"/>
  <c r="AE32" i="10"/>
  <c r="AF32" i="10"/>
  <c r="AG34" i="10"/>
  <c r="AE34" i="10"/>
  <c r="AF34" i="10"/>
  <c r="AG36" i="10"/>
  <c r="AE36" i="10"/>
  <c r="AF36" i="10"/>
  <c r="AG38" i="10"/>
  <c r="AE38" i="10"/>
  <c r="AF38" i="10"/>
  <c r="M28" i="10"/>
  <c r="P28" i="10" s="1"/>
  <c r="M30" i="10"/>
  <c r="P30" i="10" s="1"/>
  <c r="M32" i="10"/>
  <c r="P32" i="10" s="1"/>
  <c r="M34" i="10"/>
  <c r="P34" i="10" s="1"/>
  <c r="M36" i="10"/>
  <c r="P36" i="10" s="1"/>
  <c r="M38" i="10"/>
  <c r="P38" i="10" s="1"/>
  <c r="M48" i="10"/>
  <c r="P48" i="10" s="1"/>
  <c r="M60" i="10"/>
  <c r="P60" i="10" s="1"/>
  <c r="M72" i="10"/>
  <c r="P72" i="10" s="1"/>
  <c r="M81" i="10"/>
  <c r="P81" i="10" s="1"/>
  <c r="M83" i="10"/>
  <c r="P83" i="10" s="1"/>
  <c r="M101" i="10"/>
  <c r="P101" i="10" s="1"/>
  <c r="M122" i="10"/>
  <c r="P122" i="10" s="1"/>
  <c r="M130" i="10"/>
  <c r="P130" i="10" s="1"/>
  <c r="M134" i="10"/>
  <c r="P134" i="10" s="1"/>
  <c r="M142" i="10"/>
  <c r="P142" i="10" s="1"/>
  <c r="M146" i="10"/>
  <c r="P146" i="10" s="1"/>
  <c r="D28" i="10"/>
  <c r="CN28" i="10" s="1"/>
  <c r="D29" i="10"/>
  <c r="CN29" i="10" s="1"/>
  <c r="D30" i="10"/>
  <c r="CN30" i="10" s="1"/>
  <c r="D31" i="10"/>
  <c r="CN31" i="10" s="1"/>
  <c r="D32" i="10"/>
  <c r="CN32" i="10" s="1"/>
  <c r="D33" i="10"/>
  <c r="CN33" i="10" s="1"/>
  <c r="D36" i="10"/>
  <c r="CN36" i="10" s="1"/>
  <c r="D38" i="10"/>
  <c r="CN38" i="10" s="1"/>
  <c r="D39" i="10"/>
  <c r="CN39" i="10" s="1"/>
  <c r="D45" i="10"/>
  <c r="CN45" i="10" s="1"/>
  <c r="D48" i="10"/>
  <c r="CN48" i="10" s="1"/>
  <c r="D49" i="10"/>
  <c r="CN49" i="10" s="1"/>
  <c r="D50" i="10"/>
  <c r="CN50" i="10" s="1"/>
  <c r="D53" i="10"/>
  <c r="CN53" i="10" s="1"/>
  <c r="D54" i="10"/>
  <c r="CN54" i="10" s="1"/>
  <c r="D56" i="10"/>
  <c r="CN56" i="10" s="1"/>
  <c r="D57" i="10"/>
  <c r="CN57" i="10" s="1"/>
  <c r="D59" i="10"/>
  <c r="CN59" i="10" s="1"/>
  <c r="D60" i="10"/>
  <c r="CN60" i="10" s="1"/>
  <c r="D62" i="10"/>
  <c r="CN62" i="10" s="1"/>
  <c r="D63" i="10"/>
  <c r="CN63" i="10" s="1"/>
  <c r="D72" i="10"/>
  <c r="CN72" i="10" s="1"/>
  <c r="D74" i="10"/>
  <c r="CN74" i="10" s="1"/>
  <c r="D75" i="10"/>
  <c r="CN75" i="10" s="1"/>
  <c r="D81" i="10"/>
  <c r="CN81" i="10" s="1"/>
  <c r="D82" i="10"/>
  <c r="CN82" i="10" s="1"/>
  <c r="D83" i="10"/>
  <c r="CN83" i="10" s="1"/>
  <c r="D84" i="10"/>
  <c r="CN84" i="10" s="1"/>
  <c r="D86" i="10"/>
  <c r="CN86" i="10" s="1"/>
  <c r="D87" i="10"/>
  <c r="CN87" i="10" s="1"/>
  <c r="D90" i="10"/>
  <c r="CN90" i="10" s="1"/>
  <c r="D92" i="10"/>
  <c r="CN92" i="10" s="1"/>
  <c r="D94" i="10"/>
  <c r="CN94" i="10" s="1"/>
  <c r="D98" i="10"/>
  <c r="CN98" i="10" s="1"/>
  <c r="D100" i="10"/>
  <c r="CN100" i="10" s="1"/>
  <c r="D101" i="10"/>
  <c r="CN101" i="10" s="1"/>
  <c r="D106" i="10"/>
  <c r="CN106" i="10" s="1"/>
  <c r="D109" i="10"/>
  <c r="CN109" i="10" s="1"/>
  <c r="D110" i="10"/>
  <c r="CN110" i="10" s="1"/>
  <c r="D112" i="10"/>
  <c r="CN112" i="10" s="1"/>
  <c r="D125" i="10"/>
  <c r="CN125" i="10" s="1"/>
  <c r="D127" i="10"/>
  <c r="CN127" i="10" s="1"/>
  <c r="D128" i="10"/>
  <c r="CN128" i="10" s="1"/>
  <c r="D130" i="10"/>
  <c r="CN130" i="10" s="1"/>
  <c r="D131" i="10"/>
  <c r="CN131" i="10" s="1"/>
  <c r="D132" i="10"/>
  <c r="CN132" i="10" s="1"/>
  <c r="D133" i="10"/>
  <c r="CN133" i="10" s="1"/>
  <c r="D134" i="10"/>
  <c r="CN134" i="10" s="1"/>
  <c r="D136" i="10"/>
  <c r="CN136" i="10" s="1"/>
  <c r="D137" i="10"/>
  <c r="CN137" i="10" s="1"/>
  <c r="D142" i="10"/>
  <c r="CN142" i="10" s="1"/>
  <c r="D143" i="10"/>
  <c r="CN143" i="10" s="1"/>
  <c r="D144" i="10"/>
  <c r="CN144" i="10" s="1"/>
  <c r="D146" i="10"/>
  <c r="CN146" i="10" s="1"/>
  <c r="AG29" i="10"/>
  <c r="AE29" i="10"/>
  <c r="AF29" i="10"/>
  <c r="AG31" i="10"/>
  <c r="AE31" i="10"/>
  <c r="AF31" i="10"/>
  <c r="AG33" i="10"/>
  <c r="AE33" i="10"/>
  <c r="AF33" i="10"/>
  <c r="AG35" i="10"/>
  <c r="AE35" i="10"/>
  <c r="AF35" i="10"/>
  <c r="AG37" i="10"/>
  <c r="AE37" i="10"/>
  <c r="AF37" i="10"/>
  <c r="M29" i="10"/>
  <c r="P29" i="10" s="1"/>
  <c r="M31" i="10"/>
  <c r="P31" i="10" s="1"/>
  <c r="M33" i="10"/>
  <c r="P33" i="10" s="1"/>
  <c r="M35" i="10"/>
  <c r="P35" i="10" s="1"/>
  <c r="M37" i="10"/>
  <c r="P37" i="10" s="1"/>
  <c r="M39" i="10"/>
  <c r="P39" i="10" s="1"/>
  <c r="M53" i="10"/>
  <c r="P53" i="10" s="1"/>
  <c r="M57" i="10"/>
  <c r="P57" i="10" s="1"/>
  <c r="M59" i="10"/>
  <c r="P59" i="10" s="1"/>
  <c r="M63" i="10"/>
  <c r="P63" i="10" s="1"/>
  <c r="M69" i="10"/>
  <c r="P69" i="10" s="1"/>
  <c r="M75" i="10"/>
  <c r="P75" i="10" s="1"/>
  <c r="M77" i="10"/>
  <c r="P77" i="10" s="1"/>
  <c r="M78" i="10"/>
  <c r="P78" i="10" s="1"/>
  <c r="M82" i="10"/>
  <c r="P82" i="10" s="1"/>
  <c r="M86" i="10"/>
  <c r="P86" i="10" s="1"/>
  <c r="M90" i="10"/>
  <c r="P90" i="10" s="1"/>
  <c r="M92" i="10"/>
  <c r="P92" i="10" s="1"/>
  <c r="M94" i="10"/>
  <c r="P94" i="10" s="1"/>
  <c r="M98" i="10"/>
  <c r="P98" i="10" s="1"/>
  <c r="M100" i="10"/>
  <c r="P100" i="10" s="1"/>
  <c r="M102" i="10"/>
  <c r="P102" i="10" s="1"/>
  <c r="M104" i="10"/>
  <c r="P104" i="10" s="1"/>
  <c r="M106" i="10"/>
  <c r="P106" i="10" s="1"/>
  <c r="M110" i="10"/>
  <c r="P110" i="10" s="1"/>
  <c r="M112" i="10"/>
  <c r="P112" i="10" s="1"/>
  <c r="M117" i="10"/>
  <c r="P117" i="10" s="1"/>
  <c r="M119" i="10"/>
  <c r="P119" i="10" s="1"/>
  <c r="M127" i="10"/>
  <c r="P127" i="10" s="1"/>
  <c r="M131" i="10"/>
  <c r="P131" i="10" s="1"/>
  <c r="M133" i="10"/>
  <c r="P133" i="10" s="1"/>
  <c r="M137" i="10"/>
  <c r="P137" i="10" s="1"/>
  <c r="M143" i="10"/>
  <c r="P143" i="10" s="1"/>
  <c r="M149" i="10"/>
  <c r="P149" i="10" s="1"/>
  <c r="AB21" i="9"/>
  <c r="D140" i="10" l="1"/>
  <c r="CN140" i="10" s="1"/>
  <c r="D138" i="10"/>
  <c r="CN138" i="10" s="1"/>
  <c r="D93" i="10"/>
  <c r="CN93" i="10" s="1"/>
  <c r="M145" i="10"/>
  <c r="P145" i="10" s="1"/>
  <c r="D88" i="10"/>
  <c r="CN88" i="10" s="1"/>
  <c r="D51" i="10"/>
  <c r="CN51" i="10" s="1"/>
  <c r="M105" i="10"/>
  <c r="P105" i="10" s="1"/>
  <c r="D139" i="10"/>
  <c r="CN139" i="10" s="1"/>
  <c r="D89" i="10"/>
  <c r="CN89" i="10" s="1"/>
  <c r="M65" i="10"/>
  <c r="P65" i="10" s="1"/>
  <c r="D42" i="10"/>
  <c r="CN42" i="10" s="1"/>
  <c r="M76" i="10"/>
  <c r="P76" i="10" s="1"/>
  <c r="D44" i="10"/>
  <c r="CN44" i="10" s="1"/>
  <c r="D126" i="10"/>
  <c r="CN126" i="10" s="1"/>
  <c r="D80" i="10"/>
  <c r="CN80" i="10" s="1"/>
  <c r="M64" i="10"/>
  <c r="P64" i="10" s="1"/>
  <c r="M68" i="10"/>
  <c r="P68" i="10" s="1"/>
  <c r="M71" i="10"/>
  <c r="P71" i="10" s="1"/>
  <c r="M52" i="10"/>
  <c r="P52" i="10" s="1"/>
  <c r="D148" i="10"/>
  <c r="CN148" i="10" s="1"/>
  <c r="M40" i="10"/>
  <c r="P40" i="10" s="1"/>
  <c r="M47" i="10"/>
  <c r="P47" i="10" s="1"/>
  <c r="M41" i="10"/>
  <c r="P41" i="10" s="1"/>
  <c r="D66" i="10"/>
  <c r="CN66" i="10" s="1"/>
  <c r="M141" i="10"/>
  <c r="P141" i="10" s="1"/>
  <c r="M129" i="10"/>
  <c r="P129" i="10" s="1"/>
  <c r="D147" i="10"/>
  <c r="CN147" i="10" s="1"/>
  <c r="D135" i="10"/>
  <c r="CN135" i="10" s="1"/>
  <c r="M73" i="10"/>
  <c r="P73" i="10" s="1"/>
  <c r="M61" i="10"/>
  <c r="P61" i="10" s="1"/>
  <c r="D108" i="10"/>
  <c r="CN108" i="10" s="1"/>
  <c r="D85" i="10"/>
  <c r="CN85" i="10" s="1"/>
  <c r="D79" i="10"/>
  <c r="CN79" i="10" s="1"/>
  <c r="D55" i="10"/>
  <c r="CN55" i="10" s="1"/>
  <c r="D97" i="10"/>
  <c r="CN97" i="10" s="1"/>
  <c r="D67" i="10"/>
  <c r="CN67" i="10" s="1"/>
  <c r="AD7" i="10"/>
  <c r="M96" i="10"/>
  <c r="P96" i="10" s="1"/>
  <c r="M43" i="10"/>
  <c r="P43" i="10" s="1"/>
  <c r="D70" i="10"/>
  <c r="CN70" i="10" s="1"/>
  <c r="D58" i="10"/>
  <c r="CN58" i="10" s="1"/>
  <c r="D46" i="10"/>
  <c r="CN46" i="10" s="1"/>
  <c r="D111" i="10"/>
  <c r="CN111" i="10" s="1"/>
  <c r="D107" i="10"/>
  <c r="CN107" i="10" s="1"/>
  <c r="D103" i="10"/>
  <c r="CN103" i="10" s="1"/>
  <c r="D99" i="10"/>
  <c r="CN99" i="10" s="1"/>
  <c r="D95" i="10"/>
  <c r="CN95" i="10" s="1"/>
  <c r="D91" i="10"/>
  <c r="CN91" i="10" s="1"/>
  <c r="G17" i="10"/>
  <c r="D17" i="10"/>
  <c r="CN17" i="10" s="1"/>
  <c r="F17" i="10"/>
  <c r="BX52" i="10"/>
  <c r="CI52" i="10" s="1"/>
  <c r="D20" i="10"/>
  <c r="CN20" i="10" s="1"/>
  <c r="G20" i="10"/>
  <c r="V32" i="10"/>
  <c r="Y32" i="10" s="1"/>
  <c r="V30" i="10"/>
  <c r="V33" i="10"/>
  <c r="V31" i="10"/>
  <c r="Y31" i="10" s="1"/>
  <c r="V29" i="10"/>
  <c r="F21" i="10"/>
  <c r="H21" i="10" s="1"/>
  <c r="I21" i="10" s="1"/>
  <c r="J21" i="10" s="1"/>
  <c r="CO21" i="10" s="1"/>
  <c r="BY21" i="10"/>
  <c r="CJ21" i="10" s="1"/>
  <c r="W32" i="10"/>
  <c r="X32" i="10"/>
  <c r="Z32" i="10" s="1"/>
  <c r="AA32" i="10" s="1"/>
  <c r="AB32" i="10" s="1"/>
  <c r="W31" i="10"/>
  <c r="X31" i="10"/>
  <c r="Z31" i="10" s="1"/>
  <c r="AA31" i="10" s="1"/>
  <c r="AB31" i="10" s="1"/>
  <c r="N20" i="10"/>
  <c r="O20" i="10"/>
  <c r="Q20" i="10" s="1"/>
  <c r="R20" i="10" s="1"/>
  <c r="S20" i="10" s="1"/>
  <c r="N21" i="10"/>
  <c r="O21" i="10"/>
  <c r="Q21" i="10" s="1"/>
  <c r="R21" i="10" s="1"/>
  <c r="S21" i="10" s="1"/>
  <c r="CF18" i="10"/>
  <c r="CK18" i="10" s="1"/>
  <c r="CB22" i="10"/>
  <c r="N22" i="10"/>
  <c r="O22" i="10"/>
  <c r="Q22" i="10" s="1"/>
  <c r="R22" i="10" s="1"/>
  <c r="S22" i="10" s="1"/>
  <c r="N19" i="10"/>
  <c r="CF19" i="10" s="1"/>
  <c r="CK19" i="10" s="1"/>
  <c r="O19" i="10"/>
  <c r="N23" i="10"/>
  <c r="O23" i="10"/>
  <c r="Q23" i="10" s="1"/>
  <c r="R23" i="10" s="1"/>
  <c r="S23" i="10" s="1"/>
  <c r="CA18" i="10"/>
  <c r="CL18" i="10" s="1"/>
  <c r="H16" i="10"/>
  <c r="I16" i="10" s="1"/>
  <c r="J16" i="10" s="1"/>
  <c r="CO16" i="10" s="1"/>
  <c r="CA16" i="10"/>
  <c r="CL16" i="10" s="1"/>
  <c r="CA23" i="10"/>
  <c r="CL23" i="10" s="1"/>
  <c r="CF17" i="10"/>
  <c r="CK17" i="10" s="1"/>
  <c r="O121" i="10"/>
  <c r="Q121" i="10" s="1"/>
  <c r="R121" i="10" s="1"/>
  <c r="S121" i="10" s="1"/>
  <c r="O132" i="10"/>
  <c r="Q132" i="10" s="1"/>
  <c r="R132" i="10" s="1"/>
  <c r="S132" i="10" s="1"/>
  <c r="CA21" i="10"/>
  <c r="CF16" i="10"/>
  <c r="CK16" i="10" s="1"/>
  <c r="CF20" i="10"/>
  <c r="CK20" i="10" s="1"/>
  <c r="O99" i="10"/>
  <c r="Q99" i="10" s="1"/>
  <c r="R99" i="10" s="1"/>
  <c r="S99" i="10" s="1"/>
  <c r="O147" i="10"/>
  <c r="Q147" i="10" s="1"/>
  <c r="R147" i="10" s="1"/>
  <c r="S147" i="10" s="1"/>
  <c r="N78" i="10"/>
  <c r="O78" i="10"/>
  <c r="Q78" i="10" s="1"/>
  <c r="R78" i="10" s="1"/>
  <c r="S78" i="10" s="1"/>
  <c r="N75" i="10"/>
  <c r="O75" i="10"/>
  <c r="Q75" i="10" s="1"/>
  <c r="R75" i="10" s="1"/>
  <c r="S75" i="10" s="1"/>
  <c r="N71" i="10"/>
  <c r="O71" i="10"/>
  <c r="Q71" i="10" s="1"/>
  <c r="R71" i="10" s="1"/>
  <c r="S71" i="10" s="1"/>
  <c r="N67" i="10"/>
  <c r="O67" i="10"/>
  <c r="Q67" i="10" s="1"/>
  <c r="R67" i="10" s="1"/>
  <c r="S67" i="10" s="1"/>
  <c r="N63" i="10"/>
  <c r="O63" i="10"/>
  <c r="Q63" i="10" s="1"/>
  <c r="R63" i="10" s="1"/>
  <c r="S63" i="10" s="1"/>
  <c r="N59" i="10"/>
  <c r="O59" i="10"/>
  <c r="Q59" i="10" s="1"/>
  <c r="R59" i="10" s="1"/>
  <c r="S59" i="10" s="1"/>
  <c r="N55" i="10"/>
  <c r="O55" i="10"/>
  <c r="Q55" i="10" s="1"/>
  <c r="R55" i="10" s="1"/>
  <c r="S55" i="10" s="1"/>
  <c r="N51" i="10"/>
  <c r="O51" i="10"/>
  <c r="Q51" i="10" s="1"/>
  <c r="R51" i="10" s="1"/>
  <c r="S51" i="10" s="1"/>
  <c r="N43" i="10"/>
  <c r="O43" i="10"/>
  <c r="Q43" i="10" s="1"/>
  <c r="R43" i="10" s="1"/>
  <c r="S43" i="10" s="1"/>
  <c r="N39" i="10"/>
  <c r="O39" i="10"/>
  <c r="Q39" i="10" s="1"/>
  <c r="R39" i="10" s="1"/>
  <c r="S39" i="10" s="1"/>
  <c r="N35" i="10"/>
  <c r="O35" i="10"/>
  <c r="Q35" i="10" s="1"/>
  <c r="R35" i="10" s="1"/>
  <c r="S35" i="10" s="1"/>
  <c r="N31" i="10"/>
  <c r="O31" i="10"/>
  <c r="Q31" i="10" s="1"/>
  <c r="R31" i="10" s="1"/>
  <c r="S31" i="10" s="1"/>
  <c r="O116" i="10"/>
  <c r="Q116" i="10" s="1"/>
  <c r="R116" i="10" s="1"/>
  <c r="S116" i="10" s="1"/>
  <c r="O83" i="10"/>
  <c r="Q83" i="10" s="1"/>
  <c r="R83" i="10" s="1"/>
  <c r="S83" i="10" s="1"/>
  <c r="CI12" i="10"/>
  <c r="CB12" i="10"/>
  <c r="CC12" i="10" s="1"/>
  <c r="CD12" i="10" s="1"/>
  <c r="CE12" i="10" s="1"/>
  <c r="CI16" i="10"/>
  <c r="CB16" i="10"/>
  <c r="CC16" i="10" s="1"/>
  <c r="CD16" i="10" s="1"/>
  <c r="CE16" i="10" s="1"/>
  <c r="CB10" i="10"/>
  <c r="CC10" i="10" s="1"/>
  <c r="CD10" i="10" s="1"/>
  <c r="CE10" i="10" s="1"/>
  <c r="CI10" i="10"/>
  <c r="CB14" i="10"/>
  <c r="CC14" i="10" s="1"/>
  <c r="CD14" i="10" s="1"/>
  <c r="CE14" i="10" s="1"/>
  <c r="CI14" i="10"/>
  <c r="CB18" i="10"/>
  <c r="CC18" i="10" s="1"/>
  <c r="CD18" i="10" s="1"/>
  <c r="CE18" i="10" s="1"/>
  <c r="CI18" i="10"/>
  <c r="H20" i="10"/>
  <c r="I20" i="10" s="1"/>
  <c r="J20" i="10" s="1"/>
  <c r="CO20" i="10" s="1"/>
  <c r="CA20" i="10"/>
  <c r="H9" i="10"/>
  <c r="I9" i="10" s="1"/>
  <c r="J9" i="10" s="1"/>
  <c r="CO9" i="10" s="1"/>
  <c r="CA9" i="10"/>
  <c r="H13" i="10"/>
  <c r="I13" i="10" s="1"/>
  <c r="J13" i="10" s="1"/>
  <c r="CO13" i="10" s="1"/>
  <c r="CA13" i="10"/>
  <c r="H17" i="10"/>
  <c r="I17" i="10" s="1"/>
  <c r="J17" i="10" s="1"/>
  <c r="CO17" i="10" s="1"/>
  <c r="CA17" i="10"/>
  <c r="CC11" i="10"/>
  <c r="CD11" i="10" s="1"/>
  <c r="CE11" i="10" s="1"/>
  <c r="CL11" i="10"/>
  <c r="CC15" i="10"/>
  <c r="CD15" i="10" s="1"/>
  <c r="CE15" i="10" s="1"/>
  <c r="CL15" i="10"/>
  <c r="O131" i="10"/>
  <c r="Q131" i="10" s="1"/>
  <c r="R131" i="10" s="1"/>
  <c r="S131" i="10" s="1"/>
  <c r="O84" i="10"/>
  <c r="Q84" i="10" s="1"/>
  <c r="R84" i="10" s="1"/>
  <c r="S84" i="10" s="1"/>
  <c r="O144" i="10"/>
  <c r="Q144" i="10" s="1"/>
  <c r="R144" i="10" s="1"/>
  <c r="S144" i="10" s="1"/>
  <c r="O124" i="10"/>
  <c r="Q124" i="10" s="1"/>
  <c r="R124" i="10" s="1"/>
  <c r="S124" i="10" s="1"/>
  <c r="O107" i="10"/>
  <c r="Q107" i="10" s="1"/>
  <c r="R107" i="10" s="1"/>
  <c r="S107" i="10" s="1"/>
  <c r="O91" i="10"/>
  <c r="Q91" i="10" s="1"/>
  <c r="R91" i="10" s="1"/>
  <c r="S91" i="10" s="1"/>
  <c r="N72" i="10"/>
  <c r="O72" i="10"/>
  <c r="Q72" i="10" s="1"/>
  <c r="R72" i="10" s="1"/>
  <c r="S72" i="10" s="1"/>
  <c r="N60" i="10"/>
  <c r="O60" i="10"/>
  <c r="Q60" i="10" s="1"/>
  <c r="R60" i="10" s="1"/>
  <c r="S60" i="10" s="1"/>
  <c r="N56" i="10"/>
  <c r="O56" i="10"/>
  <c r="Q56" i="10" s="1"/>
  <c r="R56" i="10" s="1"/>
  <c r="S56" i="10" s="1"/>
  <c r="N52" i="10"/>
  <c r="O52" i="10"/>
  <c r="Q52" i="10" s="1"/>
  <c r="R52" i="10" s="1"/>
  <c r="S52" i="10" s="1"/>
  <c r="N48" i="10"/>
  <c r="O48" i="10"/>
  <c r="Q48" i="10" s="1"/>
  <c r="R48" i="10" s="1"/>
  <c r="S48" i="10" s="1"/>
  <c r="N44" i="10"/>
  <c r="O44" i="10"/>
  <c r="Q44" i="10" s="1"/>
  <c r="R44" i="10" s="1"/>
  <c r="S44" i="10" s="1"/>
  <c r="N40" i="10"/>
  <c r="O40" i="10"/>
  <c r="Q40" i="10" s="1"/>
  <c r="R40" i="10" s="1"/>
  <c r="S40" i="10" s="1"/>
  <c r="N36" i="10"/>
  <c r="O36" i="10"/>
  <c r="Q36" i="10" s="1"/>
  <c r="R36" i="10" s="1"/>
  <c r="S36" i="10" s="1"/>
  <c r="N32" i="10"/>
  <c r="O32" i="10"/>
  <c r="Q32" i="10" s="1"/>
  <c r="R32" i="10" s="1"/>
  <c r="S32" i="10" s="1"/>
  <c r="N28" i="10"/>
  <c r="O28" i="10"/>
  <c r="Q28" i="10" s="1"/>
  <c r="R28" i="10" s="1"/>
  <c r="S28" i="10" s="1"/>
  <c r="N141" i="10"/>
  <c r="O141" i="10"/>
  <c r="Q141" i="10" s="1"/>
  <c r="R141" i="10" s="1"/>
  <c r="S141" i="10" s="1"/>
  <c r="O135" i="10"/>
  <c r="Q135" i="10" s="1"/>
  <c r="R135" i="10" s="1"/>
  <c r="S135" i="10" s="1"/>
  <c r="O127" i="10"/>
  <c r="Q127" i="10" s="1"/>
  <c r="R127" i="10" s="1"/>
  <c r="S127" i="10" s="1"/>
  <c r="O115" i="10"/>
  <c r="Q115" i="10" s="1"/>
  <c r="R115" i="10" s="1"/>
  <c r="S115" i="10" s="1"/>
  <c r="N115" i="10"/>
  <c r="N125" i="10"/>
  <c r="O125" i="10"/>
  <c r="Q125" i="10" s="1"/>
  <c r="R125" i="10" s="1"/>
  <c r="S125" i="10" s="1"/>
  <c r="O110" i="10"/>
  <c r="Q110" i="10" s="1"/>
  <c r="R110" i="10" s="1"/>
  <c r="S110" i="10" s="1"/>
  <c r="N110" i="10"/>
  <c r="O106" i="10"/>
  <c r="Q106" i="10" s="1"/>
  <c r="R106" i="10" s="1"/>
  <c r="S106" i="10" s="1"/>
  <c r="N106" i="10"/>
  <c r="O102" i="10"/>
  <c r="Q102" i="10" s="1"/>
  <c r="R102" i="10" s="1"/>
  <c r="S102" i="10" s="1"/>
  <c r="N102" i="10"/>
  <c r="O98" i="10"/>
  <c r="Q98" i="10" s="1"/>
  <c r="R98" i="10" s="1"/>
  <c r="S98" i="10" s="1"/>
  <c r="N98" i="10"/>
  <c r="O94" i="10"/>
  <c r="Q94" i="10" s="1"/>
  <c r="R94" i="10" s="1"/>
  <c r="S94" i="10" s="1"/>
  <c r="N94" i="10"/>
  <c r="O90" i="10"/>
  <c r="Q90" i="10" s="1"/>
  <c r="R90" i="10" s="1"/>
  <c r="S90" i="10" s="1"/>
  <c r="N90" i="10"/>
  <c r="O88" i="10"/>
  <c r="Q88" i="10" s="1"/>
  <c r="R88" i="10" s="1"/>
  <c r="S88" i="10" s="1"/>
  <c r="O80" i="10"/>
  <c r="Q80" i="10" s="1"/>
  <c r="R80" i="10" s="1"/>
  <c r="S80" i="10" s="1"/>
  <c r="O148" i="10"/>
  <c r="Q148" i="10" s="1"/>
  <c r="R148" i="10" s="1"/>
  <c r="S148" i="10" s="1"/>
  <c r="N142" i="10"/>
  <c r="O142" i="10"/>
  <c r="Q142" i="10" s="1"/>
  <c r="R142" i="10" s="1"/>
  <c r="S142" i="10" s="1"/>
  <c r="N138" i="10"/>
  <c r="O138" i="10"/>
  <c r="Q138" i="10" s="1"/>
  <c r="R138" i="10" s="1"/>
  <c r="S138" i="10" s="1"/>
  <c r="O136" i="10"/>
  <c r="Q136" i="10" s="1"/>
  <c r="R136" i="10" s="1"/>
  <c r="S136" i="10" s="1"/>
  <c r="O128" i="10"/>
  <c r="Q128" i="10" s="1"/>
  <c r="R128" i="10" s="1"/>
  <c r="S128" i="10" s="1"/>
  <c r="O120" i="10"/>
  <c r="Q120" i="10" s="1"/>
  <c r="R120" i="10" s="1"/>
  <c r="S120" i="10" s="1"/>
  <c r="O111" i="10"/>
  <c r="Q111" i="10" s="1"/>
  <c r="R111" i="10" s="1"/>
  <c r="S111" i="10" s="1"/>
  <c r="O103" i="10"/>
  <c r="Q103" i="10" s="1"/>
  <c r="R103" i="10" s="1"/>
  <c r="S103" i="10" s="1"/>
  <c r="O95" i="10"/>
  <c r="Q95" i="10" s="1"/>
  <c r="R95" i="10" s="1"/>
  <c r="S95" i="10" s="1"/>
  <c r="O87" i="10"/>
  <c r="Q87" i="10" s="1"/>
  <c r="R87" i="10" s="1"/>
  <c r="S87" i="10" s="1"/>
  <c r="O79" i="10"/>
  <c r="Q79" i="10" s="1"/>
  <c r="R79" i="10" s="1"/>
  <c r="S79" i="10" s="1"/>
  <c r="N25" i="10"/>
  <c r="O25" i="10"/>
  <c r="Q25" i="10" s="1"/>
  <c r="R25" i="10" s="1"/>
  <c r="S25" i="10" s="1"/>
  <c r="CL21" i="10"/>
  <c r="M24" i="10"/>
  <c r="P24" i="10" s="1"/>
  <c r="BX24" i="10"/>
  <c r="M26" i="10"/>
  <c r="P26" i="10" s="1"/>
  <c r="BX26" i="10"/>
  <c r="H27" i="10"/>
  <c r="I27" i="10" s="1"/>
  <c r="J27" i="10" s="1"/>
  <c r="CO27" i="10" s="1"/>
  <c r="E28" i="10"/>
  <c r="CB28" i="10"/>
  <c r="F28" i="10"/>
  <c r="BY28" i="10"/>
  <c r="CJ28" i="10" s="1"/>
  <c r="G28" i="10"/>
  <c r="E30" i="10"/>
  <c r="CB30" i="10"/>
  <c r="F30" i="10"/>
  <c r="BY30" i="10"/>
  <c r="CJ30" i="10" s="1"/>
  <c r="G30" i="10"/>
  <c r="E32" i="10"/>
  <c r="CF32" i="10" s="1"/>
  <c r="CK32" i="10" s="1"/>
  <c r="CB32" i="10"/>
  <c r="F32" i="10"/>
  <c r="BY32" i="10"/>
  <c r="CJ32" i="10" s="1"/>
  <c r="G32" i="10"/>
  <c r="E34" i="10"/>
  <c r="CB34" i="10"/>
  <c r="F34" i="10"/>
  <c r="BY34" i="10"/>
  <c r="CJ34" i="10" s="1"/>
  <c r="G34" i="10"/>
  <c r="E36" i="10"/>
  <c r="CB36" i="10"/>
  <c r="F36" i="10"/>
  <c r="BY36" i="10"/>
  <c r="CJ36" i="10" s="1"/>
  <c r="G36" i="10"/>
  <c r="E38" i="10"/>
  <c r="CB38" i="10"/>
  <c r="F38" i="10"/>
  <c r="BY38" i="10"/>
  <c r="CJ38" i="10" s="1"/>
  <c r="G38" i="10"/>
  <c r="E40" i="10"/>
  <c r="CB40" i="10"/>
  <c r="F40" i="10"/>
  <c r="BY40" i="10"/>
  <c r="CJ40" i="10" s="1"/>
  <c r="G40" i="10"/>
  <c r="E42" i="10"/>
  <c r="CB42" i="10"/>
  <c r="F42" i="10"/>
  <c r="BY42" i="10"/>
  <c r="CJ42" i="10" s="1"/>
  <c r="G42" i="10"/>
  <c r="E44" i="10"/>
  <c r="CB44" i="10"/>
  <c r="F44" i="10"/>
  <c r="BY44" i="10"/>
  <c r="CJ44" i="10" s="1"/>
  <c r="G44" i="10"/>
  <c r="E46" i="10"/>
  <c r="CB46" i="10"/>
  <c r="F46" i="10"/>
  <c r="BY46" i="10"/>
  <c r="CJ46" i="10" s="1"/>
  <c r="G46" i="10"/>
  <c r="E48" i="10"/>
  <c r="CB48" i="10"/>
  <c r="F48" i="10"/>
  <c r="BY48" i="10"/>
  <c r="CJ48" i="10" s="1"/>
  <c r="G48" i="10"/>
  <c r="E50" i="10"/>
  <c r="CB50" i="10"/>
  <c r="F50" i="10"/>
  <c r="BY50" i="10"/>
  <c r="CJ50" i="10" s="1"/>
  <c r="G50" i="10"/>
  <c r="E52" i="10"/>
  <c r="CB52" i="10"/>
  <c r="F52" i="10"/>
  <c r="BY52" i="10"/>
  <c r="CJ52" i="10" s="1"/>
  <c r="G52" i="10"/>
  <c r="E54" i="10"/>
  <c r="F54" i="10"/>
  <c r="BY54" i="10"/>
  <c r="CJ54" i="10" s="1"/>
  <c r="G54" i="10"/>
  <c r="E56" i="10"/>
  <c r="F56" i="10"/>
  <c r="BY56" i="10"/>
  <c r="CJ56" i="10" s="1"/>
  <c r="G56" i="10"/>
  <c r="E58" i="10"/>
  <c r="F58" i="10"/>
  <c r="BY58" i="10"/>
  <c r="CJ58" i="10" s="1"/>
  <c r="G58" i="10"/>
  <c r="E60" i="10"/>
  <c r="F60" i="10"/>
  <c r="BY60" i="10"/>
  <c r="CJ60" i="10" s="1"/>
  <c r="G60" i="10"/>
  <c r="E62" i="10"/>
  <c r="F62" i="10"/>
  <c r="BY62" i="10"/>
  <c r="CJ62" i="10" s="1"/>
  <c r="G62" i="10"/>
  <c r="E64" i="10"/>
  <c r="F64" i="10"/>
  <c r="BY64" i="10"/>
  <c r="CJ64" i="10" s="1"/>
  <c r="G64" i="10"/>
  <c r="E66" i="10"/>
  <c r="F66" i="10"/>
  <c r="BY66" i="10"/>
  <c r="CJ66" i="10" s="1"/>
  <c r="G66" i="10"/>
  <c r="E68" i="10"/>
  <c r="F68" i="10"/>
  <c r="BY68" i="10"/>
  <c r="CJ68" i="10" s="1"/>
  <c r="G68" i="10"/>
  <c r="E70" i="10"/>
  <c r="F70" i="10"/>
  <c r="BY70" i="10"/>
  <c r="CJ70" i="10" s="1"/>
  <c r="G70" i="10"/>
  <c r="E72" i="10"/>
  <c r="F72" i="10"/>
  <c r="BY72" i="10"/>
  <c r="CJ72" i="10" s="1"/>
  <c r="G72" i="10"/>
  <c r="E74" i="10"/>
  <c r="F74" i="10"/>
  <c r="BY74" i="10"/>
  <c r="CJ74" i="10" s="1"/>
  <c r="G74" i="10"/>
  <c r="E76" i="10"/>
  <c r="F76" i="10"/>
  <c r="BY76" i="10"/>
  <c r="CJ76" i="10" s="1"/>
  <c r="G76" i="10"/>
  <c r="E78" i="10"/>
  <c r="BY78" i="10"/>
  <c r="CJ78" i="10" s="1"/>
  <c r="G78" i="10"/>
  <c r="F78" i="10"/>
  <c r="D78" i="10"/>
  <c r="CN78" i="10" s="1"/>
  <c r="F80" i="10"/>
  <c r="E80" i="10"/>
  <c r="BY80" i="10"/>
  <c r="CJ80" i="10" s="1"/>
  <c r="G80" i="10"/>
  <c r="F82" i="10"/>
  <c r="E82" i="10"/>
  <c r="BY82" i="10"/>
  <c r="CJ82" i="10" s="1"/>
  <c r="G82" i="10"/>
  <c r="F84" i="10"/>
  <c r="E84" i="10"/>
  <c r="BY84" i="10"/>
  <c r="CJ84" i="10" s="1"/>
  <c r="G84" i="10"/>
  <c r="F86" i="10"/>
  <c r="E86" i="10"/>
  <c r="BY86" i="10"/>
  <c r="CJ86" i="10" s="1"/>
  <c r="G86" i="10"/>
  <c r="F88" i="10"/>
  <c r="E88" i="10"/>
  <c r="BY88" i="10"/>
  <c r="CJ88" i="10" s="1"/>
  <c r="G88" i="10"/>
  <c r="D114" i="10"/>
  <c r="CN114" i="10" s="1"/>
  <c r="G114" i="10"/>
  <c r="BY114" i="10"/>
  <c r="CJ114" i="10" s="1"/>
  <c r="F114" i="10"/>
  <c r="E114" i="10"/>
  <c r="D118" i="10"/>
  <c r="CN118" i="10" s="1"/>
  <c r="E118" i="10"/>
  <c r="F118" i="10"/>
  <c r="BY118" i="10"/>
  <c r="CJ118" i="10" s="1"/>
  <c r="G118" i="10"/>
  <c r="D120" i="10"/>
  <c r="CN120" i="10" s="1"/>
  <c r="E120" i="10"/>
  <c r="F120" i="10"/>
  <c r="BY120" i="10"/>
  <c r="CJ120" i="10" s="1"/>
  <c r="G120" i="10"/>
  <c r="D122" i="10"/>
  <c r="CN122" i="10" s="1"/>
  <c r="E122" i="10"/>
  <c r="F122" i="10"/>
  <c r="BY122" i="10"/>
  <c r="CJ122" i="10" s="1"/>
  <c r="G122" i="10"/>
  <c r="D124" i="10"/>
  <c r="CN124" i="10" s="1"/>
  <c r="E124" i="10"/>
  <c r="BY124" i="10"/>
  <c r="CJ124" i="10" s="1"/>
  <c r="F124" i="10"/>
  <c r="G124" i="10"/>
  <c r="F126" i="10"/>
  <c r="E126" i="10"/>
  <c r="BY126" i="10"/>
  <c r="CJ126" i="10" s="1"/>
  <c r="G126" i="10"/>
  <c r="F128" i="10"/>
  <c r="E128" i="10"/>
  <c r="BY128" i="10"/>
  <c r="CJ128" i="10" s="1"/>
  <c r="G128" i="10"/>
  <c r="F130" i="10"/>
  <c r="E130" i="10"/>
  <c r="BY130" i="10"/>
  <c r="CJ130" i="10" s="1"/>
  <c r="G130" i="10"/>
  <c r="F132" i="10"/>
  <c r="E132" i="10"/>
  <c r="BY132" i="10"/>
  <c r="CJ132" i="10" s="1"/>
  <c r="G132" i="10"/>
  <c r="F134" i="10"/>
  <c r="E134" i="10"/>
  <c r="BY134" i="10"/>
  <c r="CJ134" i="10" s="1"/>
  <c r="G134" i="10"/>
  <c r="F136" i="10"/>
  <c r="E136" i="10"/>
  <c r="BY136" i="10"/>
  <c r="CJ136" i="10" s="1"/>
  <c r="G136" i="10"/>
  <c r="E138" i="10"/>
  <c r="F138" i="10"/>
  <c r="BY138" i="10"/>
  <c r="CJ138" i="10" s="1"/>
  <c r="G138" i="10"/>
  <c r="E140" i="10"/>
  <c r="F140" i="10"/>
  <c r="BY140" i="10"/>
  <c r="CJ140" i="10" s="1"/>
  <c r="G140" i="10"/>
  <c r="E142" i="10"/>
  <c r="F142" i="10"/>
  <c r="BY142" i="10"/>
  <c r="CJ142" i="10" s="1"/>
  <c r="G142" i="10"/>
  <c r="F144" i="10"/>
  <c r="E144" i="10"/>
  <c r="BY144" i="10"/>
  <c r="CJ144" i="10" s="1"/>
  <c r="G144" i="10"/>
  <c r="F146" i="10"/>
  <c r="E146" i="10"/>
  <c r="BY146" i="10"/>
  <c r="CJ146" i="10" s="1"/>
  <c r="G146" i="10"/>
  <c r="F148" i="10"/>
  <c r="E148" i="10"/>
  <c r="BY148" i="10"/>
  <c r="CJ148" i="10" s="1"/>
  <c r="G148" i="10"/>
  <c r="F90" i="10"/>
  <c r="BY90" i="10"/>
  <c r="CJ90" i="10" s="1"/>
  <c r="E90" i="10"/>
  <c r="G90" i="10"/>
  <c r="F94" i="10"/>
  <c r="BY94" i="10"/>
  <c r="CJ94" i="10" s="1"/>
  <c r="E94" i="10"/>
  <c r="G94" i="10"/>
  <c r="F98" i="10"/>
  <c r="BY98" i="10"/>
  <c r="CJ98" i="10" s="1"/>
  <c r="E98" i="10"/>
  <c r="G98" i="10"/>
  <c r="F102" i="10"/>
  <c r="BY102" i="10"/>
  <c r="CJ102" i="10" s="1"/>
  <c r="E102" i="10"/>
  <c r="G102" i="10"/>
  <c r="F106" i="10"/>
  <c r="BY106" i="10"/>
  <c r="CJ106" i="10" s="1"/>
  <c r="E106" i="10"/>
  <c r="G106" i="10"/>
  <c r="F110" i="10"/>
  <c r="BY110" i="10"/>
  <c r="CJ110" i="10" s="1"/>
  <c r="E110" i="10"/>
  <c r="G110" i="10"/>
  <c r="F91" i="10"/>
  <c r="BY91" i="10"/>
  <c r="CJ91" i="10" s="1"/>
  <c r="E91" i="10"/>
  <c r="G91" i="10"/>
  <c r="F95" i="10"/>
  <c r="BY95" i="10"/>
  <c r="CJ95" i="10" s="1"/>
  <c r="E95" i="10"/>
  <c r="G95" i="10"/>
  <c r="F99" i="10"/>
  <c r="BY99" i="10"/>
  <c r="CJ99" i="10" s="1"/>
  <c r="E99" i="10"/>
  <c r="G99" i="10"/>
  <c r="F103" i="10"/>
  <c r="BY103" i="10"/>
  <c r="CJ103" i="10" s="1"/>
  <c r="E103" i="10"/>
  <c r="G103" i="10"/>
  <c r="F107" i="10"/>
  <c r="BY107" i="10"/>
  <c r="CJ107" i="10" s="1"/>
  <c r="E107" i="10"/>
  <c r="G107" i="10"/>
  <c r="F111" i="10"/>
  <c r="BY111" i="10"/>
  <c r="CJ111" i="10" s="1"/>
  <c r="E111" i="10"/>
  <c r="G111" i="10"/>
  <c r="D115" i="10"/>
  <c r="CN115" i="10" s="1"/>
  <c r="G115" i="10"/>
  <c r="F115" i="10"/>
  <c r="BY115" i="10"/>
  <c r="CJ115" i="10" s="1"/>
  <c r="E115" i="10"/>
  <c r="AM148" i="10"/>
  <c r="AM146" i="10"/>
  <c r="AM144" i="10"/>
  <c r="AM142" i="10"/>
  <c r="AM140" i="10"/>
  <c r="AM138" i="10"/>
  <c r="AM136" i="10"/>
  <c r="AM134" i="10"/>
  <c r="AM132" i="10"/>
  <c r="AM130" i="10"/>
  <c r="AM128" i="10"/>
  <c r="AM126" i="10"/>
  <c r="AM124" i="10"/>
  <c r="AM122" i="10"/>
  <c r="AM120" i="10"/>
  <c r="AM118" i="10"/>
  <c r="AM116" i="10"/>
  <c r="AM114" i="10"/>
  <c r="AM111" i="10"/>
  <c r="AM109" i="10"/>
  <c r="AM107" i="10"/>
  <c r="AM105" i="10"/>
  <c r="AM103" i="10"/>
  <c r="AM101" i="10"/>
  <c r="AM99" i="10"/>
  <c r="AM97" i="10"/>
  <c r="AM95" i="10"/>
  <c r="AM93" i="10"/>
  <c r="AM91" i="10"/>
  <c r="AM89" i="10"/>
  <c r="AM87" i="10"/>
  <c r="AM85" i="10"/>
  <c r="AM83" i="10"/>
  <c r="AM81" i="10"/>
  <c r="AM79" i="10"/>
  <c r="AM76" i="10"/>
  <c r="AM74" i="10"/>
  <c r="AM72" i="10"/>
  <c r="AM70" i="10"/>
  <c r="AM68" i="10"/>
  <c r="AM66" i="10"/>
  <c r="AM64" i="10"/>
  <c r="AM62" i="10"/>
  <c r="AM60" i="10"/>
  <c r="AM58" i="10"/>
  <c r="AM56" i="10"/>
  <c r="AM54" i="10"/>
  <c r="H24" i="10"/>
  <c r="I24" i="10" s="1"/>
  <c r="J24" i="10" s="1"/>
  <c r="CO24" i="10" s="1"/>
  <c r="AM149" i="10"/>
  <c r="AM147" i="10"/>
  <c r="AM145" i="10"/>
  <c r="AM143" i="10"/>
  <c r="AM141" i="10"/>
  <c r="AM139" i="10"/>
  <c r="AM137" i="10"/>
  <c r="AM135" i="10"/>
  <c r="AM133" i="10"/>
  <c r="AM131" i="10"/>
  <c r="AM129" i="10"/>
  <c r="AM127" i="10"/>
  <c r="AM125" i="10"/>
  <c r="AM123" i="10"/>
  <c r="AM121" i="10"/>
  <c r="AM119" i="10"/>
  <c r="AM117" i="10"/>
  <c r="AM115" i="10"/>
  <c r="AM113" i="10"/>
  <c r="AM112" i="10"/>
  <c r="AM110" i="10"/>
  <c r="AM108" i="10"/>
  <c r="AM106" i="10"/>
  <c r="AM104" i="10"/>
  <c r="AM102" i="10"/>
  <c r="AM100" i="10"/>
  <c r="AM98" i="10"/>
  <c r="AM96" i="10"/>
  <c r="AM94" i="10"/>
  <c r="AM92" i="10"/>
  <c r="AM90" i="10"/>
  <c r="AM88" i="10"/>
  <c r="AM86" i="10"/>
  <c r="AM84" i="10"/>
  <c r="AM82" i="10"/>
  <c r="AM80" i="10"/>
  <c r="AM78" i="10"/>
  <c r="AM77" i="10"/>
  <c r="AM75" i="10"/>
  <c r="AM73" i="10"/>
  <c r="AM71" i="10"/>
  <c r="AM69" i="10"/>
  <c r="AM67" i="10"/>
  <c r="AM65" i="10"/>
  <c r="AM63" i="10"/>
  <c r="AM61" i="10"/>
  <c r="AM59" i="10"/>
  <c r="AM57" i="10"/>
  <c r="AM55" i="10"/>
  <c r="N149" i="10"/>
  <c r="N137" i="10"/>
  <c r="N129" i="10"/>
  <c r="N82" i="10"/>
  <c r="O149" i="10"/>
  <c r="Q149" i="10" s="1"/>
  <c r="R149" i="10" s="1"/>
  <c r="S149" i="10" s="1"/>
  <c r="N147" i="10"/>
  <c r="O145" i="10"/>
  <c r="Q145" i="10" s="1"/>
  <c r="R145" i="10" s="1"/>
  <c r="S145" i="10" s="1"/>
  <c r="N143" i="10"/>
  <c r="O143" i="10"/>
  <c r="Q143" i="10" s="1"/>
  <c r="R143" i="10" s="1"/>
  <c r="S143" i="10" s="1"/>
  <c r="N139" i="10"/>
  <c r="O139" i="10"/>
  <c r="Q139" i="10" s="1"/>
  <c r="R139" i="10" s="1"/>
  <c r="S139" i="10" s="1"/>
  <c r="O137" i="10"/>
  <c r="Q137" i="10" s="1"/>
  <c r="R137" i="10" s="1"/>
  <c r="S137" i="10" s="1"/>
  <c r="N135" i="10"/>
  <c r="O133" i="10"/>
  <c r="Q133" i="10" s="1"/>
  <c r="R133" i="10" s="1"/>
  <c r="S133" i="10" s="1"/>
  <c r="N131" i="10"/>
  <c r="O129" i="10"/>
  <c r="Q129" i="10" s="1"/>
  <c r="R129" i="10" s="1"/>
  <c r="S129" i="10" s="1"/>
  <c r="N127" i="10"/>
  <c r="O123" i="10"/>
  <c r="Q123" i="10" s="1"/>
  <c r="R123" i="10" s="1"/>
  <c r="S123" i="10" s="1"/>
  <c r="N121" i="10"/>
  <c r="O119" i="10"/>
  <c r="Q119" i="10" s="1"/>
  <c r="R119" i="10" s="1"/>
  <c r="S119" i="10" s="1"/>
  <c r="O117" i="10"/>
  <c r="Q117" i="10" s="1"/>
  <c r="R117" i="10" s="1"/>
  <c r="S117" i="10" s="1"/>
  <c r="N117" i="10"/>
  <c r="O113" i="10"/>
  <c r="Q113" i="10" s="1"/>
  <c r="R113" i="10" s="1"/>
  <c r="S113" i="10" s="1"/>
  <c r="N113" i="10"/>
  <c r="O112" i="10"/>
  <c r="Q112" i="10" s="1"/>
  <c r="R112" i="10" s="1"/>
  <c r="S112" i="10" s="1"/>
  <c r="N112" i="10"/>
  <c r="O108" i="10"/>
  <c r="Q108" i="10" s="1"/>
  <c r="R108" i="10" s="1"/>
  <c r="S108" i="10" s="1"/>
  <c r="N108" i="10"/>
  <c r="O104" i="10"/>
  <c r="Q104" i="10" s="1"/>
  <c r="R104" i="10" s="1"/>
  <c r="S104" i="10" s="1"/>
  <c r="N104" i="10"/>
  <c r="O100" i="10"/>
  <c r="Q100" i="10" s="1"/>
  <c r="R100" i="10" s="1"/>
  <c r="S100" i="10" s="1"/>
  <c r="N100" i="10"/>
  <c r="O96" i="10"/>
  <c r="Q96" i="10" s="1"/>
  <c r="R96" i="10" s="1"/>
  <c r="S96" i="10" s="1"/>
  <c r="N96" i="10"/>
  <c r="O92" i="10"/>
  <c r="Q92" i="10" s="1"/>
  <c r="R92" i="10" s="1"/>
  <c r="S92" i="10" s="1"/>
  <c r="N92" i="10"/>
  <c r="N88" i="10"/>
  <c r="O86" i="10"/>
  <c r="Q86" i="10" s="1"/>
  <c r="R86" i="10" s="1"/>
  <c r="S86" i="10" s="1"/>
  <c r="N84" i="10"/>
  <c r="O82" i="10"/>
  <c r="Q82" i="10" s="1"/>
  <c r="R82" i="10" s="1"/>
  <c r="S82" i="10" s="1"/>
  <c r="N80" i="10"/>
  <c r="N77" i="10"/>
  <c r="O77" i="10"/>
  <c r="Q77" i="10" s="1"/>
  <c r="R77" i="10" s="1"/>
  <c r="S77" i="10" s="1"/>
  <c r="N69" i="10"/>
  <c r="O69" i="10"/>
  <c r="Q69" i="10" s="1"/>
  <c r="R69" i="10" s="1"/>
  <c r="S69" i="10" s="1"/>
  <c r="N65" i="10"/>
  <c r="O65" i="10"/>
  <c r="Q65" i="10" s="1"/>
  <c r="R65" i="10" s="1"/>
  <c r="S65" i="10" s="1"/>
  <c r="N61" i="10"/>
  <c r="O61" i="10"/>
  <c r="Q61" i="10" s="1"/>
  <c r="R61" i="10" s="1"/>
  <c r="S61" i="10" s="1"/>
  <c r="N57" i="10"/>
  <c r="O57" i="10"/>
  <c r="Q57" i="10" s="1"/>
  <c r="R57" i="10" s="1"/>
  <c r="S57" i="10" s="1"/>
  <c r="N53" i="10"/>
  <c r="O53" i="10"/>
  <c r="Q53" i="10" s="1"/>
  <c r="R53" i="10" s="1"/>
  <c r="S53" i="10" s="1"/>
  <c r="N49" i="10"/>
  <c r="O49" i="10"/>
  <c r="Q49" i="10" s="1"/>
  <c r="R49" i="10" s="1"/>
  <c r="S49" i="10" s="1"/>
  <c r="N45" i="10"/>
  <c r="O45" i="10"/>
  <c r="Q45" i="10" s="1"/>
  <c r="R45" i="10" s="1"/>
  <c r="S45" i="10" s="1"/>
  <c r="N37" i="10"/>
  <c r="O37" i="10"/>
  <c r="Q37" i="10" s="1"/>
  <c r="R37" i="10" s="1"/>
  <c r="S37" i="10" s="1"/>
  <c r="N33" i="10"/>
  <c r="O33" i="10"/>
  <c r="Q33" i="10" s="1"/>
  <c r="R33" i="10" s="1"/>
  <c r="S33" i="10" s="1"/>
  <c r="N29" i="10"/>
  <c r="O29" i="10"/>
  <c r="Q29" i="10" s="1"/>
  <c r="R29" i="10" s="1"/>
  <c r="S29" i="10" s="1"/>
  <c r="N148" i="10"/>
  <c r="O146" i="10"/>
  <c r="Q146" i="10" s="1"/>
  <c r="R146" i="10" s="1"/>
  <c r="S146" i="10" s="1"/>
  <c r="N144" i="10"/>
  <c r="N140" i="10"/>
  <c r="O140" i="10"/>
  <c r="Q140" i="10" s="1"/>
  <c r="R140" i="10" s="1"/>
  <c r="S140" i="10" s="1"/>
  <c r="N136" i="10"/>
  <c r="O134" i="10"/>
  <c r="Q134" i="10" s="1"/>
  <c r="R134" i="10" s="1"/>
  <c r="S134" i="10" s="1"/>
  <c r="N132" i="10"/>
  <c r="O130" i="10"/>
  <c r="Q130" i="10" s="1"/>
  <c r="R130" i="10" s="1"/>
  <c r="S130" i="10" s="1"/>
  <c r="N128" i="10"/>
  <c r="O126" i="10"/>
  <c r="Q126" i="10" s="1"/>
  <c r="R126" i="10" s="1"/>
  <c r="S126" i="10" s="1"/>
  <c r="N124" i="10"/>
  <c r="O122" i="10"/>
  <c r="Q122" i="10" s="1"/>
  <c r="R122" i="10" s="1"/>
  <c r="S122" i="10" s="1"/>
  <c r="N120" i="10"/>
  <c r="O118" i="10"/>
  <c r="Q118" i="10" s="1"/>
  <c r="R118" i="10" s="1"/>
  <c r="S118" i="10" s="1"/>
  <c r="N116" i="10"/>
  <c r="O114" i="10"/>
  <c r="Q114" i="10" s="1"/>
  <c r="R114" i="10" s="1"/>
  <c r="S114" i="10" s="1"/>
  <c r="N111" i="10"/>
  <c r="O109" i="10"/>
  <c r="Q109" i="10" s="1"/>
  <c r="R109" i="10" s="1"/>
  <c r="S109" i="10" s="1"/>
  <c r="N107" i="10"/>
  <c r="O105" i="10"/>
  <c r="Q105" i="10" s="1"/>
  <c r="R105" i="10" s="1"/>
  <c r="S105" i="10" s="1"/>
  <c r="N103" i="10"/>
  <c r="O101" i="10"/>
  <c r="Q101" i="10" s="1"/>
  <c r="R101" i="10" s="1"/>
  <c r="S101" i="10" s="1"/>
  <c r="N99" i="10"/>
  <c r="O97" i="10"/>
  <c r="Q97" i="10" s="1"/>
  <c r="R97" i="10" s="1"/>
  <c r="S97" i="10" s="1"/>
  <c r="N95" i="10"/>
  <c r="O93" i="10"/>
  <c r="Q93" i="10" s="1"/>
  <c r="R93" i="10" s="1"/>
  <c r="S93" i="10" s="1"/>
  <c r="N91" i="10"/>
  <c r="O89" i="10"/>
  <c r="Q89" i="10" s="1"/>
  <c r="R89" i="10" s="1"/>
  <c r="S89" i="10" s="1"/>
  <c r="N87" i="10"/>
  <c r="O85" i="10"/>
  <c r="Q85" i="10" s="1"/>
  <c r="R85" i="10" s="1"/>
  <c r="S85" i="10" s="1"/>
  <c r="N83" i="10"/>
  <c r="O81" i="10"/>
  <c r="Q81" i="10" s="1"/>
  <c r="R81" i="10" s="1"/>
  <c r="S81" i="10" s="1"/>
  <c r="N79" i="10"/>
  <c r="N74" i="10"/>
  <c r="O74" i="10"/>
  <c r="Q74" i="10" s="1"/>
  <c r="R74" i="10" s="1"/>
  <c r="S74" i="10" s="1"/>
  <c r="N70" i="10"/>
  <c r="O70" i="10"/>
  <c r="Q70" i="10" s="1"/>
  <c r="R70" i="10" s="1"/>
  <c r="S70" i="10" s="1"/>
  <c r="N66" i="10"/>
  <c r="O66" i="10"/>
  <c r="Q66" i="10" s="1"/>
  <c r="R66" i="10" s="1"/>
  <c r="S66" i="10" s="1"/>
  <c r="N62" i="10"/>
  <c r="O62" i="10"/>
  <c r="Q62" i="10" s="1"/>
  <c r="R62" i="10" s="1"/>
  <c r="S62" i="10" s="1"/>
  <c r="N58" i="10"/>
  <c r="O58" i="10"/>
  <c r="Q58" i="10" s="1"/>
  <c r="R58" i="10" s="1"/>
  <c r="S58" i="10" s="1"/>
  <c r="N54" i="10"/>
  <c r="O54" i="10"/>
  <c r="Q54" i="10" s="1"/>
  <c r="R54" i="10" s="1"/>
  <c r="S54" i="10" s="1"/>
  <c r="N50" i="10"/>
  <c r="O50" i="10"/>
  <c r="Q50" i="10" s="1"/>
  <c r="R50" i="10" s="1"/>
  <c r="S50" i="10" s="1"/>
  <c r="N46" i="10"/>
  <c r="O46" i="10"/>
  <c r="Q46" i="10" s="1"/>
  <c r="R46" i="10" s="1"/>
  <c r="S46" i="10" s="1"/>
  <c r="N42" i="10"/>
  <c r="O42" i="10"/>
  <c r="Q42" i="10" s="1"/>
  <c r="R42" i="10" s="1"/>
  <c r="S42" i="10" s="1"/>
  <c r="N38" i="10"/>
  <c r="O38" i="10"/>
  <c r="Q38" i="10" s="1"/>
  <c r="R38" i="10" s="1"/>
  <c r="S38" i="10" s="1"/>
  <c r="N34" i="10"/>
  <c r="O34" i="10"/>
  <c r="Q34" i="10" s="1"/>
  <c r="R34" i="10" s="1"/>
  <c r="S34" i="10" s="1"/>
  <c r="N30" i="10"/>
  <c r="O30" i="10"/>
  <c r="Q30" i="10" s="1"/>
  <c r="R30" i="10" s="1"/>
  <c r="S30" i="10" s="1"/>
  <c r="V142" i="10"/>
  <c r="V140" i="10"/>
  <c r="V138" i="10"/>
  <c r="V76" i="10"/>
  <c r="V74" i="10"/>
  <c r="V72" i="10"/>
  <c r="V70" i="10"/>
  <c r="V68" i="10"/>
  <c r="V66" i="10"/>
  <c r="V64" i="10"/>
  <c r="V62" i="10"/>
  <c r="V60" i="10"/>
  <c r="V58" i="10"/>
  <c r="V56" i="10"/>
  <c r="V54" i="10"/>
  <c r="V52" i="10"/>
  <c r="V50" i="10"/>
  <c r="AE50" i="10" s="1"/>
  <c r="AN50" i="10" s="1"/>
  <c r="V48" i="10"/>
  <c r="V46" i="10"/>
  <c r="AE46" i="10" s="1"/>
  <c r="V44" i="10"/>
  <c r="V40" i="10"/>
  <c r="AE40" i="10" s="1"/>
  <c r="V36" i="10"/>
  <c r="CB21" i="10"/>
  <c r="CB25" i="10"/>
  <c r="CF22" i="10"/>
  <c r="CK22" i="10" s="1"/>
  <c r="V143" i="10"/>
  <c r="AE143" i="10" s="1"/>
  <c r="V141" i="10"/>
  <c r="V139" i="10"/>
  <c r="AE139" i="10" s="1"/>
  <c r="V117" i="10"/>
  <c r="V115" i="10"/>
  <c r="AE115" i="10" s="1"/>
  <c r="V113" i="10"/>
  <c r="V112" i="10"/>
  <c r="AE112" i="10" s="1"/>
  <c r="V110" i="10"/>
  <c r="V108" i="10"/>
  <c r="AE108" i="10" s="1"/>
  <c r="V106" i="10"/>
  <c r="V104" i="10"/>
  <c r="AE104" i="10" s="1"/>
  <c r="V102" i="10"/>
  <c r="V100" i="10"/>
  <c r="AE100" i="10" s="1"/>
  <c r="V98" i="10"/>
  <c r="V96" i="10"/>
  <c r="AE96" i="10" s="1"/>
  <c r="V94" i="10"/>
  <c r="V92" i="10"/>
  <c r="AE92" i="10" s="1"/>
  <c r="V90" i="10"/>
  <c r="V78" i="10"/>
  <c r="AE78" i="10" s="1"/>
  <c r="V77" i="10"/>
  <c r="V75" i="10"/>
  <c r="AE75" i="10" s="1"/>
  <c r="V71" i="10"/>
  <c r="AE71" i="10" s="1"/>
  <c r="V69" i="10"/>
  <c r="V67" i="10"/>
  <c r="AE67" i="10" s="1"/>
  <c r="V65" i="10"/>
  <c r="V63" i="10"/>
  <c r="AE63" i="10" s="1"/>
  <c r="V61" i="10"/>
  <c r="V59" i="10"/>
  <c r="AE59" i="10" s="1"/>
  <c r="V57" i="10"/>
  <c r="V55" i="10"/>
  <c r="AE55" i="10" s="1"/>
  <c r="V53" i="10"/>
  <c r="V51" i="10"/>
  <c r="V49" i="10"/>
  <c r="V47" i="10"/>
  <c r="V45" i="10"/>
  <c r="V41" i="10"/>
  <c r="AE41" i="10" s="1"/>
  <c r="V37" i="10"/>
  <c r="CB27" i="10"/>
  <c r="E29" i="10"/>
  <c r="CB29" i="10"/>
  <c r="F29" i="10"/>
  <c r="BY29" i="10"/>
  <c r="CJ29" i="10" s="1"/>
  <c r="G29" i="10"/>
  <c r="E31" i="10"/>
  <c r="CF31" i="10" s="1"/>
  <c r="CK31" i="10" s="1"/>
  <c r="CB31" i="10"/>
  <c r="F31" i="10"/>
  <c r="BY31" i="10"/>
  <c r="CJ31" i="10" s="1"/>
  <c r="G31" i="10"/>
  <c r="E33" i="10"/>
  <c r="CB33" i="10"/>
  <c r="F33" i="10"/>
  <c r="BY33" i="10"/>
  <c r="CJ33" i="10" s="1"/>
  <c r="G33" i="10"/>
  <c r="E35" i="10"/>
  <c r="CB35" i="10"/>
  <c r="F35" i="10"/>
  <c r="BY35" i="10"/>
  <c r="CJ35" i="10" s="1"/>
  <c r="G35" i="10"/>
  <c r="E37" i="10"/>
  <c r="CB37" i="10"/>
  <c r="F37" i="10"/>
  <c r="BY37" i="10"/>
  <c r="CJ37" i="10" s="1"/>
  <c r="G37" i="10"/>
  <c r="E39" i="10"/>
  <c r="CB39" i="10"/>
  <c r="F39" i="10"/>
  <c r="BY39" i="10"/>
  <c r="CJ39" i="10" s="1"/>
  <c r="G39" i="10"/>
  <c r="E41" i="10"/>
  <c r="CB41" i="10"/>
  <c r="F41" i="10"/>
  <c r="BY41" i="10"/>
  <c r="CJ41" i="10" s="1"/>
  <c r="G41" i="10"/>
  <c r="E43" i="10"/>
  <c r="CB43" i="10"/>
  <c r="F43" i="10"/>
  <c r="BY43" i="10"/>
  <c r="CJ43" i="10" s="1"/>
  <c r="G43" i="10"/>
  <c r="E45" i="10"/>
  <c r="CB45" i="10"/>
  <c r="F45" i="10"/>
  <c r="BY45" i="10"/>
  <c r="CJ45" i="10" s="1"/>
  <c r="G45" i="10"/>
  <c r="E47" i="10"/>
  <c r="CB47" i="10"/>
  <c r="F47" i="10"/>
  <c r="BY47" i="10"/>
  <c r="CJ47" i="10" s="1"/>
  <c r="G47" i="10"/>
  <c r="E49" i="10"/>
  <c r="CB49" i="10"/>
  <c r="F49" i="10"/>
  <c r="BY49" i="10"/>
  <c r="CJ49" i="10" s="1"/>
  <c r="G49" i="10"/>
  <c r="E51" i="10"/>
  <c r="CB51" i="10"/>
  <c r="F51" i="10"/>
  <c r="BY51" i="10"/>
  <c r="CJ51" i="10" s="1"/>
  <c r="G51" i="10"/>
  <c r="E53" i="10"/>
  <c r="CB53" i="10"/>
  <c r="F53" i="10"/>
  <c r="BY53" i="10"/>
  <c r="CJ53" i="10" s="1"/>
  <c r="G53" i="10"/>
  <c r="E55" i="10"/>
  <c r="F55" i="10"/>
  <c r="BY55" i="10"/>
  <c r="CJ55" i="10" s="1"/>
  <c r="G55" i="10"/>
  <c r="E57" i="10"/>
  <c r="F57" i="10"/>
  <c r="BY57" i="10"/>
  <c r="CJ57" i="10" s="1"/>
  <c r="G57" i="10"/>
  <c r="E59" i="10"/>
  <c r="F59" i="10"/>
  <c r="BY59" i="10"/>
  <c r="CJ59" i="10" s="1"/>
  <c r="G59" i="10"/>
  <c r="E61" i="10"/>
  <c r="F61" i="10"/>
  <c r="BY61" i="10"/>
  <c r="CJ61" i="10" s="1"/>
  <c r="G61" i="10"/>
  <c r="E63" i="10"/>
  <c r="F63" i="10"/>
  <c r="BY63" i="10"/>
  <c r="CJ63" i="10" s="1"/>
  <c r="G63" i="10"/>
  <c r="E65" i="10"/>
  <c r="F65" i="10"/>
  <c r="BY65" i="10"/>
  <c r="CJ65" i="10" s="1"/>
  <c r="G65" i="10"/>
  <c r="E67" i="10"/>
  <c r="F67" i="10"/>
  <c r="BY67" i="10"/>
  <c r="CJ67" i="10" s="1"/>
  <c r="G67" i="10"/>
  <c r="E69" i="10"/>
  <c r="F69" i="10"/>
  <c r="BY69" i="10"/>
  <c r="CJ69" i="10" s="1"/>
  <c r="G69" i="10"/>
  <c r="E71" i="10"/>
  <c r="F71" i="10"/>
  <c r="BY71" i="10"/>
  <c r="CJ71" i="10" s="1"/>
  <c r="G71" i="10"/>
  <c r="E73" i="10"/>
  <c r="F73" i="10"/>
  <c r="BY73" i="10"/>
  <c r="CJ73" i="10" s="1"/>
  <c r="G73" i="10"/>
  <c r="E75" i="10"/>
  <c r="F75" i="10"/>
  <c r="BY75" i="10"/>
  <c r="CJ75" i="10" s="1"/>
  <c r="G75" i="10"/>
  <c r="E77" i="10"/>
  <c r="F77" i="10"/>
  <c r="D77" i="10"/>
  <c r="CN77" i="10" s="1"/>
  <c r="BY77" i="10"/>
  <c r="CJ77" i="10" s="1"/>
  <c r="G77" i="10"/>
  <c r="F79" i="10"/>
  <c r="E79" i="10"/>
  <c r="BY79" i="10"/>
  <c r="CJ79" i="10" s="1"/>
  <c r="G79" i="10"/>
  <c r="F81" i="10"/>
  <c r="E81" i="10"/>
  <c r="BY81" i="10"/>
  <c r="CJ81" i="10" s="1"/>
  <c r="G81" i="10"/>
  <c r="F83" i="10"/>
  <c r="E83" i="10"/>
  <c r="BY83" i="10"/>
  <c r="CJ83" i="10" s="1"/>
  <c r="G83" i="10"/>
  <c r="F85" i="10"/>
  <c r="E85" i="10"/>
  <c r="BY85" i="10"/>
  <c r="CJ85" i="10" s="1"/>
  <c r="G85" i="10"/>
  <c r="F87" i="10"/>
  <c r="E87" i="10"/>
  <c r="BY87" i="10"/>
  <c r="CJ87" i="10" s="1"/>
  <c r="G87" i="10"/>
  <c r="F89" i="10"/>
  <c r="E89" i="10"/>
  <c r="BY89" i="10"/>
  <c r="CJ89" i="10" s="1"/>
  <c r="G89" i="10"/>
  <c r="D116" i="10"/>
  <c r="CN116" i="10" s="1"/>
  <c r="G116" i="10"/>
  <c r="BY116" i="10"/>
  <c r="CJ116" i="10" s="1"/>
  <c r="F116" i="10"/>
  <c r="E116" i="10"/>
  <c r="D119" i="10"/>
  <c r="CN119" i="10" s="1"/>
  <c r="E119" i="10"/>
  <c r="F119" i="10"/>
  <c r="BY119" i="10"/>
  <c r="CJ119" i="10" s="1"/>
  <c r="G119" i="10"/>
  <c r="D121" i="10"/>
  <c r="CN121" i="10" s="1"/>
  <c r="E121" i="10"/>
  <c r="F121" i="10"/>
  <c r="BY121" i="10"/>
  <c r="CJ121" i="10" s="1"/>
  <c r="G121" i="10"/>
  <c r="D123" i="10"/>
  <c r="CN123" i="10" s="1"/>
  <c r="E123" i="10"/>
  <c r="F123" i="10"/>
  <c r="BY123" i="10"/>
  <c r="CJ123" i="10" s="1"/>
  <c r="G123" i="10"/>
  <c r="E125" i="10"/>
  <c r="F125" i="10"/>
  <c r="BY125" i="10"/>
  <c r="CJ125" i="10" s="1"/>
  <c r="G125" i="10"/>
  <c r="F127" i="10"/>
  <c r="E127" i="10"/>
  <c r="BY127" i="10"/>
  <c r="CJ127" i="10" s="1"/>
  <c r="G127" i="10"/>
  <c r="F129" i="10"/>
  <c r="E129" i="10"/>
  <c r="BY129" i="10"/>
  <c r="CJ129" i="10" s="1"/>
  <c r="G129" i="10"/>
  <c r="F131" i="10"/>
  <c r="E131" i="10"/>
  <c r="BY131" i="10"/>
  <c r="CJ131" i="10" s="1"/>
  <c r="G131" i="10"/>
  <c r="F133" i="10"/>
  <c r="E133" i="10"/>
  <c r="BY133" i="10"/>
  <c r="CJ133" i="10" s="1"/>
  <c r="G133" i="10"/>
  <c r="F135" i="10"/>
  <c r="E135" i="10"/>
  <c r="BY135" i="10"/>
  <c r="CJ135" i="10" s="1"/>
  <c r="G135" i="10"/>
  <c r="F137" i="10"/>
  <c r="E137" i="10"/>
  <c r="BY137" i="10"/>
  <c r="CJ137" i="10" s="1"/>
  <c r="G137" i="10"/>
  <c r="E139" i="10"/>
  <c r="F139" i="10"/>
  <c r="BY139" i="10"/>
  <c r="CJ139" i="10" s="1"/>
  <c r="G139" i="10"/>
  <c r="E141" i="10"/>
  <c r="F141" i="10"/>
  <c r="BY141" i="10"/>
  <c r="CJ141" i="10" s="1"/>
  <c r="G141" i="10"/>
  <c r="E143" i="10"/>
  <c r="F143" i="10"/>
  <c r="BY143" i="10"/>
  <c r="CJ143" i="10" s="1"/>
  <c r="G143" i="10"/>
  <c r="F145" i="10"/>
  <c r="E145" i="10"/>
  <c r="BY145" i="10"/>
  <c r="CJ145" i="10" s="1"/>
  <c r="G145" i="10"/>
  <c r="F147" i="10"/>
  <c r="E147" i="10"/>
  <c r="BY147" i="10"/>
  <c r="CJ147" i="10" s="1"/>
  <c r="G147" i="10"/>
  <c r="F149" i="10"/>
  <c r="E149" i="10"/>
  <c r="BY149" i="10"/>
  <c r="CJ149" i="10" s="1"/>
  <c r="G149" i="10"/>
  <c r="F92" i="10"/>
  <c r="BY92" i="10"/>
  <c r="CJ92" i="10" s="1"/>
  <c r="E92" i="10"/>
  <c r="G92" i="10"/>
  <c r="F96" i="10"/>
  <c r="BY96" i="10"/>
  <c r="CJ96" i="10" s="1"/>
  <c r="E96" i="10"/>
  <c r="G96" i="10"/>
  <c r="F100" i="10"/>
  <c r="BY100" i="10"/>
  <c r="CJ100" i="10" s="1"/>
  <c r="E100" i="10"/>
  <c r="G100" i="10"/>
  <c r="F104" i="10"/>
  <c r="BY104" i="10"/>
  <c r="CJ104" i="10" s="1"/>
  <c r="E104" i="10"/>
  <c r="G104" i="10"/>
  <c r="F108" i="10"/>
  <c r="BY108" i="10"/>
  <c r="CJ108" i="10" s="1"/>
  <c r="E108" i="10"/>
  <c r="G108" i="10"/>
  <c r="F112" i="10"/>
  <c r="BY112" i="10"/>
  <c r="CJ112" i="10" s="1"/>
  <c r="E112" i="10"/>
  <c r="G112" i="10"/>
  <c r="F93" i="10"/>
  <c r="BY93" i="10"/>
  <c r="CJ93" i="10" s="1"/>
  <c r="E93" i="10"/>
  <c r="G93" i="10"/>
  <c r="F97" i="10"/>
  <c r="BY97" i="10"/>
  <c r="CJ97" i="10" s="1"/>
  <c r="E97" i="10"/>
  <c r="G97" i="10"/>
  <c r="F101" i="10"/>
  <c r="BY101" i="10"/>
  <c r="CJ101" i="10" s="1"/>
  <c r="E101" i="10"/>
  <c r="G101" i="10"/>
  <c r="F105" i="10"/>
  <c r="BY105" i="10"/>
  <c r="CJ105" i="10" s="1"/>
  <c r="E105" i="10"/>
  <c r="G105" i="10"/>
  <c r="F109" i="10"/>
  <c r="BY109" i="10"/>
  <c r="CJ109" i="10" s="1"/>
  <c r="E109" i="10"/>
  <c r="G109" i="10"/>
  <c r="D113" i="10"/>
  <c r="CN113" i="10" s="1"/>
  <c r="G113" i="10"/>
  <c r="F113" i="10"/>
  <c r="BY113" i="10"/>
  <c r="CJ113" i="10" s="1"/>
  <c r="E113" i="10"/>
  <c r="D117" i="10"/>
  <c r="CN117" i="10" s="1"/>
  <c r="G117" i="10"/>
  <c r="F117" i="10"/>
  <c r="BY117" i="10"/>
  <c r="CJ117" i="10" s="1"/>
  <c r="E117" i="10"/>
  <c r="H22" i="10"/>
  <c r="I22" i="10" s="1"/>
  <c r="J22" i="10" s="1"/>
  <c r="CA22" i="10"/>
  <c r="H26" i="10"/>
  <c r="I26" i="10" s="1"/>
  <c r="J26" i="10" s="1"/>
  <c r="CO26" i="10" s="1"/>
  <c r="N145" i="10"/>
  <c r="N133" i="10"/>
  <c r="N123" i="10"/>
  <c r="N119" i="10"/>
  <c r="N86" i="10"/>
  <c r="N146" i="10"/>
  <c r="N134" i="10"/>
  <c r="N130" i="10"/>
  <c r="N126" i="10"/>
  <c r="N122" i="10"/>
  <c r="N118" i="10"/>
  <c r="N114" i="10"/>
  <c r="N109" i="10"/>
  <c r="N105" i="10"/>
  <c r="N101" i="10"/>
  <c r="N97" i="10"/>
  <c r="N93" i="10"/>
  <c r="N89" i="10"/>
  <c r="N85" i="10"/>
  <c r="N81" i="10"/>
  <c r="L7" i="10"/>
  <c r="V148" i="10"/>
  <c r="AE148" i="10" s="1"/>
  <c r="V146" i="10"/>
  <c r="V144" i="10"/>
  <c r="AE144" i="10" s="1"/>
  <c r="V136" i="10"/>
  <c r="V134" i="10"/>
  <c r="AE134" i="10" s="1"/>
  <c r="V132" i="10"/>
  <c r="V130" i="10"/>
  <c r="AE130" i="10" s="1"/>
  <c r="V128" i="10"/>
  <c r="V126" i="10"/>
  <c r="AE126" i="10" s="1"/>
  <c r="V124" i="10"/>
  <c r="V122" i="10"/>
  <c r="AE122" i="10" s="1"/>
  <c r="V120" i="10"/>
  <c r="V118" i="10"/>
  <c r="AE118" i="10" s="1"/>
  <c r="V116" i="10"/>
  <c r="V114" i="10"/>
  <c r="AE114" i="10" s="1"/>
  <c r="V111" i="10"/>
  <c r="V109" i="10"/>
  <c r="AE109" i="10" s="1"/>
  <c r="V107" i="10"/>
  <c r="V105" i="10"/>
  <c r="AE105" i="10" s="1"/>
  <c r="V103" i="10"/>
  <c r="V101" i="10"/>
  <c r="AE101" i="10" s="1"/>
  <c r="V99" i="10"/>
  <c r="V97" i="10"/>
  <c r="AE97" i="10" s="1"/>
  <c r="V95" i="10"/>
  <c r="V93" i="10"/>
  <c r="AE93" i="10" s="1"/>
  <c r="V91" i="10"/>
  <c r="V89" i="10"/>
  <c r="AE89" i="10" s="1"/>
  <c r="V87" i="10"/>
  <c r="V85" i="10"/>
  <c r="AE85" i="10" s="1"/>
  <c r="V83" i="10"/>
  <c r="V81" i="10"/>
  <c r="AE81" i="10" s="1"/>
  <c r="V79" i="10"/>
  <c r="V42" i="10"/>
  <c r="AE42" i="10" s="1"/>
  <c r="AH42" i="10" s="1"/>
  <c r="V38" i="10"/>
  <c r="V34" i="10"/>
  <c r="CB23" i="10"/>
  <c r="CF21" i="10"/>
  <c r="CK21" i="10" s="1"/>
  <c r="CF23" i="10"/>
  <c r="CK23" i="10" s="1"/>
  <c r="CF25" i="10"/>
  <c r="CK25" i="10" s="1"/>
  <c r="N27" i="10"/>
  <c r="CF27" i="10" s="1"/>
  <c r="CK27" i="10" s="1"/>
  <c r="O27" i="10"/>
  <c r="Q27" i="10" s="1"/>
  <c r="R27" i="10" s="1"/>
  <c r="S27" i="10" s="1"/>
  <c r="V149" i="10"/>
  <c r="V147" i="10"/>
  <c r="V145" i="10"/>
  <c r="V137" i="10"/>
  <c r="V135" i="10"/>
  <c r="V133" i="10"/>
  <c r="V131" i="10"/>
  <c r="V129" i="10"/>
  <c r="V127" i="10"/>
  <c r="V125" i="10"/>
  <c r="V123" i="10"/>
  <c r="V121" i="10"/>
  <c r="V119" i="10"/>
  <c r="V88" i="10"/>
  <c r="V86" i="10"/>
  <c r="V84" i="10"/>
  <c r="V82" i="10"/>
  <c r="V80" i="10"/>
  <c r="V43" i="10"/>
  <c r="AE43" i="10" s="1"/>
  <c r="AH43" i="10" s="1"/>
  <c r="V39" i="10"/>
  <c r="AE39" i="10" s="1"/>
  <c r="AH39" i="10" s="1"/>
  <c r="V35" i="10"/>
  <c r="CA25" i="10"/>
  <c r="T41" i="9"/>
  <c r="BO6" i="5"/>
  <c r="BF6" i="5"/>
  <c r="AW6" i="5"/>
  <c r="AN6" i="5"/>
  <c r="AE6" i="5"/>
  <c r="V6"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9" i="5"/>
  <c r="O47" i="10" l="1"/>
  <c r="Q47" i="10" s="1"/>
  <c r="R47" i="10" s="1"/>
  <c r="S47" i="10" s="1"/>
  <c r="O41" i="10"/>
  <c r="Q41" i="10" s="1"/>
  <c r="R41" i="10" s="1"/>
  <c r="S41" i="10" s="1"/>
  <c r="N47" i="10"/>
  <c r="N41" i="10"/>
  <c r="O64" i="10"/>
  <c r="Q64" i="10" s="1"/>
  <c r="R64" i="10" s="1"/>
  <c r="S64" i="10" s="1"/>
  <c r="N64" i="10"/>
  <c r="O68" i="10"/>
  <c r="Q68" i="10" s="1"/>
  <c r="R68" i="10" s="1"/>
  <c r="S68" i="10" s="1"/>
  <c r="N68" i="10"/>
  <c r="M7" i="10"/>
  <c r="O76" i="10"/>
  <c r="Q76" i="10" s="1"/>
  <c r="R76" i="10" s="1"/>
  <c r="S76" i="10" s="1"/>
  <c r="N76" i="10"/>
  <c r="V73" i="10"/>
  <c r="X73" i="10" s="1"/>
  <c r="O73" i="10"/>
  <c r="Q73" i="10" s="1"/>
  <c r="R73" i="10" s="1"/>
  <c r="S73" i="10" s="1"/>
  <c r="N73" i="10"/>
  <c r="F7" i="10"/>
  <c r="AQ50" i="10"/>
  <c r="AP50" i="10"/>
  <c r="AO50" i="10"/>
  <c r="AH40" i="10"/>
  <c r="AG40" i="10"/>
  <c r="AF40" i="10"/>
  <c r="Y30" i="10"/>
  <c r="X30" i="10"/>
  <c r="W30" i="10"/>
  <c r="CF33" i="10"/>
  <c r="CK33" i="10" s="1"/>
  <c r="AF42" i="10"/>
  <c r="AF39" i="10"/>
  <c r="AF43" i="10"/>
  <c r="AH41" i="10"/>
  <c r="AG41" i="10"/>
  <c r="AF41" i="10"/>
  <c r="Y29" i="10"/>
  <c r="X29" i="10"/>
  <c r="W29" i="10"/>
  <c r="CF29" i="10" s="1"/>
  <c r="CK29" i="10" s="1"/>
  <c r="Y33" i="10"/>
  <c r="X33" i="10"/>
  <c r="W33" i="10"/>
  <c r="AG42" i="10"/>
  <c r="AI42" i="10" s="1"/>
  <c r="AJ42" i="10" s="1"/>
  <c r="AK42" i="10" s="1"/>
  <c r="AG39" i="10"/>
  <c r="AI39" i="10" s="1"/>
  <c r="AJ39" i="10" s="1"/>
  <c r="AK39" i="10" s="1"/>
  <c r="AG43" i="10"/>
  <c r="AI43" i="10" s="1"/>
  <c r="AJ43" i="10" s="1"/>
  <c r="AK43" i="10" s="1"/>
  <c r="CC23" i="10"/>
  <c r="CD23" i="10" s="1"/>
  <c r="CE23" i="10" s="1"/>
  <c r="CC21" i="10"/>
  <c r="CD21" i="10" s="1"/>
  <c r="CE21" i="10" s="1"/>
  <c r="CM21" i="10" s="1"/>
  <c r="V7" i="10"/>
  <c r="CA19" i="10"/>
  <c r="Q19" i="10"/>
  <c r="R19" i="10" s="1"/>
  <c r="S19" i="10" s="1"/>
  <c r="BZ15" i="10"/>
  <c r="CM15" i="10"/>
  <c r="BZ11" i="10"/>
  <c r="CM11" i="10"/>
  <c r="BZ18" i="10"/>
  <c r="CM18" i="10"/>
  <c r="BZ14" i="10"/>
  <c r="CM14" i="10"/>
  <c r="BZ10" i="10"/>
  <c r="CM10" i="10"/>
  <c r="CC17" i="10"/>
  <c r="CD17" i="10" s="1"/>
  <c r="CE17" i="10" s="1"/>
  <c r="CL17" i="10"/>
  <c r="CC13" i="10"/>
  <c r="CD13" i="10" s="1"/>
  <c r="CE13" i="10" s="1"/>
  <c r="CL13" i="10"/>
  <c r="CC9" i="10"/>
  <c r="CD9" i="10" s="1"/>
  <c r="CE9" i="10" s="1"/>
  <c r="CL9" i="10"/>
  <c r="CL20" i="10"/>
  <c r="CC20" i="10"/>
  <c r="CD20" i="10" s="1"/>
  <c r="CE20" i="10" s="1"/>
  <c r="BZ16" i="10"/>
  <c r="CM16" i="10"/>
  <c r="BZ12" i="10"/>
  <c r="CM12" i="10"/>
  <c r="BZ23" i="10"/>
  <c r="CM23" i="10"/>
  <c r="AH81" i="10"/>
  <c r="AG81" i="10"/>
  <c r="AF81" i="10"/>
  <c r="AH85" i="10"/>
  <c r="AG85" i="10"/>
  <c r="AF85" i="10"/>
  <c r="AH89" i="10"/>
  <c r="AG89" i="10"/>
  <c r="AF89" i="10"/>
  <c r="AH93" i="10"/>
  <c r="AG93" i="10"/>
  <c r="AF93" i="10"/>
  <c r="AH97" i="10"/>
  <c r="AG97" i="10"/>
  <c r="AF97" i="10"/>
  <c r="AH101" i="10"/>
  <c r="AG101" i="10"/>
  <c r="AF101" i="10"/>
  <c r="AH105" i="10"/>
  <c r="AG105" i="10"/>
  <c r="AF105" i="10"/>
  <c r="AH109" i="10"/>
  <c r="AG109" i="10"/>
  <c r="AF109" i="10"/>
  <c r="AH114" i="10"/>
  <c r="AG114" i="10"/>
  <c r="AF114" i="10"/>
  <c r="AH118" i="10"/>
  <c r="AG118" i="10"/>
  <c r="AF118" i="10"/>
  <c r="AH122" i="10"/>
  <c r="AG122" i="10"/>
  <c r="AF122" i="10"/>
  <c r="AH126" i="10"/>
  <c r="AG126" i="10"/>
  <c r="AF126" i="10"/>
  <c r="AH130" i="10"/>
  <c r="AG130" i="10"/>
  <c r="AF130" i="10"/>
  <c r="AH134" i="10"/>
  <c r="AG134" i="10"/>
  <c r="AF134" i="10"/>
  <c r="AH144" i="10"/>
  <c r="AG144" i="10"/>
  <c r="AF144" i="10"/>
  <c r="AH148" i="10"/>
  <c r="AG148" i="10"/>
  <c r="AF148" i="10"/>
  <c r="BZ21" i="10"/>
  <c r="AH46" i="10"/>
  <c r="AG46" i="10"/>
  <c r="AF46" i="10"/>
  <c r="AH50" i="10"/>
  <c r="AG50" i="10"/>
  <c r="AF50" i="10"/>
  <c r="AH55" i="10"/>
  <c r="AG55" i="10"/>
  <c r="AF55" i="10"/>
  <c r="AH59" i="10"/>
  <c r="AG59" i="10"/>
  <c r="AF59" i="10"/>
  <c r="AH63" i="10"/>
  <c r="AG63" i="10"/>
  <c r="AF63" i="10"/>
  <c r="AH67" i="10"/>
  <c r="AG67" i="10"/>
  <c r="AF67" i="10"/>
  <c r="AH71" i="10"/>
  <c r="AG71" i="10"/>
  <c r="AF71" i="10"/>
  <c r="AH75" i="10"/>
  <c r="AG75" i="10"/>
  <c r="AF75" i="10"/>
  <c r="AH78" i="10"/>
  <c r="AG78" i="10"/>
  <c r="AF78" i="10"/>
  <c r="AH92" i="10"/>
  <c r="AF92" i="10"/>
  <c r="AG92" i="10"/>
  <c r="AH96" i="10"/>
  <c r="AF96" i="10"/>
  <c r="AG96" i="10"/>
  <c r="AI96" i="10" s="1"/>
  <c r="AJ96" i="10" s="1"/>
  <c r="AK96" i="10" s="1"/>
  <c r="AH100" i="10"/>
  <c r="AF100" i="10"/>
  <c r="AG100" i="10"/>
  <c r="AH104" i="10"/>
  <c r="AF104" i="10"/>
  <c r="AG104" i="10"/>
  <c r="AH108" i="10"/>
  <c r="AF108" i="10"/>
  <c r="AG108" i="10"/>
  <c r="AH112" i="10"/>
  <c r="AF112" i="10"/>
  <c r="AG112" i="10"/>
  <c r="AH115" i="10"/>
  <c r="AF115" i="10"/>
  <c r="AG115" i="10"/>
  <c r="AH139" i="10"/>
  <c r="AG139" i="10"/>
  <c r="AF139" i="10"/>
  <c r="AH143" i="10"/>
  <c r="AG143" i="10"/>
  <c r="AF143" i="10"/>
  <c r="CL25" i="10"/>
  <c r="CC25" i="10"/>
  <c r="CD25" i="10" s="1"/>
  <c r="CE25" i="10" s="1"/>
  <c r="Y39" i="10"/>
  <c r="X39" i="10"/>
  <c r="W39" i="10"/>
  <c r="CF39" i="10" s="1"/>
  <c r="CK39" i="10" s="1"/>
  <c r="Y80" i="10"/>
  <c r="W80" i="10"/>
  <c r="X80" i="10"/>
  <c r="Y84" i="10"/>
  <c r="W84" i="10"/>
  <c r="X84" i="10"/>
  <c r="Z84" i="10" s="1"/>
  <c r="AA84" i="10" s="1"/>
  <c r="AB84" i="10" s="1"/>
  <c r="Y88" i="10"/>
  <c r="W88" i="10"/>
  <c r="X88" i="10"/>
  <c r="Y121" i="10"/>
  <c r="W121" i="10"/>
  <c r="X121" i="10"/>
  <c r="Z121" i="10" s="1"/>
  <c r="AA121" i="10" s="1"/>
  <c r="AB121" i="10" s="1"/>
  <c r="Y125" i="10"/>
  <c r="W125" i="10"/>
  <c r="X125" i="10"/>
  <c r="Y129" i="10"/>
  <c r="W129" i="10"/>
  <c r="X129" i="10"/>
  <c r="Z129" i="10" s="1"/>
  <c r="AA129" i="10" s="1"/>
  <c r="AB129" i="10" s="1"/>
  <c r="Y133" i="10"/>
  <c r="W133" i="10"/>
  <c r="X133" i="10"/>
  <c r="Y137" i="10"/>
  <c r="W137" i="10"/>
  <c r="X137" i="10"/>
  <c r="Z137" i="10" s="1"/>
  <c r="AA137" i="10" s="1"/>
  <c r="AB137" i="10" s="1"/>
  <c r="Y147" i="10"/>
  <c r="W147" i="10"/>
  <c r="X147" i="10"/>
  <c r="Y38" i="10"/>
  <c r="X38" i="10"/>
  <c r="W38" i="10"/>
  <c r="Y79" i="10"/>
  <c r="W79" i="10"/>
  <c r="X79" i="10"/>
  <c r="Y83" i="10"/>
  <c r="W83" i="10"/>
  <c r="X83" i="10"/>
  <c r="Z83" i="10" s="1"/>
  <c r="AA83" i="10" s="1"/>
  <c r="AB83" i="10" s="1"/>
  <c r="Y87" i="10"/>
  <c r="W87" i="10"/>
  <c r="X87" i="10"/>
  <c r="Y91" i="10"/>
  <c r="W91" i="10"/>
  <c r="X91" i="10"/>
  <c r="Z91" i="10" s="1"/>
  <c r="AA91" i="10" s="1"/>
  <c r="AB91" i="10" s="1"/>
  <c r="Y95" i="10"/>
  <c r="W95" i="10"/>
  <c r="X95" i="10"/>
  <c r="Y99" i="10"/>
  <c r="W99" i="10"/>
  <c r="X99" i="10"/>
  <c r="Z99" i="10" s="1"/>
  <c r="AA99" i="10" s="1"/>
  <c r="AB99" i="10" s="1"/>
  <c r="Y103" i="10"/>
  <c r="W103" i="10"/>
  <c r="X103" i="10"/>
  <c r="Y107" i="10"/>
  <c r="W107" i="10"/>
  <c r="X107" i="10"/>
  <c r="Z107" i="10" s="1"/>
  <c r="AA107" i="10" s="1"/>
  <c r="AB107" i="10" s="1"/>
  <c r="Y111" i="10"/>
  <c r="W111" i="10"/>
  <c r="X111" i="10"/>
  <c r="Y116" i="10"/>
  <c r="W116" i="10"/>
  <c r="X116" i="10"/>
  <c r="Z116" i="10" s="1"/>
  <c r="AA116" i="10" s="1"/>
  <c r="AB116" i="10" s="1"/>
  <c r="Y120" i="10"/>
  <c r="W120" i="10"/>
  <c r="X120" i="10"/>
  <c r="Y124" i="10"/>
  <c r="W124" i="10"/>
  <c r="X124" i="10"/>
  <c r="Z124" i="10" s="1"/>
  <c r="AA124" i="10" s="1"/>
  <c r="AB124" i="10" s="1"/>
  <c r="Y128" i="10"/>
  <c r="W128" i="10"/>
  <c r="X128" i="10"/>
  <c r="Y132" i="10"/>
  <c r="W132" i="10"/>
  <c r="X132" i="10"/>
  <c r="Z132" i="10" s="1"/>
  <c r="AA132" i="10" s="1"/>
  <c r="AB132" i="10" s="1"/>
  <c r="Y136" i="10"/>
  <c r="W136" i="10"/>
  <c r="X136" i="10"/>
  <c r="Y146" i="10"/>
  <c r="W146" i="10"/>
  <c r="X146" i="10"/>
  <c r="Z146" i="10" s="1"/>
  <c r="AA146" i="10" s="1"/>
  <c r="AB146" i="10" s="1"/>
  <c r="CO22" i="10"/>
  <c r="H109" i="10"/>
  <c r="I109" i="10" s="1"/>
  <c r="J109" i="10" s="1"/>
  <c r="CO109" i="10" s="1"/>
  <c r="H101" i="10"/>
  <c r="I101" i="10" s="1"/>
  <c r="J101" i="10" s="1"/>
  <c r="CO101" i="10" s="1"/>
  <c r="H93" i="10"/>
  <c r="I93" i="10" s="1"/>
  <c r="J93" i="10" s="1"/>
  <c r="CO93" i="10" s="1"/>
  <c r="H112" i="10"/>
  <c r="I112" i="10" s="1"/>
  <c r="J112" i="10" s="1"/>
  <c r="CO112" i="10" s="1"/>
  <c r="H108" i="10"/>
  <c r="I108" i="10" s="1"/>
  <c r="J108" i="10" s="1"/>
  <c r="CO108" i="10" s="1"/>
  <c r="H100" i="10"/>
  <c r="I100" i="10" s="1"/>
  <c r="J100" i="10" s="1"/>
  <c r="CO100" i="10" s="1"/>
  <c r="H92" i="10"/>
  <c r="I92" i="10" s="1"/>
  <c r="J92" i="10" s="1"/>
  <c r="CO92" i="10" s="1"/>
  <c r="H147" i="10"/>
  <c r="I147" i="10" s="1"/>
  <c r="J147" i="10" s="1"/>
  <c r="CO147" i="10" s="1"/>
  <c r="H141" i="10"/>
  <c r="I141" i="10" s="1"/>
  <c r="J141" i="10" s="1"/>
  <c r="CO141" i="10" s="1"/>
  <c r="H135" i="10"/>
  <c r="I135" i="10" s="1"/>
  <c r="J135" i="10" s="1"/>
  <c r="CO135" i="10" s="1"/>
  <c r="H131" i="10"/>
  <c r="I131" i="10" s="1"/>
  <c r="J131" i="10" s="1"/>
  <c r="CO131" i="10" s="1"/>
  <c r="H127" i="10"/>
  <c r="I127" i="10" s="1"/>
  <c r="J127" i="10" s="1"/>
  <c r="CO127" i="10" s="1"/>
  <c r="H125" i="10"/>
  <c r="I125" i="10" s="1"/>
  <c r="J125" i="10" s="1"/>
  <c r="CO125" i="10" s="1"/>
  <c r="H116" i="10"/>
  <c r="I116" i="10" s="1"/>
  <c r="J116" i="10" s="1"/>
  <c r="CO116" i="10" s="1"/>
  <c r="H89" i="10"/>
  <c r="I89" i="10" s="1"/>
  <c r="J89" i="10" s="1"/>
  <c r="CO89" i="10" s="1"/>
  <c r="H85" i="10"/>
  <c r="I85" i="10" s="1"/>
  <c r="J85" i="10" s="1"/>
  <c r="CO85" i="10" s="1"/>
  <c r="H81" i="10"/>
  <c r="I81" i="10" s="1"/>
  <c r="J81" i="10" s="1"/>
  <c r="CO81" i="10" s="1"/>
  <c r="H73" i="10"/>
  <c r="I73" i="10" s="1"/>
  <c r="J73" i="10" s="1"/>
  <c r="CO73" i="10" s="1"/>
  <c r="H69" i="10"/>
  <c r="I69" i="10" s="1"/>
  <c r="J69" i="10" s="1"/>
  <c r="CO69" i="10" s="1"/>
  <c r="H65" i="10"/>
  <c r="I65" i="10" s="1"/>
  <c r="J65" i="10" s="1"/>
  <c r="CO65" i="10" s="1"/>
  <c r="H61" i="10"/>
  <c r="I61" i="10" s="1"/>
  <c r="J61" i="10" s="1"/>
  <c r="CO61" i="10" s="1"/>
  <c r="H57" i="10"/>
  <c r="I57" i="10" s="1"/>
  <c r="J57" i="10" s="1"/>
  <c r="CO57" i="10" s="1"/>
  <c r="H53" i="10"/>
  <c r="I53" i="10" s="1"/>
  <c r="J53" i="10" s="1"/>
  <c r="CO53" i="10" s="1"/>
  <c r="H49" i="10"/>
  <c r="I49" i="10" s="1"/>
  <c r="J49" i="10" s="1"/>
  <c r="CO49" i="10" s="1"/>
  <c r="H45" i="10"/>
  <c r="I45" i="10" s="1"/>
  <c r="J45" i="10" s="1"/>
  <c r="CO45" i="10" s="1"/>
  <c r="H41" i="10"/>
  <c r="I41" i="10" s="1"/>
  <c r="J41" i="10" s="1"/>
  <c r="CO41" i="10" s="1"/>
  <c r="H37" i="10"/>
  <c r="I37" i="10" s="1"/>
  <c r="J37" i="10" s="1"/>
  <c r="CO37" i="10" s="1"/>
  <c r="CA33" i="10"/>
  <c r="H33" i="10"/>
  <c r="I33" i="10" s="1"/>
  <c r="J33" i="10" s="1"/>
  <c r="CO33" i="10" s="1"/>
  <c r="CA29" i="10"/>
  <c r="H29" i="10"/>
  <c r="I29" i="10" s="1"/>
  <c r="J29" i="10" s="1"/>
  <c r="CO29" i="10" s="1"/>
  <c r="Y37" i="10"/>
  <c r="X37" i="10"/>
  <c r="W37" i="10"/>
  <c r="Y45" i="10"/>
  <c r="X45" i="10"/>
  <c r="W45" i="10"/>
  <c r="Y49" i="10"/>
  <c r="X49" i="10"/>
  <c r="W49" i="10"/>
  <c r="Y53" i="10"/>
  <c r="X53" i="10"/>
  <c r="W53" i="10"/>
  <c r="Y57" i="10"/>
  <c r="X57" i="10"/>
  <c r="W57" i="10"/>
  <c r="Y61" i="10"/>
  <c r="X61" i="10"/>
  <c r="W61" i="10"/>
  <c r="Y65" i="10"/>
  <c r="X65" i="10"/>
  <c r="W65" i="10"/>
  <c r="Y69" i="10"/>
  <c r="X69" i="10"/>
  <c r="W69" i="10"/>
  <c r="Y73" i="10"/>
  <c r="Y77" i="10"/>
  <c r="X77" i="10"/>
  <c r="W77" i="10"/>
  <c r="Y90" i="10"/>
  <c r="W90" i="10"/>
  <c r="X90" i="10"/>
  <c r="Y94" i="10"/>
  <c r="W94" i="10"/>
  <c r="X94" i="10"/>
  <c r="Y98" i="10"/>
  <c r="W98" i="10"/>
  <c r="X98" i="10"/>
  <c r="Y102" i="10"/>
  <c r="W102" i="10"/>
  <c r="X102" i="10"/>
  <c r="Y106" i="10"/>
  <c r="W106" i="10"/>
  <c r="X106" i="10"/>
  <c r="Y110" i="10"/>
  <c r="W110" i="10"/>
  <c r="X110" i="10"/>
  <c r="Y113" i="10"/>
  <c r="W113" i="10"/>
  <c r="X113" i="10"/>
  <c r="Y117" i="10"/>
  <c r="W117" i="10"/>
  <c r="X117" i="10"/>
  <c r="Y141" i="10"/>
  <c r="X141" i="10"/>
  <c r="W141" i="10"/>
  <c r="Y36" i="10"/>
  <c r="X36" i="10"/>
  <c r="CA36" i="10" s="1"/>
  <c r="W36" i="10"/>
  <c r="Y44" i="10"/>
  <c r="X44" i="10"/>
  <c r="W44" i="10"/>
  <c r="Y48" i="10"/>
  <c r="X48" i="10"/>
  <c r="W48" i="10"/>
  <c r="Y52" i="10"/>
  <c r="X52" i="10"/>
  <c r="W52" i="10"/>
  <c r="Y56" i="10"/>
  <c r="X56" i="10"/>
  <c r="W56" i="10"/>
  <c r="Y60" i="10"/>
  <c r="X60" i="10"/>
  <c r="W60" i="10"/>
  <c r="Y64" i="10"/>
  <c r="X64" i="10"/>
  <c r="W64" i="10"/>
  <c r="Y68" i="10"/>
  <c r="X68" i="10"/>
  <c r="W68" i="10"/>
  <c r="Y72" i="10"/>
  <c r="X72" i="10"/>
  <c r="W72" i="10"/>
  <c r="Y76" i="10"/>
  <c r="X76" i="10"/>
  <c r="W76" i="10"/>
  <c r="Y140" i="10"/>
  <c r="X140" i="10"/>
  <c r="W140" i="10"/>
  <c r="AN55" i="10"/>
  <c r="AQ55" i="10" s="1"/>
  <c r="BX55" i="10"/>
  <c r="BX57" i="10"/>
  <c r="AN59" i="10"/>
  <c r="AQ59" i="10" s="1"/>
  <c r="AV59" i="10"/>
  <c r="BX59" i="10" s="1"/>
  <c r="AV61" i="10"/>
  <c r="BX61" i="10" s="1"/>
  <c r="AN63" i="10"/>
  <c r="AQ63" i="10" s="1"/>
  <c r="AV63" i="10"/>
  <c r="BX63" i="10" s="1"/>
  <c r="AV65" i="10"/>
  <c r="BX65" i="10" s="1"/>
  <c r="AN67" i="10"/>
  <c r="AQ67" i="10" s="1"/>
  <c r="AV67" i="10"/>
  <c r="BX67" i="10" s="1"/>
  <c r="AV69" i="10"/>
  <c r="BX69" i="10" s="1"/>
  <c r="AN71" i="10"/>
  <c r="AQ71" i="10" s="1"/>
  <c r="AV71" i="10"/>
  <c r="BX71" i="10" s="1"/>
  <c r="AV73" i="10"/>
  <c r="BX73" i="10" s="1"/>
  <c r="AN75" i="10"/>
  <c r="AQ75" i="10" s="1"/>
  <c r="AV75" i="10"/>
  <c r="BX75" i="10" s="1"/>
  <c r="AV77" i="10"/>
  <c r="BX77" i="10" s="1"/>
  <c r="AN78" i="10"/>
  <c r="AQ78" i="10" s="1"/>
  <c r="AV78" i="10"/>
  <c r="BX78" i="10" s="1"/>
  <c r="AV80" i="10"/>
  <c r="AV82" i="10"/>
  <c r="AV84" i="10"/>
  <c r="AV86" i="10"/>
  <c r="AV88" i="10"/>
  <c r="AV90" i="10"/>
  <c r="AN92" i="10"/>
  <c r="AQ92" i="10" s="1"/>
  <c r="AV92" i="10"/>
  <c r="AV94" i="10"/>
  <c r="AN96" i="10"/>
  <c r="AQ96" i="10" s="1"/>
  <c r="AV96" i="10"/>
  <c r="AV98" i="10"/>
  <c r="AN100" i="10"/>
  <c r="AQ100" i="10" s="1"/>
  <c r="AV100" i="10"/>
  <c r="AV102" i="10"/>
  <c r="AN104" i="10"/>
  <c r="AQ104" i="10" s="1"/>
  <c r="AV104" i="10"/>
  <c r="AV106" i="10"/>
  <c r="AN108" i="10"/>
  <c r="AQ108" i="10" s="1"/>
  <c r="AV108" i="10"/>
  <c r="AV110" i="10"/>
  <c r="AN112" i="10"/>
  <c r="AQ112" i="10" s="1"/>
  <c r="AV112" i="10"/>
  <c r="AV113" i="10"/>
  <c r="AN115" i="10"/>
  <c r="AQ115" i="10" s="1"/>
  <c r="AV115" i="10"/>
  <c r="AV117" i="10"/>
  <c r="AV119" i="10"/>
  <c r="AV121" i="10"/>
  <c r="AV123" i="10"/>
  <c r="AV125" i="10"/>
  <c r="AV127" i="10"/>
  <c r="AV129" i="10"/>
  <c r="AV131" i="10"/>
  <c r="AV133" i="10"/>
  <c r="AV135" i="10"/>
  <c r="AV137" i="10"/>
  <c r="AN139" i="10"/>
  <c r="AQ139" i="10" s="1"/>
  <c r="AV139" i="10"/>
  <c r="AV141" i="10"/>
  <c r="AN143" i="10"/>
  <c r="AQ143" i="10" s="1"/>
  <c r="AV143" i="10"/>
  <c r="AV145" i="10"/>
  <c r="AV147" i="10"/>
  <c r="AV149" i="10"/>
  <c r="H111" i="10"/>
  <c r="I111" i="10" s="1"/>
  <c r="J111" i="10" s="1"/>
  <c r="CO111" i="10" s="1"/>
  <c r="H103" i="10"/>
  <c r="I103" i="10" s="1"/>
  <c r="J103" i="10" s="1"/>
  <c r="CO103" i="10" s="1"/>
  <c r="H95" i="10"/>
  <c r="I95" i="10" s="1"/>
  <c r="J95" i="10" s="1"/>
  <c r="CO95" i="10" s="1"/>
  <c r="H110" i="10"/>
  <c r="I110" i="10" s="1"/>
  <c r="J110" i="10" s="1"/>
  <c r="CO110" i="10" s="1"/>
  <c r="H102" i="10"/>
  <c r="I102" i="10" s="1"/>
  <c r="J102" i="10" s="1"/>
  <c r="CO102" i="10" s="1"/>
  <c r="H94" i="10"/>
  <c r="I94" i="10" s="1"/>
  <c r="J94" i="10" s="1"/>
  <c r="CO94" i="10" s="1"/>
  <c r="H148" i="10"/>
  <c r="I148" i="10" s="1"/>
  <c r="J148" i="10" s="1"/>
  <c r="CO148" i="10" s="1"/>
  <c r="H144" i="10"/>
  <c r="I144" i="10" s="1"/>
  <c r="J144" i="10" s="1"/>
  <c r="CO144" i="10" s="1"/>
  <c r="H142" i="10"/>
  <c r="I142" i="10" s="1"/>
  <c r="J142" i="10" s="1"/>
  <c r="CO142" i="10" s="1"/>
  <c r="H138" i="10"/>
  <c r="I138" i="10" s="1"/>
  <c r="J138" i="10" s="1"/>
  <c r="CO138" i="10" s="1"/>
  <c r="H136" i="10"/>
  <c r="I136" i="10" s="1"/>
  <c r="J136" i="10" s="1"/>
  <c r="CO136" i="10" s="1"/>
  <c r="H132" i="10"/>
  <c r="I132" i="10" s="1"/>
  <c r="J132" i="10" s="1"/>
  <c r="CO132" i="10" s="1"/>
  <c r="H128" i="10"/>
  <c r="I128" i="10" s="1"/>
  <c r="J128" i="10" s="1"/>
  <c r="CO128" i="10" s="1"/>
  <c r="H124" i="10"/>
  <c r="I124" i="10" s="1"/>
  <c r="J124" i="10" s="1"/>
  <c r="CO124" i="10" s="1"/>
  <c r="H114" i="10"/>
  <c r="I114" i="10" s="1"/>
  <c r="J114" i="10" s="1"/>
  <c r="CO114" i="10" s="1"/>
  <c r="H88" i="10"/>
  <c r="I88" i="10" s="1"/>
  <c r="J88" i="10" s="1"/>
  <c r="CO88" i="10" s="1"/>
  <c r="H84" i="10"/>
  <c r="I84" i="10" s="1"/>
  <c r="J84" i="10" s="1"/>
  <c r="CO84" i="10" s="1"/>
  <c r="H80" i="10"/>
  <c r="I80" i="10" s="1"/>
  <c r="J80" i="10" s="1"/>
  <c r="CO80" i="10" s="1"/>
  <c r="H76" i="10"/>
  <c r="I76" i="10" s="1"/>
  <c r="J76" i="10" s="1"/>
  <c r="CO76" i="10" s="1"/>
  <c r="H72" i="10"/>
  <c r="I72" i="10" s="1"/>
  <c r="J72" i="10" s="1"/>
  <c r="CO72" i="10" s="1"/>
  <c r="H68" i="10"/>
  <c r="I68" i="10" s="1"/>
  <c r="J68" i="10" s="1"/>
  <c r="CO68" i="10" s="1"/>
  <c r="H64" i="10"/>
  <c r="I64" i="10" s="1"/>
  <c r="J64" i="10" s="1"/>
  <c r="CO64" i="10" s="1"/>
  <c r="H60" i="10"/>
  <c r="I60" i="10" s="1"/>
  <c r="J60" i="10" s="1"/>
  <c r="CO60" i="10" s="1"/>
  <c r="H56" i="10"/>
  <c r="I56" i="10" s="1"/>
  <c r="J56" i="10" s="1"/>
  <c r="CO56" i="10" s="1"/>
  <c r="H52" i="10"/>
  <c r="I52" i="10" s="1"/>
  <c r="J52" i="10" s="1"/>
  <c r="CO52" i="10" s="1"/>
  <c r="H48" i="10"/>
  <c r="I48" i="10" s="1"/>
  <c r="J48" i="10" s="1"/>
  <c r="CO48" i="10" s="1"/>
  <c r="H44" i="10"/>
  <c r="I44" i="10" s="1"/>
  <c r="J44" i="10" s="1"/>
  <c r="CO44" i="10" s="1"/>
  <c r="H40" i="10"/>
  <c r="I40" i="10" s="1"/>
  <c r="J40" i="10" s="1"/>
  <c r="CO40" i="10" s="1"/>
  <c r="H36" i="10"/>
  <c r="I36" i="10" s="1"/>
  <c r="J36" i="10" s="1"/>
  <c r="CO36" i="10" s="1"/>
  <c r="CA32" i="10"/>
  <c r="H32" i="10"/>
  <c r="I32" i="10" s="1"/>
  <c r="J32" i="10" s="1"/>
  <c r="CO32" i="10" s="1"/>
  <c r="CA28" i="10"/>
  <c r="H28" i="10"/>
  <c r="I28" i="10" s="1"/>
  <c r="J28" i="10" s="1"/>
  <c r="CO28" i="10" s="1"/>
  <c r="CF28" i="10"/>
  <c r="CK28" i="10" s="1"/>
  <c r="E7" i="10"/>
  <c r="CF37" i="10"/>
  <c r="CK37" i="10" s="1"/>
  <c r="AE45" i="10"/>
  <c r="AE49" i="10"/>
  <c r="AN49" i="10" s="1"/>
  <c r="AE53" i="10"/>
  <c r="AN53" i="10" s="1"/>
  <c r="AE57" i="10"/>
  <c r="AN57" i="10" s="1"/>
  <c r="AE61" i="10"/>
  <c r="AE65" i="10"/>
  <c r="AE69" i="10"/>
  <c r="AE73" i="10"/>
  <c r="AE77" i="10"/>
  <c r="AE90" i="10"/>
  <c r="AN90" i="10" s="1"/>
  <c r="AE94" i="10"/>
  <c r="AE98" i="10"/>
  <c r="AN98" i="10" s="1"/>
  <c r="AE102" i="10"/>
  <c r="AE106" i="10"/>
  <c r="AN106" i="10" s="1"/>
  <c r="AE110" i="10"/>
  <c r="AE113" i="10"/>
  <c r="AN113" i="10" s="1"/>
  <c r="AE117" i="10"/>
  <c r="AE141" i="10"/>
  <c r="AN141" i="10" s="1"/>
  <c r="AE79" i="10"/>
  <c r="AN79" i="10" s="1"/>
  <c r="AQ79" i="10" s="1"/>
  <c r="AE83" i="10"/>
  <c r="AN83" i="10" s="1"/>
  <c r="AQ83" i="10" s="1"/>
  <c r="AE87" i="10"/>
  <c r="AE91" i="10"/>
  <c r="AN91" i="10" s="1"/>
  <c r="AQ91" i="10" s="1"/>
  <c r="AE95" i="10"/>
  <c r="AN95" i="10" s="1"/>
  <c r="AQ95" i="10" s="1"/>
  <c r="AE99" i="10"/>
  <c r="AN99" i="10" s="1"/>
  <c r="AQ99" i="10" s="1"/>
  <c r="AE103" i="10"/>
  <c r="AE107" i="10"/>
  <c r="AN107" i="10" s="1"/>
  <c r="AQ107" i="10" s="1"/>
  <c r="AE111" i="10"/>
  <c r="AE116" i="10"/>
  <c r="AN116" i="10" s="1"/>
  <c r="AQ116" i="10" s="1"/>
  <c r="AE120" i="10"/>
  <c r="AN120" i="10" s="1"/>
  <c r="AQ120" i="10" s="1"/>
  <c r="AE124" i="10"/>
  <c r="AN124" i="10" s="1"/>
  <c r="AQ124" i="10" s="1"/>
  <c r="AE128" i="10"/>
  <c r="AE132" i="10"/>
  <c r="AN132" i="10" s="1"/>
  <c r="AQ132" i="10" s="1"/>
  <c r="AE136" i="10"/>
  <c r="AE146" i="10"/>
  <c r="CF36" i="10"/>
  <c r="CK36" i="10" s="1"/>
  <c r="CA27" i="10"/>
  <c r="N26" i="10"/>
  <c r="CF26" i="10" s="1"/>
  <c r="CK26" i="10" s="1"/>
  <c r="O26" i="10"/>
  <c r="N24" i="10"/>
  <c r="O24" i="10"/>
  <c r="Y35" i="10"/>
  <c r="X35" i="10"/>
  <c r="W35" i="10"/>
  <c r="CF35" i="10" s="1"/>
  <c r="CK35" i="10" s="1"/>
  <c r="Y43" i="10"/>
  <c r="X43" i="10"/>
  <c r="W43" i="10"/>
  <c r="Y82" i="10"/>
  <c r="W82" i="10"/>
  <c r="X82" i="10"/>
  <c r="Y86" i="10"/>
  <c r="W86" i="10"/>
  <c r="X86" i="10"/>
  <c r="Y119" i="10"/>
  <c r="W119" i="10"/>
  <c r="X119" i="10"/>
  <c r="Y123" i="10"/>
  <c r="W123" i="10"/>
  <c r="X123" i="10"/>
  <c r="Z123" i="10" s="1"/>
  <c r="AA123" i="10" s="1"/>
  <c r="AB123" i="10" s="1"/>
  <c r="Y127" i="10"/>
  <c r="W127" i="10"/>
  <c r="X127" i="10"/>
  <c r="Y131" i="10"/>
  <c r="W131" i="10"/>
  <c r="X131" i="10"/>
  <c r="Z131" i="10" s="1"/>
  <c r="AA131" i="10" s="1"/>
  <c r="AB131" i="10" s="1"/>
  <c r="Y135" i="10"/>
  <c r="W135" i="10"/>
  <c r="X135" i="10"/>
  <c r="Y145" i="10"/>
  <c r="W145" i="10"/>
  <c r="X145" i="10"/>
  <c r="Z145" i="10" s="1"/>
  <c r="AA145" i="10" s="1"/>
  <c r="AB145" i="10" s="1"/>
  <c r="Y149" i="10"/>
  <c r="W149" i="10"/>
  <c r="X149" i="10"/>
  <c r="Y34" i="10"/>
  <c r="X34" i="10"/>
  <c r="W34" i="10"/>
  <c r="Y42" i="10"/>
  <c r="X42" i="10"/>
  <c r="W42" i="10"/>
  <c r="Y81" i="10"/>
  <c r="W81" i="10"/>
  <c r="X81" i="10"/>
  <c r="Z81" i="10" s="1"/>
  <c r="AA81" i="10" s="1"/>
  <c r="AB81" i="10" s="1"/>
  <c r="Y85" i="10"/>
  <c r="W85" i="10"/>
  <c r="X85" i="10"/>
  <c r="Y89" i="10"/>
  <c r="W89" i="10"/>
  <c r="X89" i="10"/>
  <c r="Z89" i="10" s="1"/>
  <c r="AA89" i="10" s="1"/>
  <c r="AB89" i="10" s="1"/>
  <c r="Y93" i="10"/>
  <c r="W93" i="10"/>
  <c r="X93" i="10"/>
  <c r="Y97" i="10"/>
  <c r="W97" i="10"/>
  <c r="X97" i="10"/>
  <c r="Z97" i="10" s="1"/>
  <c r="AA97" i="10" s="1"/>
  <c r="AB97" i="10" s="1"/>
  <c r="Y101" i="10"/>
  <c r="W101" i="10"/>
  <c r="X101" i="10"/>
  <c r="Y105" i="10"/>
  <c r="W105" i="10"/>
  <c r="X105" i="10"/>
  <c r="Y109" i="10"/>
  <c r="W109" i="10"/>
  <c r="X109" i="10"/>
  <c r="Y114" i="10"/>
  <c r="W114" i="10"/>
  <c r="X114" i="10"/>
  <c r="Z114" i="10" s="1"/>
  <c r="AA114" i="10" s="1"/>
  <c r="AB114" i="10" s="1"/>
  <c r="Y118" i="10"/>
  <c r="W118" i="10"/>
  <c r="X118" i="10"/>
  <c r="Y122" i="10"/>
  <c r="W122" i="10"/>
  <c r="X122" i="10"/>
  <c r="Z122" i="10" s="1"/>
  <c r="AA122" i="10" s="1"/>
  <c r="AB122" i="10" s="1"/>
  <c r="Y126" i="10"/>
  <c r="W126" i="10"/>
  <c r="X126" i="10"/>
  <c r="Y130" i="10"/>
  <c r="W130" i="10"/>
  <c r="X130" i="10"/>
  <c r="Z130" i="10" s="1"/>
  <c r="AA130" i="10" s="1"/>
  <c r="AB130" i="10" s="1"/>
  <c r="Y134" i="10"/>
  <c r="W134" i="10"/>
  <c r="X134" i="10"/>
  <c r="Y144" i="10"/>
  <c r="W144" i="10"/>
  <c r="X144" i="10"/>
  <c r="Y148" i="10"/>
  <c r="W148" i="10"/>
  <c r="X148" i="10"/>
  <c r="CL22" i="10"/>
  <c r="CC22" i="10"/>
  <c r="CD22" i="10" s="1"/>
  <c r="CE22" i="10" s="1"/>
  <c r="H117" i="10"/>
  <c r="I117" i="10" s="1"/>
  <c r="J117" i="10" s="1"/>
  <c r="CO117" i="10" s="1"/>
  <c r="H113" i="10"/>
  <c r="I113" i="10" s="1"/>
  <c r="J113" i="10" s="1"/>
  <c r="CO113" i="10" s="1"/>
  <c r="H105" i="10"/>
  <c r="I105" i="10" s="1"/>
  <c r="J105" i="10" s="1"/>
  <c r="CO105" i="10" s="1"/>
  <c r="H97" i="10"/>
  <c r="I97" i="10" s="1"/>
  <c r="J97" i="10" s="1"/>
  <c r="CO97" i="10" s="1"/>
  <c r="H104" i="10"/>
  <c r="I104" i="10" s="1"/>
  <c r="J104" i="10" s="1"/>
  <c r="CO104" i="10" s="1"/>
  <c r="H96" i="10"/>
  <c r="I96" i="10" s="1"/>
  <c r="J96" i="10" s="1"/>
  <c r="CO96" i="10" s="1"/>
  <c r="H149" i="10"/>
  <c r="I149" i="10" s="1"/>
  <c r="J149" i="10" s="1"/>
  <c r="CO149" i="10" s="1"/>
  <c r="H145" i="10"/>
  <c r="I145" i="10" s="1"/>
  <c r="J145" i="10" s="1"/>
  <c r="CO145" i="10" s="1"/>
  <c r="H143" i="10"/>
  <c r="I143" i="10" s="1"/>
  <c r="J143" i="10" s="1"/>
  <c r="CO143" i="10" s="1"/>
  <c r="H139" i="10"/>
  <c r="I139" i="10" s="1"/>
  <c r="J139" i="10" s="1"/>
  <c r="CO139" i="10" s="1"/>
  <c r="H137" i="10"/>
  <c r="I137" i="10" s="1"/>
  <c r="J137" i="10" s="1"/>
  <c r="CO137" i="10" s="1"/>
  <c r="H133" i="10"/>
  <c r="I133" i="10" s="1"/>
  <c r="J133" i="10" s="1"/>
  <c r="CO133" i="10" s="1"/>
  <c r="H129" i="10"/>
  <c r="I129" i="10" s="1"/>
  <c r="J129" i="10" s="1"/>
  <c r="CO129" i="10" s="1"/>
  <c r="H123" i="10"/>
  <c r="I123" i="10" s="1"/>
  <c r="J123" i="10" s="1"/>
  <c r="CO123" i="10" s="1"/>
  <c r="H121" i="10"/>
  <c r="I121" i="10" s="1"/>
  <c r="J121" i="10" s="1"/>
  <c r="CO121" i="10" s="1"/>
  <c r="H119" i="10"/>
  <c r="I119" i="10" s="1"/>
  <c r="J119" i="10" s="1"/>
  <c r="CO119" i="10" s="1"/>
  <c r="H87" i="10"/>
  <c r="I87" i="10" s="1"/>
  <c r="J87" i="10" s="1"/>
  <c r="CO87" i="10" s="1"/>
  <c r="H83" i="10"/>
  <c r="I83" i="10" s="1"/>
  <c r="J83" i="10" s="1"/>
  <c r="CO83" i="10" s="1"/>
  <c r="H79" i="10"/>
  <c r="I79" i="10" s="1"/>
  <c r="J79" i="10" s="1"/>
  <c r="CO79" i="10" s="1"/>
  <c r="H77" i="10"/>
  <c r="I77" i="10" s="1"/>
  <c r="J77" i="10" s="1"/>
  <c r="CO77" i="10" s="1"/>
  <c r="H75" i="10"/>
  <c r="I75" i="10" s="1"/>
  <c r="J75" i="10" s="1"/>
  <c r="CO75" i="10" s="1"/>
  <c r="H71" i="10"/>
  <c r="I71" i="10" s="1"/>
  <c r="J71" i="10" s="1"/>
  <c r="CO71" i="10" s="1"/>
  <c r="H67" i="10"/>
  <c r="I67" i="10" s="1"/>
  <c r="J67" i="10" s="1"/>
  <c r="CO67" i="10" s="1"/>
  <c r="H63" i="10"/>
  <c r="I63" i="10" s="1"/>
  <c r="J63" i="10" s="1"/>
  <c r="CO63" i="10" s="1"/>
  <c r="H59" i="10"/>
  <c r="I59" i="10" s="1"/>
  <c r="J59" i="10" s="1"/>
  <c r="CO59" i="10" s="1"/>
  <c r="H55" i="10"/>
  <c r="I55" i="10" s="1"/>
  <c r="J55" i="10" s="1"/>
  <c r="CO55" i="10" s="1"/>
  <c r="H51" i="10"/>
  <c r="I51" i="10" s="1"/>
  <c r="J51" i="10" s="1"/>
  <c r="CO51" i="10" s="1"/>
  <c r="H47" i="10"/>
  <c r="I47" i="10" s="1"/>
  <c r="J47" i="10" s="1"/>
  <c r="CO47" i="10" s="1"/>
  <c r="H43" i="10"/>
  <c r="I43" i="10" s="1"/>
  <c r="J43" i="10" s="1"/>
  <c r="CO43" i="10" s="1"/>
  <c r="CA39" i="10"/>
  <c r="H39" i="10"/>
  <c r="I39" i="10" s="1"/>
  <c r="J39" i="10" s="1"/>
  <c r="CO39" i="10" s="1"/>
  <c r="CA35" i="10"/>
  <c r="H35" i="10"/>
  <c r="I35" i="10" s="1"/>
  <c r="J35" i="10" s="1"/>
  <c r="CO35" i="10" s="1"/>
  <c r="CA31" i="10"/>
  <c r="H31" i="10"/>
  <c r="I31" i="10" s="1"/>
  <c r="J31" i="10" s="1"/>
  <c r="CO31" i="10" s="1"/>
  <c r="Y41" i="10"/>
  <c r="X41" i="10"/>
  <c r="W41" i="10"/>
  <c r="CF41" i="10" s="1"/>
  <c r="CK41" i="10" s="1"/>
  <c r="Y47" i="10"/>
  <c r="X47" i="10"/>
  <c r="W47" i="10"/>
  <c r="Y51" i="10"/>
  <c r="X51" i="10"/>
  <c r="W51" i="10"/>
  <c r="Y55" i="10"/>
  <c r="X55" i="10"/>
  <c r="W55" i="10"/>
  <c r="Y59" i="10"/>
  <c r="X59" i="10"/>
  <c r="W59" i="10"/>
  <c r="Y63" i="10"/>
  <c r="X63" i="10"/>
  <c r="W63" i="10"/>
  <c r="Y67" i="10"/>
  <c r="X67" i="10"/>
  <c r="W67" i="10"/>
  <c r="Y71" i="10"/>
  <c r="X71" i="10"/>
  <c r="W71" i="10"/>
  <c r="Y75" i="10"/>
  <c r="X75" i="10"/>
  <c r="W75" i="10"/>
  <c r="Y78" i="10"/>
  <c r="X78" i="10"/>
  <c r="W78" i="10"/>
  <c r="Y92" i="10"/>
  <c r="W92" i="10"/>
  <c r="X92" i="10"/>
  <c r="Y96" i="10"/>
  <c r="W96" i="10"/>
  <c r="X96" i="10"/>
  <c r="Y100" i="10"/>
  <c r="W100" i="10"/>
  <c r="X100" i="10"/>
  <c r="Y104" i="10"/>
  <c r="W104" i="10"/>
  <c r="X104" i="10"/>
  <c r="Y108" i="10"/>
  <c r="W108" i="10"/>
  <c r="X108" i="10"/>
  <c r="Y112" i="10"/>
  <c r="W112" i="10"/>
  <c r="X112" i="10"/>
  <c r="Y115" i="10"/>
  <c r="W115" i="10"/>
  <c r="X115" i="10"/>
  <c r="Y139" i="10"/>
  <c r="X139" i="10"/>
  <c r="W139" i="10"/>
  <c r="Y143" i="10"/>
  <c r="X143" i="10"/>
  <c r="W143" i="10"/>
  <c r="Y40" i="10"/>
  <c r="X40" i="10"/>
  <c r="W40" i="10"/>
  <c r="Y46" i="10"/>
  <c r="X46" i="10"/>
  <c r="W46" i="10"/>
  <c r="CF46" i="10" s="1"/>
  <c r="CK46" i="10" s="1"/>
  <c r="Y50" i="10"/>
  <c r="X50" i="10"/>
  <c r="W50" i="10"/>
  <c r="Y54" i="10"/>
  <c r="X54" i="10"/>
  <c r="W54" i="10"/>
  <c r="Y58" i="10"/>
  <c r="X58" i="10"/>
  <c r="W58" i="10"/>
  <c r="Y62" i="10"/>
  <c r="X62" i="10"/>
  <c r="W62" i="10"/>
  <c r="Y66" i="10"/>
  <c r="X66" i="10"/>
  <c r="W66" i="10"/>
  <c r="Y70" i="10"/>
  <c r="X70" i="10"/>
  <c r="W70" i="10"/>
  <c r="Y74" i="10"/>
  <c r="X74" i="10"/>
  <c r="W74" i="10"/>
  <c r="Y138" i="10"/>
  <c r="X138" i="10"/>
  <c r="W138" i="10"/>
  <c r="Y142" i="10"/>
  <c r="X142" i="10"/>
  <c r="W142" i="10"/>
  <c r="AM7" i="10"/>
  <c r="BX54" i="10"/>
  <c r="BX56" i="10"/>
  <c r="BX58" i="10"/>
  <c r="AV60" i="10"/>
  <c r="BX60" i="10" s="1"/>
  <c r="AV62" i="10"/>
  <c r="BX62" i="10" s="1"/>
  <c r="AV64" i="10"/>
  <c r="BX64" i="10" s="1"/>
  <c r="AV66" i="10"/>
  <c r="BX66" i="10" s="1"/>
  <c r="AV68" i="10"/>
  <c r="BX68" i="10" s="1"/>
  <c r="AV70" i="10"/>
  <c r="BX70" i="10" s="1"/>
  <c r="AV72" i="10"/>
  <c r="BX72" i="10" s="1"/>
  <c r="AV74" i="10"/>
  <c r="BX74" i="10" s="1"/>
  <c r="AV76" i="10"/>
  <c r="BX76" i="10" s="1"/>
  <c r="AV79" i="10"/>
  <c r="AN81" i="10"/>
  <c r="AQ81" i="10" s="1"/>
  <c r="AV81" i="10"/>
  <c r="AV83" i="10"/>
  <c r="AN85" i="10"/>
  <c r="AQ85" i="10" s="1"/>
  <c r="AV85" i="10"/>
  <c r="AN87" i="10"/>
  <c r="AQ87" i="10" s="1"/>
  <c r="AV87" i="10"/>
  <c r="AN89" i="10"/>
  <c r="AQ89" i="10" s="1"/>
  <c r="AV89" i="10"/>
  <c r="AV91" i="10"/>
  <c r="AN93" i="10"/>
  <c r="AQ93" i="10" s="1"/>
  <c r="AV93" i="10"/>
  <c r="AV95" i="10"/>
  <c r="AN97" i="10"/>
  <c r="AQ97" i="10" s="1"/>
  <c r="AV97" i="10"/>
  <c r="AV99" i="10"/>
  <c r="AN101" i="10"/>
  <c r="AQ101" i="10" s="1"/>
  <c r="AV101" i="10"/>
  <c r="AN103" i="10"/>
  <c r="AQ103" i="10" s="1"/>
  <c r="AV103" i="10"/>
  <c r="AN105" i="10"/>
  <c r="AQ105" i="10" s="1"/>
  <c r="AV105" i="10"/>
  <c r="AV107" i="10"/>
  <c r="AN109" i="10"/>
  <c r="AQ109" i="10" s="1"/>
  <c r="AV109" i="10"/>
  <c r="AN111" i="10"/>
  <c r="AQ111" i="10" s="1"/>
  <c r="AV111" i="10"/>
  <c r="AN114" i="10"/>
  <c r="AQ114" i="10" s="1"/>
  <c r="AV114" i="10"/>
  <c r="AV116" i="10"/>
  <c r="AN118" i="10"/>
  <c r="AQ118" i="10" s="1"/>
  <c r="AV118" i="10"/>
  <c r="AV120" i="10"/>
  <c r="AN122" i="10"/>
  <c r="AQ122" i="10" s="1"/>
  <c r="AV122" i="10"/>
  <c r="AV124" i="10"/>
  <c r="AN126" i="10"/>
  <c r="AQ126" i="10" s="1"/>
  <c r="AV126" i="10"/>
  <c r="AN128" i="10"/>
  <c r="AQ128" i="10" s="1"/>
  <c r="AV128" i="10"/>
  <c r="AN130" i="10"/>
  <c r="AQ130" i="10" s="1"/>
  <c r="AV130" i="10"/>
  <c r="AV132" i="10"/>
  <c r="AN134" i="10"/>
  <c r="AQ134" i="10" s="1"/>
  <c r="AV134" i="10"/>
  <c r="AN136" i="10"/>
  <c r="AQ136" i="10" s="1"/>
  <c r="AV136" i="10"/>
  <c r="AV138" i="10"/>
  <c r="AV140" i="10"/>
  <c r="AV142" i="10"/>
  <c r="AN144" i="10"/>
  <c r="AQ144" i="10" s="1"/>
  <c r="AV144" i="10"/>
  <c r="AN146" i="10"/>
  <c r="AQ146" i="10" s="1"/>
  <c r="AV146" i="10"/>
  <c r="AN148" i="10"/>
  <c r="AQ148" i="10" s="1"/>
  <c r="AV148" i="10"/>
  <c r="H115" i="10"/>
  <c r="I115" i="10" s="1"/>
  <c r="J115" i="10" s="1"/>
  <c r="CO115" i="10" s="1"/>
  <c r="H107" i="10"/>
  <c r="I107" i="10" s="1"/>
  <c r="J107" i="10" s="1"/>
  <c r="CO107" i="10" s="1"/>
  <c r="H99" i="10"/>
  <c r="I99" i="10" s="1"/>
  <c r="J99" i="10" s="1"/>
  <c r="CO99" i="10" s="1"/>
  <c r="H91" i="10"/>
  <c r="I91" i="10" s="1"/>
  <c r="J91" i="10" s="1"/>
  <c r="CO91" i="10" s="1"/>
  <c r="H106" i="10"/>
  <c r="I106" i="10" s="1"/>
  <c r="J106" i="10" s="1"/>
  <c r="CO106" i="10" s="1"/>
  <c r="H98" i="10"/>
  <c r="I98" i="10" s="1"/>
  <c r="J98" i="10" s="1"/>
  <c r="CO98" i="10" s="1"/>
  <c r="H90" i="10"/>
  <c r="I90" i="10" s="1"/>
  <c r="J90" i="10" s="1"/>
  <c r="CO90" i="10" s="1"/>
  <c r="H146" i="10"/>
  <c r="I146" i="10" s="1"/>
  <c r="J146" i="10" s="1"/>
  <c r="CO146" i="10" s="1"/>
  <c r="H140" i="10"/>
  <c r="I140" i="10" s="1"/>
  <c r="J140" i="10" s="1"/>
  <c r="CO140" i="10" s="1"/>
  <c r="H134" i="10"/>
  <c r="I134" i="10" s="1"/>
  <c r="J134" i="10" s="1"/>
  <c r="CO134" i="10" s="1"/>
  <c r="H130" i="10"/>
  <c r="I130" i="10" s="1"/>
  <c r="J130" i="10" s="1"/>
  <c r="CO130" i="10" s="1"/>
  <c r="H126" i="10"/>
  <c r="I126" i="10" s="1"/>
  <c r="J126" i="10" s="1"/>
  <c r="CO126" i="10" s="1"/>
  <c r="H122" i="10"/>
  <c r="I122" i="10" s="1"/>
  <c r="J122" i="10" s="1"/>
  <c r="CO122" i="10" s="1"/>
  <c r="H120" i="10"/>
  <c r="I120" i="10" s="1"/>
  <c r="J120" i="10" s="1"/>
  <c r="CO120" i="10" s="1"/>
  <c r="H118" i="10"/>
  <c r="I118" i="10" s="1"/>
  <c r="J118" i="10" s="1"/>
  <c r="CO118" i="10" s="1"/>
  <c r="H86" i="10"/>
  <c r="I86" i="10" s="1"/>
  <c r="J86" i="10" s="1"/>
  <c r="CO86" i="10" s="1"/>
  <c r="H82" i="10"/>
  <c r="I82" i="10" s="1"/>
  <c r="J82" i="10" s="1"/>
  <c r="CO82" i="10" s="1"/>
  <c r="H78" i="10"/>
  <c r="I78" i="10" s="1"/>
  <c r="J78" i="10" s="1"/>
  <c r="CO78" i="10" s="1"/>
  <c r="H74" i="10"/>
  <c r="I74" i="10" s="1"/>
  <c r="J74" i="10" s="1"/>
  <c r="CO74" i="10" s="1"/>
  <c r="H70" i="10"/>
  <c r="I70" i="10" s="1"/>
  <c r="J70" i="10" s="1"/>
  <c r="CO70" i="10" s="1"/>
  <c r="H66" i="10"/>
  <c r="I66" i="10" s="1"/>
  <c r="J66" i="10" s="1"/>
  <c r="CO66" i="10" s="1"/>
  <c r="H62" i="10"/>
  <c r="I62" i="10" s="1"/>
  <c r="J62" i="10" s="1"/>
  <c r="CO62" i="10" s="1"/>
  <c r="H58" i="10"/>
  <c r="I58" i="10" s="1"/>
  <c r="J58" i="10" s="1"/>
  <c r="CO58" i="10" s="1"/>
  <c r="H54" i="10"/>
  <c r="I54" i="10" s="1"/>
  <c r="J54" i="10" s="1"/>
  <c r="CO54" i="10" s="1"/>
  <c r="CA50" i="10"/>
  <c r="H50" i="10"/>
  <c r="I50" i="10" s="1"/>
  <c r="J50" i="10" s="1"/>
  <c r="CO50" i="10" s="1"/>
  <c r="H46" i="10"/>
  <c r="I46" i="10" s="1"/>
  <c r="J46" i="10" s="1"/>
  <c r="CO46" i="10" s="1"/>
  <c r="CA42" i="10"/>
  <c r="H42" i="10"/>
  <c r="I42" i="10" s="1"/>
  <c r="J42" i="10" s="1"/>
  <c r="CO42" i="10" s="1"/>
  <c r="CA38" i="10"/>
  <c r="H38" i="10"/>
  <c r="I38" i="10" s="1"/>
  <c r="J38" i="10" s="1"/>
  <c r="CO38" i="10" s="1"/>
  <c r="CA34" i="10"/>
  <c r="H34" i="10"/>
  <c r="I34" i="10" s="1"/>
  <c r="J34" i="10" s="1"/>
  <c r="CO34" i="10" s="1"/>
  <c r="CA30" i="10"/>
  <c r="H30" i="10"/>
  <c r="I30" i="10" s="1"/>
  <c r="J30" i="10" s="1"/>
  <c r="CO30" i="10" s="1"/>
  <c r="CI26" i="10"/>
  <c r="CB26" i="10"/>
  <c r="CI24" i="10"/>
  <c r="CB24" i="10"/>
  <c r="AE47" i="10"/>
  <c r="AE51" i="10"/>
  <c r="AN51" i="10" s="1"/>
  <c r="AE80" i="10"/>
  <c r="AE82" i="10"/>
  <c r="AE84" i="10"/>
  <c r="AE86" i="10"/>
  <c r="AE88" i="10"/>
  <c r="AE119" i="10"/>
  <c r="AN119" i="10" s="1"/>
  <c r="AE121" i="10"/>
  <c r="AE123" i="10"/>
  <c r="AE125" i="10"/>
  <c r="AE127" i="10"/>
  <c r="AN127" i="10" s="1"/>
  <c r="AE129" i="10"/>
  <c r="AE131" i="10"/>
  <c r="AE133" i="10"/>
  <c r="AE135" i="10"/>
  <c r="AN135" i="10" s="1"/>
  <c r="AE137" i="10"/>
  <c r="AE145" i="10"/>
  <c r="AE147" i="10"/>
  <c r="AE149" i="10"/>
  <c r="AE44" i="10"/>
  <c r="AE48" i="10"/>
  <c r="AE52" i="10"/>
  <c r="AN52" i="10" s="1"/>
  <c r="AE54" i="10"/>
  <c r="AE56" i="10"/>
  <c r="AE58" i="10"/>
  <c r="AE60" i="10"/>
  <c r="AE62" i="10"/>
  <c r="AE64" i="10"/>
  <c r="AE66" i="10"/>
  <c r="AE68" i="10"/>
  <c r="AE70" i="10"/>
  <c r="AE72" i="10"/>
  <c r="AE74" i="10"/>
  <c r="AE76" i="10"/>
  <c r="AE138" i="10"/>
  <c r="AE140" i="10"/>
  <c r="AE142" i="10"/>
  <c r="CF42" i="10"/>
  <c r="CK42" i="10" s="1"/>
  <c r="CF38" i="10"/>
  <c r="CK38" i="10" s="1"/>
  <c r="CF34" i="10"/>
  <c r="CK34" i="10" s="1"/>
  <c r="CF30" i="10"/>
  <c r="CK30" i="10" s="1"/>
  <c r="M6" i="5"/>
  <c r="E5" i="5"/>
  <c r="B6" i="5"/>
  <c r="B5" i="5"/>
  <c r="AI112" i="10" l="1"/>
  <c r="AJ112" i="10" s="1"/>
  <c r="AK112" i="10" s="1"/>
  <c r="AI104" i="10"/>
  <c r="AJ104" i="10" s="1"/>
  <c r="AK104" i="10" s="1"/>
  <c r="CA46" i="10"/>
  <c r="CF40" i="10"/>
  <c r="CK40" i="10" s="1"/>
  <c r="CF50" i="10"/>
  <c r="CK50" i="10" s="1"/>
  <c r="CF43" i="10"/>
  <c r="CK43" i="10" s="1"/>
  <c r="Z144" i="10"/>
  <c r="AA144" i="10" s="1"/>
  <c r="AB144" i="10" s="1"/>
  <c r="Z105" i="10"/>
  <c r="AA105" i="10" s="1"/>
  <c r="AB105" i="10" s="1"/>
  <c r="Z86" i="10"/>
  <c r="AA86" i="10" s="1"/>
  <c r="AB86" i="10" s="1"/>
  <c r="W73" i="10"/>
  <c r="CA43" i="10"/>
  <c r="Z148" i="10"/>
  <c r="AA148" i="10" s="1"/>
  <c r="AB148" i="10" s="1"/>
  <c r="Z134" i="10"/>
  <c r="AA134" i="10" s="1"/>
  <c r="AB134" i="10" s="1"/>
  <c r="Z126" i="10"/>
  <c r="AA126" i="10" s="1"/>
  <c r="AB126" i="10" s="1"/>
  <c r="Z118" i="10"/>
  <c r="AA118" i="10" s="1"/>
  <c r="AB118" i="10" s="1"/>
  <c r="Z109" i="10"/>
  <c r="AA109" i="10" s="1"/>
  <c r="AB109" i="10" s="1"/>
  <c r="Z101" i="10"/>
  <c r="AA101" i="10" s="1"/>
  <c r="AB101" i="10" s="1"/>
  <c r="Z93" i="10"/>
  <c r="AA93" i="10" s="1"/>
  <c r="AB93" i="10" s="1"/>
  <c r="Z85" i="10"/>
  <c r="AA85" i="10" s="1"/>
  <c r="AB85" i="10" s="1"/>
  <c r="Z149" i="10"/>
  <c r="AA149" i="10" s="1"/>
  <c r="AB149" i="10" s="1"/>
  <c r="Z135" i="10"/>
  <c r="AA135" i="10" s="1"/>
  <c r="AB135" i="10" s="1"/>
  <c r="Z127" i="10"/>
  <c r="AA127" i="10" s="1"/>
  <c r="AB127" i="10" s="1"/>
  <c r="Z119" i="10"/>
  <c r="AA119" i="10" s="1"/>
  <c r="AB119" i="10" s="1"/>
  <c r="Z82" i="10"/>
  <c r="AA82" i="10" s="1"/>
  <c r="AB82" i="10" s="1"/>
  <c r="Z136" i="10"/>
  <c r="AA136" i="10" s="1"/>
  <c r="AB136" i="10" s="1"/>
  <c r="Z128" i="10"/>
  <c r="AA128" i="10" s="1"/>
  <c r="AB128" i="10" s="1"/>
  <c r="Z120" i="10"/>
  <c r="AA120" i="10" s="1"/>
  <c r="AB120" i="10" s="1"/>
  <c r="Z111" i="10"/>
  <c r="AA111" i="10" s="1"/>
  <c r="AB111" i="10" s="1"/>
  <c r="Z103" i="10"/>
  <c r="AA103" i="10" s="1"/>
  <c r="AB103" i="10" s="1"/>
  <c r="Z95" i="10"/>
  <c r="AA95" i="10" s="1"/>
  <c r="AB95" i="10" s="1"/>
  <c r="Z87" i="10"/>
  <c r="AA87" i="10" s="1"/>
  <c r="AB87" i="10" s="1"/>
  <c r="Z79" i="10"/>
  <c r="AA79" i="10" s="1"/>
  <c r="AB79" i="10" s="1"/>
  <c r="Z147" i="10"/>
  <c r="AA147" i="10" s="1"/>
  <c r="AB147" i="10" s="1"/>
  <c r="Z133" i="10"/>
  <c r="AA133" i="10" s="1"/>
  <c r="AB133" i="10" s="1"/>
  <c r="Z125" i="10"/>
  <c r="AA125" i="10" s="1"/>
  <c r="AB125" i="10" s="1"/>
  <c r="Z88" i="10"/>
  <c r="AA88" i="10" s="1"/>
  <c r="AB88" i="10" s="1"/>
  <c r="Z80" i="10"/>
  <c r="AA80" i="10" s="1"/>
  <c r="AB80" i="10" s="1"/>
  <c r="Z112" i="10"/>
  <c r="AA112" i="10" s="1"/>
  <c r="AB112" i="10" s="1"/>
  <c r="Z104" i="10"/>
  <c r="AA104" i="10" s="1"/>
  <c r="AB104" i="10" s="1"/>
  <c r="Z96" i="10"/>
  <c r="AA96" i="10" s="1"/>
  <c r="AB96" i="10" s="1"/>
  <c r="Z113" i="10"/>
  <c r="AA113" i="10" s="1"/>
  <c r="AB113" i="10" s="1"/>
  <c r="Z106" i="10"/>
  <c r="AA106" i="10" s="1"/>
  <c r="AB106" i="10" s="1"/>
  <c r="Z98" i="10"/>
  <c r="AA98" i="10" s="1"/>
  <c r="AB98" i="10" s="1"/>
  <c r="Z90" i="10"/>
  <c r="AA90" i="10" s="1"/>
  <c r="AB90" i="10" s="1"/>
  <c r="Z115" i="10"/>
  <c r="AA115" i="10" s="1"/>
  <c r="AB115" i="10" s="1"/>
  <c r="Z108" i="10"/>
  <c r="AA108" i="10" s="1"/>
  <c r="AB108" i="10" s="1"/>
  <c r="Z100" i="10"/>
  <c r="AA100" i="10" s="1"/>
  <c r="AB100" i="10" s="1"/>
  <c r="Z92" i="10"/>
  <c r="AA92" i="10" s="1"/>
  <c r="AB92" i="10" s="1"/>
  <c r="Z117" i="10"/>
  <c r="AA117" i="10" s="1"/>
  <c r="AB117" i="10" s="1"/>
  <c r="Z110" i="10"/>
  <c r="AA110" i="10" s="1"/>
  <c r="AB110" i="10" s="1"/>
  <c r="Z102" i="10"/>
  <c r="AA102" i="10" s="1"/>
  <c r="AB102" i="10" s="1"/>
  <c r="Z94" i="10"/>
  <c r="AA94" i="10" s="1"/>
  <c r="AB94" i="10" s="1"/>
  <c r="AI115" i="10"/>
  <c r="AJ115" i="10" s="1"/>
  <c r="AK115" i="10" s="1"/>
  <c r="AI108" i="10"/>
  <c r="AJ108" i="10" s="1"/>
  <c r="AK108" i="10" s="1"/>
  <c r="AI100" i="10"/>
  <c r="AJ100" i="10" s="1"/>
  <c r="AK100" i="10" s="1"/>
  <c r="AI92" i="10"/>
  <c r="AJ92" i="10" s="1"/>
  <c r="AK92" i="10" s="1"/>
  <c r="E6" i="5"/>
  <c r="M14" i="9" s="1"/>
  <c r="Z30" i="10"/>
  <c r="AA30" i="10" s="1"/>
  <c r="AB30" i="10" s="1"/>
  <c r="AR50" i="10"/>
  <c r="AS50" i="10" s="1"/>
  <c r="AT50" i="10" s="1"/>
  <c r="Z33" i="10"/>
  <c r="AA33" i="10" s="1"/>
  <c r="AB33" i="10" s="1"/>
  <c r="AI41" i="10"/>
  <c r="AJ41" i="10" s="1"/>
  <c r="AK41" i="10" s="1"/>
  <c r="AQ53" i="10"/>
  <c r="AP53" i="10"/>
  <c r="AO53" i="10"/>
  <c r="Z29" i="10"/>
  <c r="AA29" i="10" s="1"/>
  <c r="AB29" i="10" s="1"/>
  <c r="AI40" i="10"/>
  <c r="AJ40" i="10" s="1"/>
  <c r="AK40" i="10" s="1"/>
  <c r="AQ52" i="10"/>
  <c r="AP52" i="10"/>
  <c r="AO52" i="10"/>
  <c r="AQ51" i="10"/>
  <c r="AP51" i="10"/>
  <c r="AO51" i="10"/>
  <c r="AQ49" i="10"/>
  <c r="AP49" i="10"/>
  <c r="AO49" i="10"/>
  <c r="AP103" i="10"/>
  <c r="AR103" i="10" s="1"/>
  <c r="AS103" i="10" s="1"/>
  <c r="AT103" i="10" s="1"/>
  <c r="CL19" i="10"/>
  <c r="CC19" i="10"/>
  <c r="CD19" i="10" s="1"/>
  <c r="CE19" i="10" s="1"/>
  <c r="AP126" i="10"/>
  <c r="AR126" i="10" s="1"/>
  <c r="AS126" i="10" s="1"/>
  <c r="AT126" i="10" s="1"/>
  <c r="AP87" i="10"/>
  <c r="AR87" i="10" s="1"/>
  <c r="AS87" i="10" s="1"/>
  <c r="AT87" i="10" s="1"/>
  <c r="AO55" i="10"/>
  <c r="CF55" i="10" s="1"/>
  <c r="CK55" i="10" s="1"/>
  <c r="AP55" i="10"/>
  <c r="AR55" i="10" s="1"/>
  <c r="AS55" i="10" s="1"/>
  <c r="AT55" i="10" s="1"/>
  <c r="Z140" i="10"/>
  <c r="AA140" i="10" s="1"/>
  <c r="AB140" i="10" s="1"/>
  <c r="Z72" i="10"/>
  <c r="AA72" i="10" s="1"/>
  <c r="AB72" i="10" s="1"/>
  <c r="Z64" i="10"/>
  <c r="AA64" i="10" s="1"/>
  <c r="AB64" i="10" s="1"/>
  <c r="Z56" i="10"/>
  <c r="AA56" i="10" s="1"/>
  <c r="AB56" i="10" s="1"/>
  <c r="Z48" i="10"/>
  <c r="AA48" i="10" s="1"/>
  <c r="AB48" i="10" s="1"/>
  <c r="Z36" i="10"/>
  <c r="AA36" i="10" s="1"/>
  <c r="AB36" i="10" s="1"/>
  <c r="Z77" i="10"/>
  <c r="AA77" i="10" s="1"/>
  <c r="AB77" i="10" s="1"/>
  <c r="Z69" i="10"/>
  <c r="AA69" i="10" s="1"/>
  <c r="AB69" i="10" s="1"/>
  <c r="Z38" i="10"/>
  <c r="AA38" i="10" s="1"/>
  <c r="AB38" i="10" s="1"/>
  <c r="Z39" i="10"/>
  <c r="AA39" i="10" s="1"/>
  <c r="AB39" i="10" s="1"/>
  <c r="AP111" i="10"/>
  <c r="AR111" i="10" s="1"/>
  <c r="AS111" i="10" s="1"/>
  <c r="AT111" i="10" s="1"/>
  <c r="AP95" i="10"/>
  <c r="AR95" i="10" s="1"/>
  <c r="AS95" i="10" s="1"/>
  <c r="AT95" i="10" s="1"/>
  <c r="AP79" i="10"/>
  <c r="AR79" i="10" s="1"/>
  <c r="AS79" i="10" s="1"/>
  <c r="AT79" i="10" s="1"/>
  <c r="Z61" i="10"/>
  <c r="AA61" i="10" s="1"/>
  <c r="AB61" i="10" s="1"/>
  <c r="Z53" i="10"/>
  <c r="AA53" i="10" s="1"/>
  <c r="AB53" i="10" s="1"/>
  <c r="Z45" i="10"/>
  <c r="AA45" i="10" s="1"/>
  <c r="AB45" i="10" s="1"/>
  <c r="AI139" i="10"/>
  <c r="AJ139" i="10" s="1"/>
  <c r="AK139" i="10" s="1"/>
  <c r="AI78" i="10"/>
  <c r="AJ78" i="10" s="1"/>
  <c r="AK78" i="10" s="1"/>
  <c r="AI71" i="10"/>
  <c r="AJ71" i="10" s="1"/>
  <c r="AK71" i="10" s="1"/>
  <c r="AI63" i="10"/>
  <c r="AJ63" i="10" s="1"/>
  <c r="AK63" i="10" s="1"/>
  <c r="AI55" i="10"/>
  <c r="AJ55" i="10" s="1"/>
  <c r="AK55" i="10" s="1"/>
  <c r="AI46" i="10"/>
  <c r="AJ46" i="10" s="1"/>
  <c r="AK46" i="10" s="1"/>
  <c r="AI144" i="10"/>
  <c r="AJ144" i="10" s="1"/>
  <c r="AK144" i="10" s="1"/>
  <c r="AI130" i="10"/>
  <c r="AJ130" i="10" s="1"/>
  <c r="AK130" i="10" s="1"/>
  <c r="BZ9" i="10"/>
  <c r="CM9" i="10"/>
  <c r="BZ13" i="10"/>
  <c r="CM13" i="10"/>
  <c r="BZ17" i="10"/>
  <c r="CM17" i="10"/>
  <c r="AP146" i="10"/>
  <c r="AR146" i="10" s="1"/>
  <c r="AS146" i="10" s="1"/>
  <c r="AT146" i="10" s="1"/>
  <c r="AP134" i="10"/>
  <c r="AR134" i="10" s="1"/>
  <c r="AS134" i="10" s="1"/>
  <c r="AT134" i="10" s="1"/>
  <c r="AP118" i="10"/>
  <c r="AR118" i="10" s="1"/>
  <c r="AS118" i="10" s="1"/>
  <c r="AT118" i="10" s="1"/>
  <c r="AP107" i="10"/>
  <c r="AR107" i="10" s="1"/>
  <c r="AS107" i="10" s="1"/>
  <c r="AT107" i="10" s="1"/>
  <c r="AP99" i="10"/>
  <c r="AR99" i="10" s="1"/>
  <c r="AS99" i="10" s="1"/>
  <c r="AT99" i="10" s="1"/>
  <c r="AP91" i="10"/>
  <c r="AR91" i="10" s="1"/>
  <c r="AS91" i="10" s="1"/>
  <c r="AT91" i="10" s="1"/>
  <c r="AP83" i="10"/>
  <c r="AR83" i="10" s="1"/>
  <c r="AS83" i="10" s="1"/>
  <c r="AT83" i="10" s="1"/>
  <c r="BZ20" i="10"/>
  <c r="CM20" i="10"/>
  <c r="AI122" i="10"/>
  <c r="AJ122" i="10" s="1"/>
  <c r="AK122" i="10" s="1"/>
  <c r="AI114" i="10"/>
  <c r="AJ114" i="10" s="1"/>
  <c r="AK114" i="10" s="1"/>
  <c r="AI105" i="10"/>
  <c r="AJ105" i="10" s="1"/>
  <c r="AK105" i="10" s="1"/>
  <c r="AI97" i="10"/>
  <c r="AJ97" i="10" s="1"/>
  <c r="AK97" i="10" s="1"/>
  <c r="AI89" i="10"/>
  <c r="AJ89" i="10" s="1"/>
  <c r="AK89" i="10" s="1"/>
  <c r="AI81" i="10"/>
  <c r="AJ81" i="10" s="1"/>
  <c r="AK81" i="10" s="1"/>
  <c r="AP130" i="10"/>
  <c r="AR130" i="10" s="1"/>
  <c r="AS130" i="10" s="1"/>
  <c r="AT130" i="10" s="1"/>
  <c r="AP122" i="10"/>
  <c r="AR122" i="10" s="1"/>
  <c r="AS122" i="10" s="1"/>
  <c r="AT122" i="10" s="1"/>
  <c r="AP114" i="10"/>
  <c r="AR114" i="10" s="1"/>
  <c r="AS114" i="10" s="1"/>
  <c r="AT114" i="10" s="1"/>
  <c r="AP109" i="10"/>
  <c r="AR109" i="10" s="1"/>
  <c r="AS109" i="10" s="1"/>
  <c r="AT109" i="10" s="1"/>
  <c r="AP105" i="10"/>
  <c r="AR105" i="10" s="1"/>
  <c r="AS105" i="10" s="1"/>
  <c r="AT105" i="10" s="1"/>
  <c r="AP101" i="10"/>
  <c r="AR101" i="10" s="1"/>
  <c r="AS101" i="10" s="1"/>
  <c r="AT101" i="10" s="1"/>
  <c r="AP97" i="10"/>
  <c r="AR97" i="10" s="1"/>
  <c r="AS97" i="10" s="1"/>
  <c r="AT97" i="10" s="1"/>
  <c r="AP93" i="10"/>
  <c r="AR93" i="10" s="1"/>
  <c r="AS93" i="10" s="1"/>
  <c r="AT93" i="10" s="1"/>
  <c r="AP89" i="10"/>
  <c r="AR89" i="10" s="1"/>
  <c r="AS89" i="10" s="1"/>
  <c r="AT89" i="10" s="1"/>
  <c r="AP85" i="10"/>
  <c r="AR85" i="10" s="1"/>
  <c r="AS85" i="10" s="1"/>
  <c r="AT85" i="10" s="1"/>
  <c r="AP81" i="10"/>
  <c r="AR81" i="10" s="1"/>
  <c r="AS81" i="10" s="1"/>
  <c r="AT81" i="10" s="1"/>
  <c r="Z138" i="10"/>
  <c r="AA138" i="10" s="1"/>
  <c r="AB138" i="10" s="1"/>
  <c r="Z70" i="10"/>
  <c r="AA70" i="10" s="1"/>
  <c r="AB70" i="10" s="1"/>
  <c r="Z62" i="10"/>
  <c r="AA62" i="10" s="1"/>
  <c r="AB62" i="10" s="1"/>
  <c r="Z54" i="10"/>
  <c r="AA54" i="10" s="1"/>
  <c r="AB54" i="10" s="1"/>
  <c r="Z46" i="10"/>
  <c r="AA46" i="10" s="1"/>
  <c r="AB46" i="10" s="1"/>
  <c r="Z143" i="10"/>
  <c r="AA143" i="10" s="1"/>
  <c r="AB143" i="10" s="1"/>
  <c r="Z75" i="10"/>
  <c r="AA75" i="10" s="1"/>
  <c r="AB75" i="10" s="1"/>
  <c r="Z67" i="10"/>
  <c r="AA67" i="10" s="1"/>
  <c r="AB67" i="10" s="1"/>
  <c r="Z59" i="10"/>
  <c r="AA59" i="10" s="1"/>
  <c r="AB59" i="10" s="1"/>
  <c r="Z51" i="10"/>
  <c r="AA51" i="10" s="1"/>
  <c r="AB51" i="10" s="1"/>
  <c r="Z41" i="10"/>
  <c r="AA41" i="10" s="1"/>
  <c r="AB41" i="10" s="1"/>
  <c r="Z43" i="10"/>
  <c r="AA43" i="10" s="1"/>
  <c r="AB43" i="10" s="1"/>
  <c r="AP112" i="10"/>
  <c r="AR112" i="10" s="1"/>
  <c r="AS112" i="10" s="1"/>
  <c r="AT112" i="10" s="1"/>
  <c r="AO78" i="10"/>
  <c r="AP78" i="10"/>
  <c r="AR78" i="10" s="1"/>
  <c r="AS78" i="10" s="1"/>
  <c r="AT78" i="10" s="1"/>
  <c r="AO75" i="10"/>
  <c r="AP75" i="10"/>
  <c r="AR75" i="10" s="1"/>
  <c r="AS75" i="10" s="1"/>
  <c r="AT75" i="10" s="1"/>
  <c r="AO71" i="10"/>
  <c r="AP71" i="10"/>
  <c r="AR71" i="10" s="1"/>
  <c r="AS71" i="10" s="1"/>
  <c r="AT71" i="10" s="1"/>
  <c r="AO67" i="10"/>
  <c r="AP67" i="10"/>
  <c r="AR67" i="10" s="1"/>
  <c r="AS67" i="10" s="1"/>
  <c r="AT67" i="10" s="1"/>
  <c r="AO63" i="10"/>
  <c r="AP63" i="10"/>
  <c r="AR63" i="10" s="1"/>
  <c r="AS63" i="10" s="1"/>
  <c r="AT63" i="10" s="1"/>
  <c r="AO59" i="10"/>
  <c r="AP59" i="10"/>
  <c r="AR59" i="10" s="1"/>
  <c r="AS59" i="10" s="1"/>
  <c r="AT59" i="10" s="1"/>
  <c r="Z60" i="10"/>
  <c r="AA60" i="10" s="1"/>
  <c r="AB60" i="10" s="1"/>
  <c r="Z52" i="10"/>
  <c r="AA52" i="10" s="1"/>
  <c r="AB52" i="10" s="1"/>
  <c r="Z44" i="10"/>
  <c r="AA44" i="10" s="1"/>
  <c r="AB44" i="10" s="1"/>
  <c r="Z141" i="10"/>
  <c r="AA141" i="10" s="1"/>
  <c r="AB141" i="10" s="1"/>
  <c r="Z73" i="10"/>
  <c r="AA73" i="10" s="1"/>
  <c r="AB73" i="10" s="1"/>
  <c r="Z65" i="10"/>
  <c r="AA65" i="10" s="1"/>
  <c r="AB65" i="10" s="1"/>
  <c r="Z57" i="10"/>
  <c r="AA57" i="10" s="1"/>
  <c r="AB57" i="10" s="1"/>
  <c r="Z49" i="10"/>
  <c r="AA49" i="10" s="1"/>
  <c r="AB49" i="10" s="1"/>
  <c r="Z37" i="10"/>
  <c r="AA37" i="10" s="1"/>
  <c r="AB37" i="10" s="1"/>
  <c r="AQ135" i="10"/>
  <c r="AP135" i="10"/>
  <c r="AO135" i="10"/>
  <c r="AQ119" i="10"/>
  <c r="AP119" i="10"/>
  <c r="AO119" i="10"/>
  <c r="CI70" i="10"/>
  <c r="CB70" i="10"/>
  <c r="CI74" i="10"/>
  <c r="CB74" i="10"/>
  <c r="CI66" i="10"/>
  <c r="CB66" i="10"/>
  <c r="AQ127" i="10"/>
  <c r="AP127" i="10"/>
  <c r="AO127" i="10"/>
  <c r="CI62" i="10"/>
  <c r="CB62" i="10"/>
  <c r="AQ141" i="10"/>
  <c r="AP141" i="10"/>
  <c r="AO141" i="10"/>
  <c r="AQ113" i="10"/>
  <c r="AO113" i="10"/>
  <c r="AP113" i="10"/>
  <c r="AQ106" i="10"/>
  <c r="AO106" i="10"/>
  <c r="AP106" i="10"/>
  <c r="AQ98" i="10"/>
  <c r="AO98" i="10"/>
  <c r="AP98" i="10"/>
  <c r="AQ90" i="10"/>
  <c r="AO90" i="10"/>
  <c r="AP90" i="10"/>
  <c r="AQ57" i="10"/>
  <c r="AP57" i="10"/>
  <c r="AO57" i="10"/>
  <c r="CI77" i="10"/>
  <c r="CB77" i="10"/>
  <c r="CI73" i="10"/>
  <c r="CB73" i="10"/>
  <c r="CI69" i="10"/>
  <c r="CB69" i="10"/>
  <c r="CI65" i="10"/>
  <c r="CB65" i="10"/>
  <c r="CI61" i="10"/>
  <c r="CB61" i="10"/>
  <c r="AH142" i="10"/>
  <c r="AG142" i="10"/>
  <c r="AF142" i="10"/>
  <c r="AH74" i="10"/>
  <c r="AG74" i="10"/>
  <c r="AF74" i="10"/>
  <c r="AH66" i="10"/>
  <c r="AG66" i="10"/>
  <c r="AF66" i="10"/>
  <c r="AH58" i="10"/>
  <c r="AG58" i="10"/>
  <c r="AF58" i="10"/>
  <c r="AH48" i="10"/>
  <c r="AG48" i="10"/>
  <c r="AF48" i="10"/>
  <c r="CF48" i="10" s="1"/>
  <c r="CK48" i="10" s="1"/>
  <c r="AH145" i="10"/>
  <c r="AF145" i="10"/>
  <c r="AG145" i="10"/>
  <c r="AH131" i="10"/>
  <c r="AF131" i="10"/>
  <c r="AG131" i="10"/>
  <c r="AI131" i="10" s="1"/>
  <c r="AJ131" i="10" s="1"/>
  <c r="AK131" i="10" s="1"/>
  <c r="AH123" i="10"/>
  <c r="AF123" i="10"/>
  <c r="AG123" i="10"/>
  <c r="AH86" i="10"/>
  <c r="AF86" i="10"/>
  <c r="AG86" i="10"/>
  <c r="AW146" i="10"/>
  <c r="AZ146" i="10" s="1"/>
  <c r="BE146" i="10"/>
  <c r="BE142" i="10"/>
  <c r="AW130" i="10"/>
  <c r="AZ130" i="10" s="1"/>
  <c r="BE130" i="10"/>
  <c r="AW122" i="10"/>
  <c r="AZ122" i="10" s="1"/>
  <c r="BE122" i="10"/>
  <c r="AW114" i="10"/>
  <c r="AZ114" i="10" s="1"/>
  <c r="BE114" i="10"/>
  <c r="AW109" i="10"/>
  <c r="AZ109" i="10" s="1"/>
  <c r="BE109" i="10"/>
  <c r="AW105" i="10"/>
  <c r="AZ105" i="10" s="1"/>
  <c r="BE105" i="10"/>
  <c r="AW101" i="10"/>
  <c r="AZ101" i="10" s="1"/>
  <c r="BE101" i="10"/>
  <c r="AW97" i="10"/>
  <c r="AZ97" i="10" s="1"/>
  <c r="BE97" i="10"/>
  <c r="AW93" i="10"/>
  <c r="AZ93" i="10" s="1"/>
  <c r="BE93" i="10"/>
  <c r="AW91" i="10"/>
  <c r="AZ91" i="10" s="1"/>
  <c r="BE91" i="10"/>
  <c r="AW89" i="10"/>
  <c r="AZ89" i="10" s="1"/>
  <c r="BE89" i="10"/>
  <c r="AH140" i="10"/>
  <c r="AG140" i="10"/>
  <c r="AF140" i="10"/>
  <c r="AH76" i="10"/>
  <c r="AG76" i="10"/>
  <c r="AF76" i="10"/>
  <c r="AH72" i="10"/>
  <c r="AG72" i="10"/>
  <c r="AF72" i="10"/>
  <c r="AH68" i="10"/>
  <c r="AG68" i="10"/>
  <c r="AF68" i="10"/>
  <c r="AH64" i="10"/>
  <c r="AG64" i="10"/>
  <c r="AF64" i="10"/>
  <c r="AH60" i="10"/>
  <c r="AG60" i="10"/>
  <c r="AF60" i="10"/>
  <c r="AH56" i="10"/>
  <c r="AG56" i="10"/>
  <c r="AF56" i="10"/>
  <c r="AH52" i="10"/>
  <c r="AG52" i="10"/>
  <c r="AF52" i="10"/>
  <c r="AH44" i="10"/>
  <c r="AG44" i="10"/>
  <c r="AF44" i="10"/>
  <c r="AE7" i="10"/>
  <c r="AH147" i="10"/>
  <c r="AF147" i="10"/>
  <c r="AG147" i="10"/>
  <c r="AH137" i="10"/>
  <c r="AF137" i="10"/>
  <c r="AG137" i="10"/>
  <c r="AH133" i="10"/>
  <c r="AF133" i="10"/>
  <c r="AG133" i="10"/>
  <c r="AH129" i="10"/>
  <c r="AF129" i="10"/>
  <c r="AG129" i="10"/>
  <c r="AH125" i="10"/>
  <c r="AF125" i="10"/>
  <c r="AG125" i="10"/>
  <c r="AH121" i="10"/>
  <c r="AF121" i="10"/>
  <c r="AG121" i="10"/>
  <c r="AH88" i="10"/>
  <c r="AF88" i="10"/>
  <c r="AG88" i="10"/>
  <c r="AH84" i="10"/>
  <c r="AF84" i="10"/>
  <c r="AG84" i="10"/>
  <c r="AH80" i="10"/>
  <c r="AF80" i="10"/>
  <c r="AG80" i="10"/>
  <c r="AH47" i="10"/>
  <c r="AG47" i="10"/>
  <c r="AF47" i="10"/>
  <c r="CF47" i="10" s="1"/>
  <c r="CK47" i="10" s="1"/>
  <c r="CL30" i="10"/>
  <c r="CC30" i="10"/>
  <c r="CD30" i="10" s="1"/>
  <c r="CE30" i="10" s="1"/>
  <c r="CL34" i="10"/>
  <c r="CC34" i="10"/>
  <c r="CD34" i="10" s="1"/>
  <c r="CE34" i="10" s="1"/>
  <c r="CL38" i="10"/>
  <c r="CC38" i="10"/>
  <c r="CD38" i="10" s="1"/>
  <c r="CE38" i="10" s="1"/>
  <c r="CL42" i="10"/>
  <c r="CC42" i="10"/>
  <c r="CD42" i="10" s="1"/>
  <c r="CE42" i="10" s="1"/>
  <c r="CL46" i="10"/>
  <c r="CC46" i="10"/>
  <c r="CD46" i="10" s="1"/>
  <c r="CE46" i="10" s="1"/>
  <c r="CL50" i="10"/>
  <c r="CC50" i="10"/>
  <c r="CD50" i="10" s="1"/>
  <c r="CE50" i="10" s="1"/>
  <c r="AW148" i="10"/>
  <c r="AZ148" i="10" s="1"/>
  <c r="BE148" i="10"/>
  <c r="AW144" i="10"/>
  <c r="AZ144" i="10" s="1"/>
  <c r="BE144" i="10"/>
  <c r="BE140" i="10"/>
  <c r="AW136" i="10"/>
  <c r="AZ136" i="10" s="1"/>
  <c r="BE136" i="10"/>
  <c r="AW132" i="10"/>
  <c r="AZ132" i="10" s="1"/>
  <c r="BE132" i="10"/>
  <c r="AW128" i="10"/>
  <c r="AZ128" i="10" s="1"/>
  <c r="BE128" i="10"/>
  <c r="AW124" i="10"/>
  <c r="AZ124" i="10" s="1"/>
  <c r="BE124" i="10"/>
  <c r="AW120" i="10"/>
  <c r="AZ120" i="10" s="1"/>
  <c r="BE120" i="10"/>
  <c r="AW116" i="10"/>
  <c r="AZ116" i="10" s="1"/>
  <c r="BE116" i="10"/>
  <c r="CI58" i="10"/>
  <c r="CB58" i="10"/>
  <c r="CI56" i="10"/>
  <c r="CB56" i="10"/>
  <c r="CI54" i="10"/>
  <c r="CB54" i="10"/>
  <c r="CL31" i="10"/>
  <c r="CC31" i="10"/>
  <c r="CD31" i="10" s="1"/>
  <c r="CE31" i="10" s="1"/>
  <c r="CL35" i="10"/>
  <c r="CC35" i="10"/>
  <c r="CD35" i="10" s="1"/>
  <c r="CE35" i="10" s="1"/>
  <c r="CL39" i="10"/>
  <c r="CC39" i="10"/>
  <c r="CD39" i="10" s="1"/>
  <c r="CE39" i="10" s="1"/>
  <c r="CL43" i="10"/>
  <c r="CC43" i="10"/>
  <c r="CD43" i="10" s="1"/>
  <c r="CE43" i="10" s="1"/>
  <c r="Q24" i="10"/>
  <c r="R24" i="10" s="1"/>
  <c r="S24" i="10" s="1"/>
  <c r="O7" i="10"/>
  <c r="CA24" i="10"/>
  <c r="Q26" i="10"/>
  <c r="R26" i="10" s="1"/>
  <c r="S26" i="10" s="1"/>
  <c r="CA26" i="10"/>
  <c r="CL27" i="10"/>
  <c r="CC27" i="10"/>
  <c r="CD27" i="10" s="1"/>
  <c r="CE27" i="10" s="1"/>
  <c r="AH136" i="10"/>
  <c r="AG136" i="10"/>
  <c r="AF136" i="10"/>
  <c r="AH128" i="10"/>
  <c r="AG128" i="10"/>
  <c r="AF128" i="10"/>
  <c r="AH120" i="10"/>
  <c r="AG120" i="10"/>
  <c r="AF120" i="10"/>
  <c r="AH111" i="10"/>
  <c r="AG111" i="10"/>
  <c r="AF111" i="10"/>
  <c r="AH103" i="10"/>
  <c r="AG103" i="10"/>
  <c r="AF103" i="10"/>
  <c r="AH95" i="10"/>
  <c r="AG95" i="10"/>
  <c r="AF95" i="10"/>
  <c r="AH87" i="10"/>
  <c r="AG87" i="10"/>
  <c r="AF87" i="10"/>
  <c r="AH79" i="10"/>
  <c r="AG79" i="10"/>
  <c r="AF79" i="10"/>
  <c r="AH117" i="10"/>
  <c r="AF117" i="10"/>
  <c r="AG117" i="10"/>
  <c r="AH110" i="10"/>
  <c r="AF110" i="10"/>
  <c r="AG110" i="10"/>
  <c r="AH102" i="10"/>
  <c r="AF102" i="10"/>
  <c r="AG102" i="10"/>
  <c r="AH94" i="10"/>
  <c r="AF94" i="10"/>
  <c r="AG94" i="10"/>
  <c r="AH77" i="10"/>
  <c r="AG77" i="10"/>
  <c r="AF77" i="10"/>
  <c r="AH69" i="10"/>
  <c r="AG69" i="10"/>
  <c r="AF69" i="10"/>
  <c r="AH61" i="10"/>
  <c r="AG61" i="10"/>
  <c r="AF61" i="10"/>
  <c r="AH53" i="10"/>
  <c r="AG53" i="10"/>
  <c r="AF53" i="10"/>
  <c r="CF53" i="10" s="1"/>
  <c r="CK53" i="10" s="1"/>
  <c r="AH45" i="10"/>
  <c r="AG45" i="10"/>
  <c r="CA45" i="10" s="1"/>
  <c r="AF45" i="10"/>
  <c r="CF45" i="10" s="1"/>
  <c r="CK45" i="10" s="1"/>
  <c r="CL28" i="10"/>
  <c r="CC28" i="10"/>
  <c r="CD28" i="10" s="1"/>
  <c r="CE28" i="10" s="1"/>
  <c r="CL32" i="10"/>
  <c r="CC32" i="10"/>
  <c r="CD32" i="10" s="1"/>
  <c r="CE32" i="10" s="1"/>
  <c r="CL36" i="10"/>
  <c r="CC36" i="10"/>
  <c r="CD36" i="10" s="1"/>
  <c r="CE36" i="10" s="1"/>
  <c r="BE149" i="10"/>
  <c r="BE145" i="10"/>
  <c r="AW141" i="10"/>
  <c r="AZ141" i="10" s="1"/>
  <c r="BE141" i="10"/>
  <c r="BE137" i="10"/>
  <c r="BE133" i="10"/>
  <c r="BE129" i="10"/>
  <c r="BE125" i="10"/>
  <c r="BE121" i="10"/>
  <c r="BE117" i="10"/>
  <c r="AW113" i="10"/>
  <c r="AZ113" i="10" s="1"/>
  <c r="BE113" i="10"/>
  <c r="BE110" i="10"/>
  <c r="AW106" i="10"/>
  <c r="AZ106" i="10" s="1"/>
  <c r="BE106" i="10"/>
  <c r="BE102" i="10"/>
  <c r="AW98" i="10"/>
  <c r="AZ98" i="10" s="1"/>
  <c r="BE98" i="10"/>
  <c r="BE94" i="10"/>
  <c r="AW90" i="10"/>
  <c r="AZ90" i="10" s="1"/>
  <c r="BE90" i="10"/>
  <c r="BE86" i="10"/>
  <c r="BE82" i="10"/>
  <c r="AW78" i="10"/>
  <c r="AZ78" i="10" s="1"/>
  <c r="AW75" i="10"/>
  <c r="AZ75" i="10" s="1"/>
  <c r="AW71" i="10"/>
  <c r="AZ71" i="10" s="1"/>
  <c r="AW67" i="10"/>
  <c r="AZ67" i="10" s="1"/>
  <c r="AW63" i="10"/>
  <c r="AZ63" i="10" s="1"/>
  <c r="AW59" i="10"/>
  <c r="AY59" i="10" s="1"/>
  <c r="AV7" i="10"/>
  <c r="CI57" i="10"/>
  <c r="CB57" i="10"/>
  <c r="CI55" i="10"/>
  <c r="CB55" i="10"/>
  <c r="AO148" i="10"/>
  <c r="AO144" i="10"/>
  <c r="AN142" i="10"/>
  <c r="AO132" i="10"/>
  <c r="AO124" i="10"/>
  <c r="AO116" i="10"/>
  <c r="AP148" i="10"/>
  <c r="AR148" i="10" s="1"/>
  <c r="AS148" i="10" s="1"/>
  <c r="AT148" i="10" s="1"/>
  <c r="AO146" i="10"/>
  <c r="AP144" i="10"/>
  <c r="AR144" i="10" s="1"/>
  <c r="AS144" i="10" s="1"/>
  <c r="AT144" i="10" s="1"/>
  <c r="AN140" i="10"/>
  <c r="AP136" i="10"/>
  <c r="AR136" i="10" s="1"/>
  <c r="AS136" i="10" s="1"/>
  <c r="AT136" i="10" s="1"/>
  <c r="AO134" i="10"/>
  <c r="AP132" i="10"/>
  <c r="AR132" i="10" s="1"/>
  <c r="AS132" i="10" s="1"/>
  <c r="AT132" i="10" s="1"/>
  <c r="AO130" i="10"/>
  <c r="AP128" i="10"/>
  <c r="AR128" i="10" s="1"/>
  <c r="AS128" i="10" s="1"/>
  <c r="AT128" i="10" s="1"/>
  <c r="AO126" i="10"/>
  <c r="AP124" i="10"/>
  <c r="AR124" i="10" s="1"/>
  <c r="AS124" i="10" s="1"/>
  <c r="AT124" i="10" s="1"/>
  <c r="AO122" i="10"/>
  <c r="AP120" i="10"/>
  <c r="AR120" i="10" s="1"/>
  <c r="AS120" i="10" s="1"/>
  <c r="AT120" i="10" s="1"/>
  <c r="AO118" i="10"/>
  <c r="AP116" i="10"/>
  <c r="AR116" i="10" s="1"/>
  <c r="AS116" i="10" s="1"/>
  <c r="AT116" i="10" s="1"/>
  <c r="AO114" i="10"/>
  <c r="AO111" i="10"/>
  <c r="AO109" i="10"/>
  <c r="AO107" i="10"/>
  <c r="AO105" i="10"/>
  <c r="AO103" i="10"/>
  <c r="AO101" i="10"/>
  <c r="AO99" i="10"/>
  <c r="AO97" i="10"/>
  <c r="AO95" i="10"/>
  <c r="AO93" i="10"/>
  <c r="AO91" i="10"/>
  <c r="AO89" i="10"/>
  <c r="AO87" i="10"/>
  <c r="AO85" i="10"/>
  <c r="AO83" i="10"/>
  <c r="AO81" i="10"/>
  <c r="AO79" i="10"/>
  <c r="AN76" i="10"/>
  <c r="AN72" i="10"/>
  <c r="AW72" i="10" s="1"/>
  <c r="AN68" i="10"/>
  <c r="AN64" i="10"/>
  <c r="AW64" i="10" s="1"/>
  <c r="AN60" i="10"/>
  <c r="AN58" i="10"/>
  <c r="AN56" i="10"/>
  <c r="Z142" i="10"/>
  <c r="AA142" i="10" s="1"/>
  <c r="AB142" i="10" s="1"/>
  <c r="Z74" i="10"/>
  <c r="AA74" i="10" s="1"/>
  <c r="AB74" i="10" s="1"/>
  <c r="Z66" i="10"/>
  <c r="AA66" i="10" s="1"/>
  <c r="AB66" i="10" s="1"/>
  <c r="Z58" i="10"/>
  <c r="AA58" i="10" s="1"/>
  <c r="AB58" i="10" s="1"/>
  <c r="Z50" i="10"/>
  <c r="AA50" i="10" s="1"/>
  <c r="AB50" i="10" s="1"/>
  <c r="Z40" i="10"/>
  <c r="AA40" i="10" s="1"/>
  <c r="AB40" i="10" s="1"/>
  <c r="Z139" i="10"/>
  <c r="AA139" i="10" s="1"/>
  <c r="AB139" i="10" s="1"/>
  <c r="Z78" i="10"/>
  <c r="AA78" i="10" s="1"/>
  <c r="AB78" i="10" s="1"/>
  <c r="Z71" i="10"/>
  <c r="AA71" i="10" s="1"/>
  <c r="AB71" i="10" s="1"/>
  <c r="Z63" i="10"/>
  <c r="AA63" i="10" s="1"/>
  <c r="AB63" i="10" s="1"/>
  <c r="Z55" i="10"/>
  <c r="AA55" i="10" s="1"/>
  <c r="AB55" i="10" s="1"/>
  <c r="Z47" i="10"/>
  <c r="AA47" i="10" s="1"/>
  <c r="AB47" i="10" s="1"/>
  <c r="CA47" i="10"/>
  <c r="CA55" i="10"/>
  <c r="CA59" i="10"/>
  <c r="Z42" i="10"/>
  <c r="AA42" i="10" s="1"/>
  <c r="AB42" i="10" s="1"/>
  <c r="W7" i="10"/>
  <c r="Z35" i="10"/>
  <c r="AA35" i="10" s="1"/>
  <c r="AB35" i="10" s="1"/>
  <c r="CA40" i="10"/>
  <c r="AN147" i="10"/>
  <c r="AW147" i="10" s="1"/>
  <c r="AZ147" i="10" s="1"/>
  <c r="AO143" i="10"/>
  <c r="AP143" i="10"/>
  <c r="AR143" i="10" s="1"/>
  <c r="AS143" i="10" s="1"/>
  <c r="AT143" i="10" s="1"/>
  <c r="AO139" i="10"/>
  <c r="AP139" i="10"/>
  <c r="AR139" i="10" s="1"/>
  <c r="AS139" i="10" s="1"/>
  <c r="AT139" i="10" s="1"/>
  <c r="AN131" i="10"/>
  <c r="AW131" i="10" s="1"/>
  <c r="AZ131" i="10" s="1"/>
  <c r="AN123" i="10"/>
  <c r="AP115" i="10"/>
  <c r="AO115" i="10"/>
  <c r="AO112" i="10"/>
  <c r="AN110" i="10"/>
  <c r="AP108" i="10"/>
  <c r="AR108" i="10" s="1"/>
  <c r="AS108" i="10" s="1"/>
  <c r="AT108" i="10" s="1"/>
  <c r="AO108" i="10"/>
  <c r="AP104" i="10"/>
  <c r="AR104" i="10" s="1"/>
  <c r="AS104" i="10" s="1"/>
  <c r="AT104" i="10" s="1"/>
  <c r="AO104" i="10"/>
  <c r="AN102" i="10"/>
  <c r="AW102" i="10" s="1"/>
  <c r="AP100" i="10"/>
  <c r="AR100" i="10" s="1"/>
  <c r="AS100" i="10" s="1"/>
  <c r="AT100" i="10" s="1"/>
  <c r="AO100" i="10"/>
  <c r="AP96" i="10"/>
  <c r="AR96" i="10" s="1"/>
  <c r="AS96" i="10" s="1"/>
  <c r="AT96" i="10" s="1"/>
  <c r="AO96" i="10"/>
  <c r="AN94" i="10"/>
  <c r="AP92" i="10"/>
  <c r="AR92" i="10" s="1"/>
  <c r="AS92" i="10" s="1"/>
  <c r="AT92" i="10" s="1"/>
  <c r="AO92" i="10"/>
  <c r="AN88" i="10"/>
  <c r="AW88" i="10" s="1"/>
  <c r="AZ88" i="10" s="1"/>
  <c r="AN84" i="10"/>
  <c r="AW84" i="10" s="1"/>
  <c r="AZ84" i="10" s="1"/>
  <c r="AN80" i="10"/>
  <c r="Z76" i="10"/>
  <c r="AA76" i="10" s="1"/>
  <c r="AB76" i="10" s="1"/>
  <c r="Z68" i="10"/>
  <c r="AA68" i="10" s="1"/>
  <c r="AB68" i="10" s="1"/>
  <c r="J7" i="10"/>
  <c r="AI143" i="10"/>
  <c r="AJ143" i="10" s="1"/>
  <c r="AK143" i="10" s="1"/>
  <c r="AI75" i="10"/>
  <c r="AJ75" i="10" s="1"/>
  <c r="AK75" i="10" s="1"/>
  <c r="AI67" i="10"/>
  <c r="AJ67" i="10" s="1"/>
  <c r="AK67" i="10" s="1"/>
  <c r="AI59" i="10"/>
  <c r="AJ59" i="10" s="1"/>
  <c r="AK59" i="10" s="1"/>
  <c r="AI50" i="10"/>
  <c r="AJ50" i="10" s="1"/>
  <c r="AK50" i="10" s="1"/>
  <c r="AI148" i="10"/>
  <c r="AJ148" i="10" s="1"/>
  <c r="AK148" i="10" s="1"/>
  <c r="AI134" i="10"/>
  <c r="AJ134" i="10" s="1"/>
  <c r="AK134" i="10" s="1"/>
  <c r="AI126" i="10"/>
  <c r="AJ126" i="10" s="1"/>
  <c r="AK126" i="10" s="1"/>
  <c r="AI118" i="10"/>
  <c r="AJ118" i="10" s="1"/>
  <c r="AK118" i="10" s="1"/>
  <c r="AI109" i="10"/>
  <c r="AJ109" i="10" s="1"/>
  <c r="AK109" i="10" s="1"/>
  <c r="AI101" i="10"/>
  <c r="AJ101" i="10" s="1"/>
  <c r="AK101" i="10" s="1"/>
  <c r="AI93" i="10"/>
  <c r="AJ93" i="10" s="1"/>
  <c r="AK93" i="10" s="1"/>
  <c r="AI85" i="10"/>
  <c r="AJ85" i="10" s="1"/>
  <c r="AK85" i="10" s="1"/>
  <c r="AH138" i="10"/>
  <c r="AG138" i="10"/>
  <c r="AF138" i="10"/>
  <c r="AH70" i="10"/>
  <c r="AG70" i="10"/>
  <c r="AF70" i="10"/>
  <c r="AH62" i="10"/>
  <c r="AG62" i="10"/>
  <c r="AF62" i="10"/>
  <c r="AH54" i="10"/>
  <c r="AG54" i="10"/>
  <c r="AF54" i="10"/>
  <c r="AH149" i="10"/>
  <c r="AF149" i="10"/>
  <c r="AG149" i="10"/>
  <c r="AI149" i="10" s="1"/>
  <c r="AJ149" i="10" s="1"/>
  <c r="AK149" i="10" s="1"/>
  <c r="AH135" i="10"/>
  <c r="AF135" i="10"/>
  <c r="AG135" i="10"/>
  <c r="AI135" i="10" s="1"/>
  <c r="AJ135" i="10" s="1"/>
  <c r="AK135" i="10" s="1"/>
  <c r="AH127" i="10"/>
  <c r="AF127" i="10"/>
  <c r="AG127" i="10"/>
  <c r="AI127" i="10" s="1"/>
  <c r="AJ127" i="10" s="1"/>
  <c r="AK127" i="10" s="1"/>
  <c r="AH119" i="10"/>
  <c r="AF119" i="10"/>
  <c r="AG119" i="10"/>
  <c r="AH82" i="10"/>
  <c r="AF82" i="10"/>
  <c r="AG82" i="10"/>
  <c r="AH51" i="10"/>
  <c r="AG51" i="10"/>
  <c r="AF51" i="10"/>
  <c r="BE138" i="10"/>
  <c r="AW134" i="10"/>
  <c r="AZ134" i="10" s="1"/>
  <c r="BE134" i="10"/>
  <c r="AW126" i="10"/>
  <c r="AZ126" i="10" s="1"/>
  <c r="BE126" i="10"/>
  <c r="AW118" i="10"/>
  <c r="AZ118" i="10" s="1"/>
  <c r="BE118" i="10"/>
  <c r="AW111" i="10"/>
  <c r="AZ111" i="10" s="1"/>
  <c r="BE111" i="10"/>
  <c r="AW107" i="10"/>
  <c r="AZ107" i="10" s="1"/>
  <c r="BE107" i="10"/>
  <c r="AW103" i="10"/>
  <c r="AZ103" i="10" s="1"/>
  <c r="BE103" i="10"/>
  <c r="AW99" i="10"/>
  <c r="AZ99" i="10" s="1"/>
  <c r="BE99" i="10"/>
  <c r="AW95" i="10"/>
  <c r="AZ95" i="10" s="1"/>
  <c r="BE95" i="10"/>
  <c r="AW87" i="10"/>
  <c r="AZ87" i="10" s="1"/>
  <c r="BE87" i="10"/>
  <c r="AW85" i="10"/>
  <c r="AZ85" i="10" s="1"/>
  <c r="BE85" i="10"/>
  <c r="BX85" i="10" s="1"/>
  <c r="AW83" i="10"/>
  <c r="AZ83" i="10" s="1"/>
  <c r="BE83" i="10"/>
  <c r="AW81" i="10"/>
  <c r="AZ81" i="10" s="1"/>
  <c r="BE81" i="10"/>
  <c r="BX81" i="10" s="1"/>
  <c r="AW79" i="10"/>
  <c r="AZ79" i="10" s="1"/>
  <c r="BE79" i="10"/>
  <c r="CI76" i="10"/>
  <c r="CB76" i="10"/>
  <c r="CI72" i="10"/>
  <c r="CB72" i="10"/>
  <c r="CI68" i="10"/>
  <c r="CB68" i="10"/>
  <c r="CI64" i="10"/>
  <c r="CB64" i="10"/>
  <c r="CI60" i="10"/>
  <c r="CB60" i="10"/>
  <c r="BZ22" i="10"/>
  <c r="CM22" i="10"/>
  <c r="Z34" i="10"/>
  <c r="AA34" i="10" s="1"/>
  <c r="AB34" i="10" s="1"/>
  <c r="X7" i="10"/>
  <c r="N7" i="10"/>
  <c r="CF24" i="10"/>
  <c r="CK24" i="10" s="1"/>
  <c r="AH146" i="10"/>
  <c r="AG146" i="10"/>
  <c r="AF146" i="10"/>
  <c r="AH132" i="10"/>
  <c r="AG132" i="10"/>
  <c r="AF132" i="10"/>
  <c r="AH124" i="10"/>
  <c r="AG124" i="10"/>
  <c r="AF124" i="10"/>
  <c r="AH116" i="10"/>
  <c r="AG116" i="10"/>
  <c r="AF116" i="10"/>
  <c r="AH107" i="10"/>
  <c r="AG107" i="10"/>
  <c r="AF107" i="10"/>
  <c r="AH99" i="10"/>
  <c r="AG99" i="10"/>
  <c r="AF99" i="10"/>
  <c r="AH91" i="10"/>
  <c r="AG91" i="10"/>
  <c r="AF91" i="10"/>
  <c r="AH83" i="10"/>
  <c r="AG83" i="10"/>
  <c r="AF83" i="10"/>
  <c r="AH141" i="10"/>
  <c r="AG141" i="10"/>
  <c r="AF141" i="10"/>
  <c r="AH113" i="10"/>
  <c r="AF113" i="10"/>
  <c r="AG113" i="10"/>
  <c r="AH106" i="10"/>
  <c r="AF106" i="10"/>
  <c r="AG106" i="10"/>
  <c r="AH98" i="10"/>
  <c r="AF98" i="10"/>
  <c r="AG98" i="10"/>
  <c r="AH90" i="10"/>
  <c r="AF90" i="10"/>
  <c r="AG90" i="10"/>
  <c r="AH73" i="10"/>
  <c r="AG73" i="10"/>
  <c r="AF73" i="10"/>
  <c r="AH65" i="10"/>
  <c r="AG65" i="10"/>
  <c r="AF65" i="10"/>
  <c r="AH57" i="10"/>
  <c r="AG57" i="10"/>
  <c r="CA57" i="10" s="1"/>
  <c r="AF57" i="10"/>
  <c r="AH49" i="10"/>
  <c r="AG49" i="10"/>
  <c r="CA49" i="10" s="1"/>
  <c r="AF49" i="10"/>
  <c r="BE147" i="10"/>
  <c r="AW143" i="10"/>
  <c r="AZ143" i="10" s="1"/>
  <c r="BE143" i="10"/>
  <c r="AW139" i="10"/>
  <c r="AZ139" i="10" s="1"/>
  <c r="BE139" i="10"/>
  <c r="AW135" i="10"/>
  <c r="AZ135" i="10" s="1"/>
  <c r="BE135" i="10"/>
  <c r="BE131" i="10"/>
  <c r="AW127" i="10"/>
  <c r="AZ127" i="10" s="1"/>
  <c r="BE127" i="10"/>
  <c r="AW123" i="10"/>
  <c r="AZ123" i="10" s="1"/>
  <c r="BE123" i="10"/>
  <c r="AW119" i="10"/>
  <c r="AZ119" i="10" s="1"/>
  <c r="BE119" i="10"/>
  <c r="AW115" i="10"/>
  <c r="AZ115" i="10" s="1"/>
  <c r="BE115" i="10"/>
  <c r="AW112" i="10"/>
  <c r="AZ112" i="10" s="1"/>
  <c r="BE112" i="10"/>
  <c r="AW108" i="10"/>
  <c r="AZ108" i="10" s="1"/>
  <c r="BE108" i="10"/>
  <c r="AW104" i="10"/>
  <c r="AZ104" i="10" s="1"/>
  <c r="BE104" i="10"/>
  <c r="AW100" i="10"/>
  <c r="AZ100" i="10" s="1"/>
  <c r="BE100" i="10"/>
  <c r="AW96" i="10"/>
  <c r="AZ96" i="10" s="1"/>
  <c r="BE96" i="10"/>
  <c r="AW92" i="10"/>
  <c r="AZ92" i="10" s="1"/>
  <c r="BE92" i="10"/>
  <c r="BE88" i="10"/>
  <c r="BE84" i="10"/>
  <c r="BX84" i="10" s="1"/>
  <c r="AW80" i="10"/>
  <c r="AZ80" i="10" s="1"/>
  <c r="BE80" i="10"/>
  <c r="CI78" i="10"/>
  <c r="CB78" i="10"/>
  <c r="CI75" i="10"/>
  <c r="CB75" i="10"/>
  <c r="CI71" i="10"/>
  <c r="CB71" i="10"/>
  <c r="CI67" i="10"/>
  <c r="CB67" i="10"/>
  <c r="CI63" i="10"/>
  <c r="CB63" i="10"/>
  <c r="CI59" i="10"/>
  <c r="CB59" i="10"/>
  <c r="CL29" i="10"/>
  <c r="CC29" i="10"/>
  <c r="CD29" i="10" s="1"/>
  <c r="CE29" i="10" s="1"/>
  <c r="CL33" i="10"/>
  <c r="CC33" i="10"/>
  <c r="CD33" i="10" s="1"/>
  <c r="CE33" i="10" s="1"/>
  <c r="BZ25" i="10"/>
  <c r="CM25" i="10"/>
  <c r="AN138" i="10"/>
  <c r="AO136" i="10"/>
  <c r="AO128" i="10"/>
  <c r="AO120" i="10"/>
  <c r="AN74" i="10"/>
  <c r="AN70" i="10"/>
  <c r="AW70" i="10" s="1"/>
  <c r="AN66" i="10"/>
  <c r="AN62" i="10"/>
  <c r="AW62" i="10" s="1"/>
  <c r="AN54" i="10"/>
  <c r="AN149" i="10"/>
  <c r="AN145" i="10"/>
  <c r="AN137" i="10"/>
  <c r="AW137" i="10" s="1"/>
  <c r="AN133" i="10"/>
  <c r="AN129" i="10"/>
  <c r="AN125" i="10"/>
  <c r="AN121" i="10"/>
  <c r="AN117" i="10"/>
  <c r="AN86" i="10"/>
  <c r="AN82" i="10"/>
  <c r="AN77" i="10"/>
  <c r="AN73" i="10"/>
  <c r="AN69" i="10"/>
  <c r="AN65" i="10"/>
  <c r="AN61" i="10"/>
  <c r="CA37" i="10"/>
  <c r="CA41" i="10"/>
  <c r="I82" i="9"/>
  <c r="H82" i="9"/>
  <c r="G82" i="9"/>
  <c r="I80" i="9"/>
  <c r="H80" i="9"/>
  <c r="G80" i="9"/>
  <c r="I78" i="9"/>
  <c r="H78" i="9"/>
  <c r="G78" i="9"/>
  <c r="I76" i="9"/>
  <c r="H76" i="9"/>
  <c r="G76" i="9"/>
  <c r="I74" i="9"/>
  <c r="H74" i="9"/>
  <c r="G74" i="9"/>
  <c r="I72" i="9"/>
  <c r="H72" i="9"/>
  <c r="G72" i="9"/>
  <c r="I70" i="9"/>
  <c r="H70" i="9"/>
  <c r="G70" i="9"/>
  <c r="M62" i="9"/>
  <c r="K62" i="9"/>
  <c r="J62" i="9"/>
  <c r="I62" i="9"/>
  <c r="H62" i="9"/>
  <c r="G62" i="9"/>
  <c r="I61" i="9"/>
  <c r="K69" i="9" s="1"/>
  <c r="H61" i="9"/>
  <c r="J69" i="9" s="1"/>
  <c r="G61" i="9"/>
  <c r="H69" i="9" s="1"/>
  <c r="M60" i="9"/>
  <c r="J60" i="9"/>
  <c r="I60" i="9"/>
  <c r="H60" i="9"/>
  <c r="G60" i="9"/>
  <c r="CA53" i="10" l="1"/>
  <c r="CF51" i="10"/>
  <c r="CK51" i="10" s="1"/>
  <c r="CF52" i="10"/>
  <c r="CK52" i="10" s="1"/>
  <c r="CF57" i="10"/>
  <c r="CK57" i="10" s="1"/>
  <c r="CF49" i="10"/>
  <c r="CK49" i="10" s="1"/>
  <c r="AR90" i="10"/>
  <c r="AS90" i="10" s="1"/>
  <c r="AT90" i="10" s="1"/>
  <c r="AR106" i="10"/>
  <c r="AS106" i="10" s="1"/>
  <c r="AT106" i="10" s="1"/>
  <c r="AR98" i="10"/>
  <c r="AS98" i="10" s="1"/>
  <c r="AT98" i="10" s="1"/>
  <c r="AR113" i="10"/>
  <c r="AS113" i="10" s="1"/>
  <c r="AT113" i="10" s="1"/>
  <c r="H84" i="9"/>
  <c r="AR51" i="10"/>
  <c r="AS51" i="10" s="1"/>
  <c r="AT51" i="10" s="1"/>
  <c r="AR53" i="10"/>
  <c r="AS53" i="10" s="1"/>
  <c r="AT53" i="10" s="1"/>
  <c r="AR52" i="10"/>
  <c r="AS52" i="10" s="1"/>
  <c r="AT52" i="10" s="1"/>
  <c r="AR49" i="10"/>
  <c r="AS49" i="10" s="1"/>
  <c r="AT49" i="10" s="1"/>
  <c r="AB7" i="10"/>
  <c r="AY130" i="10"/>
  <c r="BA130" i="10" s="1"/>
  <c r="BB130" i="10" s="1"/>
  <c r="BC130" i="10" s="1"/>
  <c r="AY146" i="10"/>
  <c r="BA146" i="10" s="1"/>
  <c r="BB146" i="10" s="1"/>
  <c r="BC146" i="10" s="1"/>
  <c r="AI142" i="10"/>
  <c r="AJ142" i="10" s="1"/>
  <c r="AK142" i="10" s="1"/>
  <c r="AR141" i="10"/>
  <c r="AS141" i="10" s="1"/>
  <c r="AT141" i="10" s="1"/>
  <c r="AR119" i="10"/>
  <c r="AS119" i="10" s="1"/>
  <c r="AT119" i="10" s="1"/>
  <c r="BZ19" i="10"/>
  <c r="CM19" i="10"/>
  <c r="AY123" i="10"/>
  <c r="BA123" i="10" s="1"/>
  <c r="BB123" i="10" s="1"/>
  <c r="BC123" i="10" s="1"/>
  <c r="AY87" i="10"/>
  <c r="BA87" i="10" s="1"/>
  <c r="BB87" i="10" s="1"/>
  <c r="BC87" i="10" s="1"/>
  <c r="AY84" i="10"/>
  <c r="BA84" i="10" s="1"/>
  <c r="BB84" i="10" s="1"/>
  <c r="BC84" i="10" s="1"/>
  <c r="AY147" i="10"/>
  <c r="BA147" i="10" s="1"/>
  <c r="BB147" i="10" s="1"/>
  <c r="BC147" i="10" s="1"/>
  <c r="AY79" i="10"/>
  <c r="BA79" i="10" s="1"/>
  <c r="BB79" i="10" s="1"/>
  <c r="BC79" i="10" s="1"/>
  <c r="AY101" i="10"/>
  <c r="BA101" i="10" s="1"/>
  <c r="BB101" i="10" s="1"/>
  <c r="BC101" i="10" s="1"/>
  <c r="AY112" i="10"/>
  <c r="BA112" i="10" s="1"/>
  <c r="BB112" i="10" s="1"/>
  <c r="BC112" i="10" s="1"/>
  <c r="AY131" i="10"/>
  <c r="BA131" i="10" s="1"/>
  <c r="BB131" i="10" s="1"/>
  <c r="BC131" i="10" s="1"/>
  <c r="AY83" i="10"/>
  <c r="BA83" i="10" s="1"/>
  <c r="BB83" i="10" s="1"/>
  <c r="BC83" i="10" s="1"/>
  <c r="AY107" i="10"/>
  <c r="BA107" i="10" s="1"/>
  <c r="BB107" i="10" s="1"/>
  <c r="BC107" i="10" s="1"/>
  <c r="AX59" i="10"/>
  <c r="CF59" i="10" s="1"/>
  <c r="CK59" i="10" s="1"/>
  <c r="AX67" i="10"/>
  <c r="CF67" i="10" s="1"/>
  <c r="CK67" i="10" s="1"/>
  <c r="AY67" i="10"/>
  <c r="AX75" i="10"/>
  <c r="CF75" i="10" s="1"/>
  <c r="CK75" i="10" s="1"/>
  <c r="AY75" i="10"/>
  <c r="AY89" i="10"/>
  <c r="BA89" i="10" s="1"/>
  <c r="BB89" i="10" s="1"/>
  <c r="BC89" i="10" s="1"/>
  <c r="AY114" i="10"/>
  <c r="BA114" i="10" s="1"/>
  <c r="BB114" i="10" s="1"/>
  <c r="BC114" i="10" s="1"/>
  <c r="AY80" i="10"/>
  <c r="BA80" i="10" s="1"/>
  <c r="BB80" i="10" s="1"/>
  <c r="BC80" i="10" s="1"/>
  <c r="AY88" i="10"/>
  <c r="BA88" i="10" s="1"/>
  <c r="BB88" i="10" s="1"/>
  <c r="BC88" i="10" s="1"/>
  <c r="AY119" i="10"/>
  <c r="BA119" i="10" s="1"/>
  <c r="BB119" i="10" s="1"/>
  <c r="BC119" i="10" s="1"/>
  <c r="AY127" i="10"/>
  <c r="BA127" i="10" s="1"/>
  <c r="BB127" i="10" s="1"/>
  <c r="BC127" i="10" s="1"/>
  <c r="AY135" i="10"/>
  <c r="BA135" i="10" s="1"/>
  <c r="BB135" i="10" s="1"/>
  <c r="BC135" i="10" s="1"/>
  <c r="AI57" i="10"/>
  <c r="AJ57" i="10" s="1"/>
  <c r="AK57" i="10" s="1"/>
  <c r="AI73" i="10"/>
  <c r="AJ73" i="10" s="1"/>
  <c r="AK73" i="10" s="1"/>
  <c r="AY99" i="10"/>
  <c r="BA99" i="10" s="1"/>
  <c r="BB99" i="10" s="1"/>
  <c r="BC99" i="10" s="1"/>
  <c r="AI51" i="10"/>
  <c r="AJ51" i="10" s="1"/>
  <c r="AK51" i="10" s="1"/>
  <c r="AI70" i="10"/>
  <c r="AJ70" i="10" s="1"/>
  <c r="AK70" i="10" s="1"/>
  <c r="AI53" i="10"/>
  <c r="AJ53" i="10" s="1"/>
  <c r="AK53" i="10" s="1"/>
  <c r="AI69" i="10"/>
  <c r="AJ69" i="10" s="1"/>
  <c r="AK69" i="10" s="1"/>
  <c r="AI47" i="10"/>
  <c r="AJ47" i="10" s="1"/>
  <c r="AK47" i="10" s="1"/>
  <c r="AY93" i="10"/>
  <c r="BA93" i="10" s="1"/>
  <c r="BB93" i="10" s="1"/>
  <c r="BC93" i="10" s="1"/>
  <c r="AY109" i="10"/>
  <c r="BA109" i="10" s="1"/>
  <c r="BB109" i="10" s="1"/>
  <c r="BC109" i="10" s="1"/>
  <c r="AY122" i="10"/>
  <c r="BA122" i="10" s="1"/>
  <c r="BB122" i="10" s="1"/>
  <c r="BC122" i="10" s="1"/>
  <c r="AR57" i="10"/>
  <c r="AS57" i="10" s="1"/>
  <c r="AT57" i="10" s="1"/>
  <c r="AR127" i="10"/>
  <c r="AS127" i="10" s="1"/>
  <c r="AT127" i="10" s="1"/>
  <c r="AR135" i="10"/>
  <c r="AS135" i="10" s="1"/>
  <c r="AT135" i="10" s="1"/>
  <c r="AZ137" i="10"/>
  <c r="AY137" i="10"/>
  <c r="AX137" i="10"/>
  <c r="AZ70" i="10"/>
  <c r="AY70" i="10"/>
  <c r="AX70" i="10"/>
  <c r="CI84" i="10"/>
  <c r="CB84" i="10"/>
  <c r="AZ102" i="10"/>
  <c r="AX102" i="10"/>
  <c r="AY102" i="10"/>
  <c r="BA102" i="10" s="1"/>
  <c r="BB102" i="10" s="1"/>
  <c r="BC102" i="10" s="1"/>
  <c r="AZ64" i="10"/>
  <c r="AY64" i="10"/>
  <c r="AX64" i="10"/>
  <c r="AZ72" i="10"/>
  <c r="AY72" i="10"/>
  <c r="AX72" i="10"/>
  <c r="AZ62" i="10"/>
  <c r="AY62" i="10"/>
  <c r="AX62" i="10"/>
  <c r="CL57" i="10"/>
  <c r="CC57" i="10"/>
  <c r="CD57" i="10" s="1"/>
  <c r="CE57" i="10" s="1"/>
  <c r="CL41" i="10"/>
  <c r="CC41" i="10"/>
  <c r="CD41" i="10" s="1"/>
  <c r="CE41" i="10" s="1"/>
  <c r="AQ77" i="10"/>
  <c r="AP77" i="10"/>
  <c r="AO77" i="10"/>
  <c r="BF80" i="10"/>
  <c r="BI80" i="10" s="1"/>
  <c r="BF88" i="10"/>
  <c r="BI88" i="10" s="1"/>
  <c r="BF96" i="10"/>
  <c r="BI96" i="10" s="1"/>
  <c r="BN96" i="10"/>
  <c r="BX96" i="10" s="1"/>
  <c r="BF108" i="10"/>
  <c r="BI108" i="10" s="1"/>
  <c r="BN108" i="10"/>
  <c r="BF112" i="10"/>
  <c r="BI112" i="10" s="1"/>
  <c r="BN112" i="10"/>
  <c r="BF115" i="10"/>
  <c r="BI115" i="10" s="1"/>
  <c r="BN115" i="10"/>
  <c r="BF119" i="10"/>
  <c r="BI119" i="10" s="1"/>
  <c r="BN119" i="10"/>
  <c r="BF127" i="10"/>
  <c r="BI127" i="10" s="1"/>
  <c r="BN127" i="10"/>
  <c r="BF135" i="10"/>
  <c r="BI135" i="10" s="1"/>
  <c r="BN135" i="10"/>
  <c r="BF143" i="10"/>
  <c r="BI143" i="10" s="1"/>
  <c r="BN143" i="10"/>
  <c r="BX143" i="10" s="1"/>
  <c r="BF147" i="10"/>
  <c r="BI147" i="10" s="1"/>
  <c r="BN147" i="10"/>
  <c r="AI90" i="10"/>
  <c r="AJ90" i="10" s="1"/>
  <c r="AK90" i="10" s="1"/>
  <c r="AI106" i="10"/>
  <c r="AJ106" i="10" s="1"/>
  <c r="AK106" i="10" s="1"/>
  <c r="AI83" i="10"/>
  <c r="AJ83" i="10" s="1"/>
  <c r="AK83" i="10" s="1"/>
  <c r="AI99" i="10"/>
  <c r="AJ99" i="10" s="1"/>
  <c r="AK99" i="10" s="1"/>
  <c r="AI116" i="10"/>
  <c r="AJ116" i="10" s="1"/>
  <c r="AK116" i="10" s="1"/>
  <c r="AI132" i="10"/>
  <c r="AJ132" i="10" s="1"/>
  <c r="AK132" i="10" s="1"/>
  <c r="BF79" i="10"/>
  <c r="BH79" i="10" s="1"/>
  <c r="BE7" i="10"/>
  <c r="CI81" i="10"/>
  <c r="CB81" i="10"/>
  <c r="BF83" i="10"/>
  <c r="BI83" i="10" s="1"/>
  <c r="CI85" i="10"/>
  <c r="CB85" i="10"/>
  <c r="BF87" i="10"/>
  <c r="BI87" i="10" s="1"/>
  <c r="BF99" i="10"/>
  <c r="BI99" i="10" s="1"/>
  <c r="BN99" i="10"/>
  <c r="BF107" i="10"/>
  <c r="BI107" i="10" s="1"/>
  <c r="BN107" i="10"/>
  <c r="AI82" i="10"/>
  <c r="AJ82" i="10" s="1"/>
  <c r="AK82" i="10" s="1"/>
  <c r="AI54" i="10"/>
  <c r="AJ54" i="10" s="1"/>
  <c r="AK54" i="10" s="1"/>
  <c r="AQ84" i="10"/>
  <c r="AP84" i="10"/>
  <c r="AO84" i="10"/>
  <c r="AQ94" i="10"/>
  <c r="AO94" i="10"/>
  <c r="AP94" i="10"/>
  <c r="AR94" i="10" s="1"/>
  <c r="AS94" i="10" s="1"/>
  <c r="AT94" i="10" s="1"/>
  <c r="AQ110" i="10"/>
  <c r="AO110" i="10"/>
  <c r="AP110" i="10"/>
  <c r="AR110" i="10" s="1"/>
  <c r="AS110" i="10" s="1"/>
  <c r="AT110" i="10" s="1"/>
  <c r="AQ123" i="10"/>
  <c r="AP123" i="10"/>
  <c r="AO123" i="10"/>
  <c r="AQ147" i="10"/>
  <c r="AP147" i="10"/>
  <c r="AO147" i="10"/>
  <c r="CL59" i="10"/>
  <c r="CC59" i="10"/>
  <c r="CD59" i="10" s="1"/>
  <c r="CE59" i="10" s="1"/>
  <c r="AQ56" i="10"/>
  <c r="AP56" i="10"/>
  <c r="AO56" i="10"/>
  <c r="AQ60" i="10"/>
  <c r="AP60" i="10"/>
  <c r="AO60" i="10"/>
  <c r="AQ68" i="10"/>
  <c r="AP68" i="10"/>
  <c r="AO68" i="10"/>
  <c r="AQ76" i="10"/>
  <c r="AP76" i="10"/>
  <c r="AO76" i="10"/>
  <c r="AQ142" i="10"/>
  <c r="AP142" i="10"/>
  <c r="AO142" i="10"/>
  <c r="BX82" i="10"/>
  <c r="BX86" i="10"/>
  <c r="BF90" i="10"/>
  <c r="BI90" i="10" s="1"/>
  <c r="BN90" i="10"/>
  <c r="BX90" i="10" s="1"/>
  <c r="BN94" i="10"/>
  <c r="BX94" i="10" s="1"/>
  <c r="BF98" i="10"/>
  <c r="BI98" i="10" s="1"/>
  <c r="BN98" i="10"/>
  <c r="BX98" i="10" s="1"/>
  <c r="BF102" i="10"/>
  <c r="BI102" i="10" s="1"/>
  <c r="BN102" i="10"/>
  <c r="BX102" i="10" s="1"/>
  <c r="BF106" i="10"/>
  <c r="BI106" i="10" s="1"/>
  <c r="BN106" i="10"/>
  <c r="BX106" i="10" s="1"/>
  <c r="BN110" i="10"/>
  <c r="BX110" i="10" s="1"/>
  <c r="BF113" i="10"/>
  <c r="BI113" i="10" s="1"/>
  <c r="BN113" i="10"/>
  <c r="BX113" i="10" s="1"/>
  <c r="BN117" i="10"/>
  <c r="BX117" i="10" s="1"/>
  <c r="BN121" i="10"/>
  <c r="BX121" i="10" s="1"/>
  <c r="BN125" i="10"/>
  <c r="BX125" i="10" s="1"/>
  <c r="BN129" i="10"/>
  <c r="BX129" i="10" s="1"/>
  <c r="BN133" i="10"/>
  <c r="BX133" i="10" s="1"/>
  <c r="BF137" i="10"/>
  <c r="BI137" i="10" s="1"/>
  <c r="BN137" i="10"/>
  <c r="BX137" i="10" s="1"/>
  <c r="BF141" i="10"/>
  <c r="BI141" i="10" s="1"/>
  <c r="BN141" i="10"/>
  <c r="BX141" i="10" s="1"/>
  <c r="BN145" i="10"/>
  <c r="BX145" i="10" s="1"/>
  <c r="BN149" i="10"/>
  <c r="BX149" i="10" s="1"/>
  <c r="BZ36" i="10"/>
  <c r="CM36" i="10"/>
  <c r="BZ32" i="10"/>
  <c r="CM32" i="10"/>
  <c r="BZ28" i="10"/>
  <c r="CM28" i="10"/>
  <c r="AI102" i="10"/>
  <c r="AJ102" i="10" s="1"/>
  <c r="AK102" i="10" s="1"/>
  <c r="AI117" i="10"/>
  <c r="AJ117" i="10" s="1"/>
  <c r="AK117" i="10" s="1"/>
  <c r="AI79" i="10"/>
  <c r="AJ79" i="10" s="1"/>
  <c r="AK79" i="10" s="1"/>
  <c r="AI95" i="10"/>
  <c r="AJ95" i="10" s="1"/>
  <c r="AK95" i="10" s="1"/>
  <c r="AI111" i="10"/>
  <c r="AJ111" i="10" s="1"/>
  <c r="AK111" i="10" s="1"/>
  <c r="AI128" i="10"/>
  <c r="AJ128" i="10" s="1"/>
  <c r="AK128" i="10" s="1"/>
  <c r="BZ43" i="10"/>
  <c r="CM43" i="10"/>
  <c r="BZ39" i="10"/>
  <c r="CM39" i="10"/>
  <c r="BZ35" i="10"/>
  <c r="CM35" i="10"/>
  <c r="BZ31" i="10"/>
  <c r="CM31" i="10"/>
  <c r="AI80" i="10"/>
  <c r="AJ80" i="10" s="1"/>
  <c r="AK80" i="10" s="1"/>
  <c r="AI88" i="10"/>
  <c r="AJ88" i="10" s="1"/>
  <c r="AK88" i="10" s="1"/>
  <c r="AI125" i="10"/>
  <c r="AJ125" i="10" s="1"/>
  <c r="AK125" i="10" s="1"/>
  <c r="AI133" i="10"/>
  <c r="AJ133" i="10" s="1"/>
  <c r="AK133" i="10" s="1"/>
  <c r="AI147" i="10"/>
  <c r="AJ147" i="10" s="1"/>
  <c r="AK147" i="10" s="1"/>
  <c r="AF7" i="10"/>
  <c r="CF44" i="10"/>
  <c r="CK44" i="10" s="1"/>
  <c r="AI52" i="10"/>
  <c r="AJ52" i="10" s="1"/>
  <c r="AK52" i="10" s="1"/>
  <c r="CA52" i="10"/>
  <c r="AI60" i="10"/>
  <c r="AJ60" i="10" s="1"/>
  <c r="AK60" i="10" s="1"/>
  <c r="AI68" i="10"/>
  <c r="AJ68" i="10" s="1"/>
  <c r="AK68" i="10" s="1"/>
  <c r="AI76" i="10"/>
  <c r="AJ76" i="10" s="1"/>
  <c r="AK76" i="10" s="1"/>
  <c r="BF89" i="10"/>
  <c r="BI89" i="10" s="1"/>
  <c r="BN89" i="10"/>
  <c r="BX89" i="10" s="1"/>
  <c r="BF93" i="10"/>
  <c r="BI93" i="10" s="1"/>
  <c r="BN93" i="10"/>
  <c r="BX93" i="10" s="1"/>
  <c r="BF101" i="10"/>
  <c r="BI101" i="10" s="1"/>
  <c r="BN101" i="10"/>
  <c r="BF109" i="10"/>
  <c r="BI109" i="10" s="1"/>
  <c r="BN109" i="10"/>
  <c r="BX109" i="10" s="1"/>
  <c r="BF114" i="10"/>
  <c r="BI114" i="10" s="1"/>
  <c r="BN114" i="10"/>
  <c r="BF122" i="10"/>
  <c r="BI122" i="10" s="1"/>
  <c r="BN122" i="10"/>
  <c r="BF130" i="10"/>
  <c r="BI130" i="10" s="1"/>
  <c r="BN130" i="10"/>
  <c r="BN142" i="10"/>
  <c r="BF146" i="10"/>
  <c r="BI146" i="10" s="1"/>
  <c r="BN146" i="10"/>
  <c r="AI86" i="10"/>
  <c r="AJ86" i="10" s="1"/>
  <c r="AK86" i="10" s="1"/>
  <c r="AI58" i="10"/>
  <c r="AJ58" i="10" s="1"/>
  <c r="AK58" i="10" s="1"/>
  <c r="AI74" i="10"/>
  <c r="AJ74" i="10" s="1"/>
  <c r="AK74" i="10" s="1"/>
  <c r="AW77" i="10"/>
  <c r="AX81" i="10"/>
  <c r="AX85" i="10"/>
  <c r="AX95" i="10"/>
  <c r="AX103" i="10"/>
  <c r="AX111" i="10"/>
  <c r="AX118" i="10"/>
  <c r="AX126" i="10"/>
  <c r="AX134" i="10"/>
  <c r="CA51" i="10"/>
  <c r="AW94" i="10"/>
  <c r="AW110" i="10"/>
  <c r="AX116" i="10"/>
  <c r="AX120" i="10"/>
  <c r="AX124" i="10"/>
  <c r="AX128" i="10"/>
  <c r="AX132" i="10"/>
  <c r="AX136" i="10"/>
  <c r="AX144" i="10"/>
  <c r="AX148" i="10"/>
  <c r="CF56" i="10"/>
  <c r="CK56" i="10" s="1"/>
  <c r="AX91" i="10"/>
  <c r="AX97" i="10"/>
  <c r="AX105" i="10"/>
  <c r="AW142" i="10"/>
  <c r="BF142" i="10" s="1"/>
  <c r="BX115" i="10"/>
  <c r="BX112" i="10"/>
  <c r="CL49" i="10"/>
  <c r="CC49" i="10"/>
  <c r="CD49" i="10" s="1"/>
  <c r="CE49" i="10" s="1"/>
  <c r="AQ61" i="10"/>
  <c r="AP61" i="10"/>
  <c r="AO61" i="10"/>
  <c r="AQ69" i="10"/>
  <c r="AP69" i="10"/>
  <c r="AO69" i="10"/>
  <c r="AQ86" i="10"/>
  <c r="AO86" i="10"/>
  <c r="AP86" i="10"/>
  <c r="AR86" i="10" s="1"/>
  <c r="AS86" i="10" s="1"/>
  <c r="AT86" i="10" s="1"/>
  <c r="AQ121" i="10"/>
  <c r="AO121" i="10"/>
  <c r="AP121" i="10"/>
  <c r="AQ129" i="10"/>
  <c r="AO129" i="10"/>
  <c r="AP129" i="10"/>
  <c r="AR129" i="10" s="1"/>
  <c r="AS129" i="10" s="1"/>
  <c r="AT129" i="10" s="1"/>
  <c r="AQ137" i="10"/>
  <c r="AO137" i="10"/>
  <c r="AP137" i="10"/>
  <c r="AR137" i="10" s="1"/>
  <c r="AS137" i="10" s="1"/>
  <c r="AT137" i="10" s="1"/>
  <c r="AQ149" i="10"/>
  <c r="AO149" i="10"/>
  <c r="AP149" i="10"/>
  <c r="AQ54" i="10"/>
  <c r="AN7" i="10"/>
  <c r="AP54" i="10"/>
  <c r="CA54" i="10" s="1"/>
  <c r="AO54" i="10"/>
  <c r="AQ66" i="10"/>
  <c r="AP66" i="10"/>
  <c r="AO66" i="10"/>
  <c r="AQ74" i="10"/>
  <c r="AP74" i="10"/>
  <c r="AO74" i="10"/>
  <c r="AQ138" i="10"/>
  <c r="AP138" i="10"/>
  <c r="AO138" i="10"/>
  <c r="BF84" i="10"/>
  <c r="BI84" i="10" s="1"/>
  <c r="BF92" i="10"/>
  <c r="BI92" i="10" s="1"/>
  <c r="BN92" i="10"/>
  <c r="BF100" i="10"/>
  <c r="BI100" i="10" s="1"/>
  <c r="BN100" i="10"/>
  <c r="BF104" i="10"/>
  <c r="BI104" i="10" s="1"/>
  <c r="BN104" i="10"/>
  <c r="BX104" i="10" s="1"/>
  <c r="BF123" i="10"/>
  <c r="BI123" i="10" s="1"/>
  <c r="BN123" i="10"/>
  <c r="BF131" i="10"/>
  <c r="BI131" i="10" s="1"/>
  <c r="BN131" i="10"/>
  <c r="BF139" i="10"/>
  <c r="BI139" i="10" s="1"/>
  <c r="BN139" i="10"/>
  <c r="CL53" i="10"/>
  <c r="CC53" i="10"/>
  <c r="CD53" i="10" s="1"/>
  <c r="CE53" i="10" s="1"/>
  <c r="CL45" i="10"/>
  <c r="CC45" i="10"/>
  <c r="CD45" i="10" s="1"/>
  <c r="CE45" i="10" s="1"/>
  <c r="CL37" i="10"/>
  <c r="CC37" i="10"/>
  <c r="CD37" i="10" s="1"/>
  <c r="CE37" i="10" s="1"/>
  <c r="AQ65" i="10"/>
  <c r="AP65" i="10"/>
  <c r="AO65" i="10"/>
  <c r="AQ73" i="10"/>
  <c r="AP73" i="10"/>
  <c r="AO73" i="10"/>
  <c r="AQ82" i="10"/>
  <c r="AO82" i="10"/>
  <c r="AP82" i="10"/>
  <c r="AQ117" i="10"/>
  <c r="AO117" i="10"/>
  <c r="AP117" i="10"/>
  <c r="AQ125" i="10"/>
  <c r="AO125" i="10"/>
  <c r="AP125" i="10"/>
  <c r="AQ133" i="10"/>
  <c r="AO133" i="10"/>
  <c r="AP133" i="10"/>
  <c r="AQ145" i="10"/>
  <c r="AO145" i="10"/>
  <c r="AP145" i="10"/>
  <c r="AQ62" i="10"/>
  <c r="AP62" i="10"/>
  <c r="AO62" i="10"/>
  <c r="CF62" i="10" s="1"/>
  <c r="CK62" i="10" s="1"/>
  <c r="AQ70" i="10"/>
  <c r="AP70" i="10"/>
  <c r="AO70" i="10"/>
  <c r="BZ33" i="10"/>
  <c r="CM33" i="10"/>
  <c r="BZ29" i="10"/>
  <c r="CM29" i="10"/>
  <c r="AI98" i="10"/>
  <c r="AJ98" i="10" s="1"/>
  <c r="AK98" i="10" s="1"/>
  <c r="AI113" i="10"/>
  <c r="AJ113" i="10" s="1"/>
  <c r="AK113" i="10" s="1"/>
  <c r="AI91" i="10"/>
  <c r="AJ91" i="10" s="1"/>
  <c r="AK91" i="10" s="1"/>
  <c r="AI107" i="10"/>
  <c r="AJ107" i="10" s="1"/>
  <c r="AK107" i="10" s="1"/>
  <c r="AI124" i="10"/>
  <c r="AJ124" i="10" s="1"/>
  <c r="AK124" i="10" s="1"/>
  <c r="AI146" i="10"/>
  <c r="AJ146" i="10" s="1"/>
  <c r="AK146" i="10" s="1"/>
  <c r="BF81" i="10"/>
  <c r="BI81" i="10" s="1"/>
  <c r="BF85" i="10"/>
  <c r="BI85" i="10" s="1"/>
  <c r="BF95" i="10"/>
  <c r="BI95" i="10" s="1"/>
  <c r="BN95" i="10"/>
  <c r="BF103" i="10"/>
  <c r="BI103" i="10" s="1"/>
  <c r="BN103" i="10"/>
  <c r="BF111" i="10"/>
  <c r="BI111" i="10" s="1"/>
  <c r="BN111" i="10"/>
  <c r="BF118" i="10"/>
  <c r="BI118" i="10" s="1"/>
  <c r="BN118" i="10"/>
  <c r="BF126" i="10"/>
  <c r="BI126" i="10" s="1"/>
  <c r="BN126" i="10"/>
  <c r="BF134" i="10"/>
  <c r="BI134" i="10" s="1"/>
  <c r="BN134" i="10"/>
  <c r="BN138" i="10"/>
  <c r="BX138" i="10" s="1"/>
  <c r="AI119" i="10"/>
  <c r="AJ119" i="10" s="1"/>
  <c r="AK119" i="10" s="1"/>
  <c r="AI62" i="10"/>
  <c r="AJ62" i="10" s="1"/>
  <c r="AK62" i="10" s="1"/>
  <c r="AQ80" i="10"/>
  <c r="AP80" i="10"/>
  <c r="AO80" i="10"/>
  <c r="AQ88" i="10"/>
  <c r="AP88" i="10"/>
  <c r="AO88" i="10"/>
  <c r="AQ102" i="10"/>
  <c r="AO102" i="10"/>
  <c r="AP102" i="10"/>
  <c r="AR115" i="10"/>
  <c r="AS115" i="10" s="1"/>
  <c r="AT115" i="10" s="1"/>
  <c r="AQ131" i="10"/>
  <c r="AP131" i="10"/>
  <c r="AO131" i="10"/>
  <c r="CL40" i="10"/>
  <c r="CC40" i="10"/>
  <c r="CD40" i="10" s="1"/>
  <c r="CE40" i="10" s="1"/>
  <c r="CL55" i="10"/>
  <c r="CC55" i="10"/>
  <c r="CD55" i="10" s="1"/>
  <c r="CE55" i="10" s="1"/>
  <c r="CL47" i="10"/>
  <c r="CC47" i="10"/>
  <c r="CD47" i="10" s="1"/>
  <c r="CE47" i="10" s="1"/>
  <c r="AQ58" i="10"/>
  <c r="AP58" i="10"/>
  <c r="AO58" i="10"/>
  <c r="CF58" i="10" s="1"/>
  <c r="CK58" i="10" s="1"/>
  <c r="AQ64" i="10"/>
  <c r="AP64" i="10"/>
  <c r="CA64" i="10" s="1"/>
  <c r="AO64" i="10"/>
  <c r="AQ72" i="10"/>
  <c r="AP72" i="10"/>
  <c r="AO72" i="10"/>
  <c r="AQ140" i="10"/>
  <c r="AP140" i="10"/>
  <c r="AO140" i="10"/>
  <c r="AZ59" i="10"/>
  <c r="BA59" i="10" s="1"/>
  <c r="BB59" i="10" s="1"/>
  <c r="BC59" i="10" s="1"/>
  <c r="AI77" i="10"/>
  <c r="AJ77" i="10" s="1"/>
  <c r="AK77" i="10" s="1"/>
  <c r="AI94" i="10"/>
  <c r="AJ94" i="10" s="1"/>
  <c r="AK94" i="10" s="1"/>
  <c r="AI110" i="10"/>
  <c r="AJ110" i="10" s="1"/>
  <c r="AK110" i="10" s="1"/>
  <c r="AI87" i="10"/>
  <c r="AJ87" i="10" s="1"/>
  <c r="AK87" i="10" s="1"/>
  <c r="AI103" i="10"/>
  <c r="AJ103" i="10" s="1"/>
  <c r="AK103" i="10" s="1"/>
  <c r="AI120" i="10"/>
  <c r="AJ120" i="10" s="1"/>
  <c r="AK120" i="10" s="1"/>
  <c r="AI136" i="10"/>
  <c r="AJ136" i="10" s="1"/>
  <c r="AK136" i="10" s="1"/>
  <c r="BZ27" i="10"/>
  <c r="CM27" i="10"/>
  <c r="CL26" i="10"/>
  <c r="CC26" i="10"/>
  <c r="CD26" i="10" s="1"/>
  <c r="CE26" i="10" s="1"/>
  <c r="CL24" i="10"/>
  <c r="CC24" i="10"/>
  <c r="CD24" i="10" s="1"/>
  <c r="CE24" i="10" s="1"/>
  <c r="BF116" i="10"/>
  <c r="BI116" i="10" s="1"/>
  <c r="BN116" i="10"/>
  <c r="BX116" i="10" s="1"/>
  <c r="BF120" i="10"/>
  <c r="BI120" i="10" s="1"/>
  <c r="BN120" i="10"/>
  <c r="BX120" i="10" s="1"/>
  <c r="BF124" i="10"/>
  <c r="BI124" i="10" s="1"/>
  <c r="BN124" i="10"/>
  <c r="BX124" i="10" s="1"/>
  <c r="BF128" i="10"/>
  <c r="BI128" i="10" s="1"/>
  <c r="BN128" i="10"/>
  <c r="BX128" i="10" s="1"/>
  <c r="BF132" i="10"/>
  <c r="BI132" i="10" s="1"/>
  <c r="BN132" i="10"/>
  <c r="BX132" i="10" s="1"/>
  <c r="BF136" i="10"/>
  <c r="BI136" i="10" s="1"/>
  <c r="BN136" i="10"/>
  <c r="BX136" i="10" s="1"/>
  <c r="BN140" i="10"/>
  <c r="BX140" i="10" s="1"/>
  <c r="BF144" i="10"/>
  <c r="BI144" i="10" s="1"/>
  <c r="BN144" i="10"/>
  <c r="BX144" i="10" s="1"/>
  <c r="BF148" i="10"/>
  <c r="BI148" i="10" s="1"/>
  <c r="BN148" i="10"/>
  <c r="BX148" i="10" s="1"/>
  <c r="BZ50" i="10"/>
  <c r="CM50" i="10"/>
  <c r="BZ46" i="10"/>
  <c r="CM46" i="10"/>
  <c r="BZ42" i="10"/>
  <c r="CM42" i="10"/>
  <c r="BZ38" i="10"/>
  <c r="CM38" i="10"/>
  <c r="BZ34" i="10"/>
  <c r="CM34" i="10"/>
  <c r="BZ30" i="10"/>
  <c r="CM30" i="10"/>
  <c r="AI84" i="10"/>
  <c r="AJ84" i="10" s="1"/>
  <c r="AK84" i="10" s="1"/>
  <c r="AI121" i="10"/>
  <c r="AJ121" i="10" s="1"/>
  <c r="AK121" i="10" s="1"/>
  <c r="AI129" i="10"/>
  <c r="AJ129" i="10" s="1"/>
  <c r="AK129" i="10" s="1"/>
  <c r="AI137" i="10"/>
  <c r="AJ137" i="10" s="1"/>
  <c r="AK137" i="10" s="1"/>
  <c r="AI44" i="10"/>
  <c r="AJ44" i="10" s="1"/>
  <c r="AK44" i="10" s="1"/>
  <c r="AG7" i="10"/>
  <c r="CA44" i="10"/>
  <c r="AI56" i="10"/>
  <c r="AJ56" i="10" s="1"/>
  <c r="AK56" i="10" s="1"/>
  <c r="CA56" i="10"/>
  <c r="AI64" i="10"/>
  <c r="AJ64" i="10" s="1"/>
  <c r="AK64" i="10" s="1"/>
  <c r="AI72" i="10"/>
  <c r="AJ72" i="10" s="1"/>
  <c r="AK72" i="10" s="1"/>
  <c r="AI140" i="10"/>
  <c r="AJ140" i="10" s="1"/>
  <c r="AK140" i="10" s="1"/>
  <c r="BF91" i="10"/>
  <c r="BI91" i="10" s="1"/>
  <c r="BN91" i="10"/>
  <c r="BF97" i="10"/>
  <c r="BI97" i="10" s="1"/>
  <c r="BN97" i="10"/>
  <c r="BF105" i="10"/>
  <c r="BI105" i="10" s="1"/>
  <c r="BN105" i="10"/>
  <c r="AI123" i="10"/>
  <c r="AJ123" i="10" s="1"/>
  <c r="AK123" i="10" s="1"/>
  <c r="AI145" i="10"/>
  <c r="AJ145" i="10" s="1"/>
  <c r="AK145" i="10" s="1"/>
  <c r="AI48" i="10"/>
  <c r="AJ48" i="10" s="1"/>
  <c r="AK48" i="10" s="1"/>
  <c r="CA48" i="10"/>
  <c r="AI66" i="10"/>
  <c r="AJ66" i="10" s="1"/>
  <c r="AK66" i="10" s="1"/>
  <c r="AW61" i="10"/>
  <c r="AW69" i="10"/>
  <c r="AW65" i="10"/>
  <c r="AW73" i="10"/>
  <c r="AX80" i="10"/>
  <c r="AX84" i="10"/>
  <c r="AX88" i="10"/>
  <c r="AY92" i="10"/>
  <c r="AX92" i="10"/>
  <c r="AY96" i="10"/>
  <c r="BA96" i="10" s="1"/>
  <c r="BB96" i="10" s="1"/>
  <c r="BC96" i="10" s="1"/>
  <c r="AX96" i="10"/>
  <c r="AY100" i="10"/>
  <c r="AX100" i="10"/>
  <c r="AY104" i="10"/>
  <c r="BA104" i="10" s="1"/>
  <c r="BB104" i="10" s="1"/>
  <c r="BC104" i="10" s="1"/>
  <c r="AX104" i="10"/>
  <c r="AY108" i="10"/>
  <c r="AX108" i="10"/>
  <c r="AX112" i="10"/>
  <c r="AY115" i="10"/>
  <c r="BA115" i="10" s="1"/>
  <c r="BB115" i="10" s="1"/>
  <c r="BC115" i="10" s="1"/>
  <c r="AX115" i="10"/>
  <c r="AX119" i="10"/>
  <c r="AX123" i="10"/>
  <c r="AX127" i="10"/>
  <c r="AX131" i="10"/>
  <c r="AX135" i="10"/>
  <c r="AX139" i="10"/>
  <c r="AY139" i="10"/>
  <c r="BA139" i="10" s="1"/>
  <c r="BB139" i="10" s="1"/>
  <c r="BC139" i="10" s="1"/>
  <c r="AX143" i="10"/>
  <c r="AY143" i="10"/>
  <c r="BA143" i="10" s="1"/>
  <c r="BB143" i="10" s="1"/>
  <c r="BC143" i="10" s="1"/>
  <c r="AX147" i="10"/>
  <c r="AI49" i="10"/>
  <c r="AJ49" i="10" s="1"/>
  <c r="AK49" i="10" s="1"/>
  <c r="AI65" i="10"/>
  <c r="AJ65" i="10" s="1"/>
  <c r="AK65" i="10" s="1"/>
  <c r="AI141" i="10"/>
  <c r="AJ141" i="10" s="1"/>
  <c r="AK141" i="10" s="1"/>
  <c r="AW66" i="10"/>
  <c r="AW74" i="10"/>
  <c r="BX79" i="10"/>
  <c r="AX79" i="10"/>
  <c r="AY81" i="10"/>
  <c r="BX83" i="10"/>
  <c r="AX83" i="10"/>
  <c r="AY85" i="10"/>
  <c r="BX87" i="10"/>
  <c r="AX87" i="10"/>
  <c r="AY95" i="10"/>
  <c r="BA95" i="10" s="1"/>
  <c r="BB95" i="10" s="1"/>
  <c r="BC95" i="10" s="1"/>
  <c r="BX99" i="10"/>
  <c r="AX99" i="10"/>
  <c r="AY103" i="10"/>
  <c r="BA103" i="10" s="1"/>
  <c r="BB103" i="10" s="1"/>
  <c r="BC103" i="10" s="1"/>
  <c r="BX107" i="10"/>
  <c r="AX107" i="10"/>
  <c r="AY111" i="10"/>
  <c r="BA111" i="10" s="1"/>
  <c r="BB111" i="10" s="1"/>
  <c r="BC111" i="10" s="1"/>
  <c r="AY118" i="10"/>
  <c r="AY126" i="10"/>
  <c r="AY134" i="10"/>
  <c r="AW138" i="10"/>
  <c r="CF54" i="10"/>
  <c r="CK54" i="10" s="1"/>
  <c r="CF70" i="10"/>
  <c r="CK70" i="10" s="1"/>
  <c r="AI138" i="10"/>
  <c r="AJ138" i="10" s="1"/>
  <c r="AK138" i="10" s="1"/>
  <c r="AX63" i="10"/>
  <c r="CF63" i="10" s="1"/>
  <c r="CK63" i="10" s="1"/>
  <c r="AY63" i="10"/>
  <c r="AX71" i="10"/>
  <c r="CF71" i="10" s="1"/>
  <c r="CK71" i="10" s="1"/>
  <c r="AY71" i="10"/>
  <c r="AX78" i="10"/>
  <c r="CF78" i="10" s="1"/>
  <c r="CK78" i="10" s="1"/>
  <c r="AY78" i="10"/>
  <c r="AW82" i="10"/>
  <c r="AW86" i="10"/>
  <c r="AY90" i="10"/>
  <c r="BA90" i="10" s="1"/>
  <c r="BB90" i="10" s="1"/>
  <c r="BC90" i="10" s="1"/>
  <c r="AX90" i="10"/>
  <c r="AY98" i="10"/>
  <c r="BA98" i="10" s="1"/>
  <c r="BB98" i="10" s="1"/>
  <c r="BC98" i="10" s="1"/>
  <c r="AX98" i="10"/>
  <c r="AY106" i="10"/>
  <c r="BA106" i="10" s="1"/>
  <c r="BB106" i="10" s="1"/>
  <c r="BC106" i="10" s="1"/>
  <c r="AX106" i="10"/>
  <c r="AY113" i="10"/>
  <c r="BA113" i="10" s="1"/>
  <c r="BB113" i="10" s="1"/>
  <c r="BC113" i="10" s="1"/>
  <c r="AX113" i="10"/>
  <c r="AW117" i="10"/>
  <c r="AW121" i="10"/>
  <c r="AW125" i="10"/>
  <c r="AW129" i="10"/>
  <c r="AW133" i="10"/>
  <c r="AX141" i="10"/>
  <c r="AY141" i="10"/>
  <c r="AW145" i="10"/>
  <c r="AW149" i="10"/>
  <c r="BF149" i="10" s="1"/>
  <c r="AI45" i="10"/>
  <c r="AJ45" i="10" s="1"/>
  <c r="AK45" i="10" s="1"/>
  <c r="AI61" i="10"/>
  <c r="AJ61" i="10" s="1"/>
  <c r="AK61" i="10" s="1"/>
  <c r="S7" i="10"/>
  <c r="AW60" i="10"/>
  <c r="AW68" i="10"/>
  <c r="AW76" i="10"/>
  <c r="AY116" i="10"/>
  <c r="BA116" i="10" s="1"/>
  <c r="BB116" i="10" s="1"/>
  <c r="BC116" i="10" s="1"/>
  <c r="AY120" i="10"/>
  <c r="BA120" i="10" s="1"/>
  <c r="BB120" i="10" s="1"/>
  <c r="BC120" i="10" s="1"/>
  <c r="AY124" i="10"/>
  <c r="BA124" i="10" s="1"/>
  <c r="BB124" i="10" s="1"/>
  <c r="BC124" i="10" s="1"/>
  <c r="AY128" i="10"/>
  <c r="BA128" i="10" s="1"/>
  <c r="BB128" i="10" s="1"/>
  <c r="BC128" i="10" s="1"/>
  <c r="AY132" i="10"/>
  <c r="BA132" i="10" s="1"/>
  <c r="BB132" i="10" s="1"/>
  <c r="BC132" i="10" s="1"/>
  <c r="AY136" i="10"/>
  <c r="BA136" i="10" s="1"/>
  <c r="BB136" i="10" s="1"/>
  <c r="BC136" i="10" s="1"/>
  <c r="AW140" i="10"/>
  <c r="AY144" i="10"/>
  <c r="AY148" i="10"/>
  <c r="AX89" i="10"/>
  <c r="AY91" i="10"/>
  <c r="BA91" i="10" s="1"/>
  <c r="BB91" i="10" s="1"/>
  <c r="BC91" i="10" s="1"/>
  <c r="AX93" i="10"/>
  <c r="AY97" i="10"/>
  <c r="BX101" i="10"/>
  <c r="AX101" i="10"/>
  <c r="AY105" i="10"/>
  <c r="AX109" i="10"/>
  <c r="AX114" i="10"/>
  <c r="AX122" i="10"/>
  <c r="AX130" i="10"/>
  <c r="AX146" i="10"/>
  <c r="BX80" i="10"/>
  <c r="BX88" i="10"/>
  <c r="BX119" i="10"/>
  <c r="BX127" i="10"/>
  <c r="BX135" i="10"/>
  <c r="BX147" i="10"/>
  <c r="BX126" i="10"/>
  <c r="BX92" i="10"/>
  <c r="BX108" i="10"/>
  <c r="BX139" i="10"/>
  <c r="BX118" i="10"/>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AR149" i="10" l="1"/>
  <c r="AS149" i="10" s="1"/>
  <c r="AT149" i="10" s="1"/>
  <c r="CF64" i="10"/>
  <c r="CK64" i="10" s="1"/>
  <c r="AR121" i="10"/>
  <c r="AS121" i="10" s="1"/>
  <c r="AT121" i="10" s="1"/>
  <c r="CA62" i="10"/>
  <c r="CA72" i="10"/>
  <c r="AR133" i="10"/>
  <c r="AS133" i="10" s="1"/>
  <c r="AT133" i="10" s="1"/>
  <c r="AR102" i="10"/>
  <c r="AS102" i="10" s="1"/>
  <c r="AT102" i="10" s="1"/>
  <c r="AR145" i="10"/>
  <c r="AS145" i="10" s="1"/>
  <c r="AT145" i="10" s="1"/>
  <c r="AR125" i="10"/>
  <c r="AS125" i="10" s="1"/>
  <c r="AT125" i="10" s="1"/>
  <c r="AR82" i="10"/>
  <c r="AS82" i="10" s="1"/>
  <c r="AT82" i="10" s="1"/>
  <c r="AR117" i="10"/>
  <c r="AS117" i="10" s="1"/>
  <c r="AT117" i="10" s="1"/>
  <c r="L98" i="5"/>
  <c r="L94" i="5"/>
  <c r="L92" i="5"/>
  <c r="L88" i="5"/>
  <c r="L84" i="5"/>
  <c r="L80" i="5"/>
  <c r="U80" i="5" s="1"/>
  <c r="L76" i="5"/>
  <c r="U76" i="5" s="1"/>
  <c r="L72" i="5"/>
  <c r="U72" i="5" s="1"/>
  <c r="L22" i="5"/>
  <c r="L148" i="5"/>
  <c r="L146" i="5"/>
  <c r="L144" i="5"/>
  <c r="L142" i="5"/>
  <c r="L140" i="5"/>
  <c r="L138" i="5"/>
  <c r="L136" i="5"/>
  <c r="L134" i="5"/>
  <c r="L132" i="5"/>
  <c r="L130" i="5"/>
  <c r="L128" i="5"/>
  <c r="L126" i="5"/>
  <c r="L124" i="5"/>
  <c r="L122" i="5"/>
  <c r="L120" i="5"/>
  <c r="L118" i="5"/>
  <c r="L116" i="5"/>
  <c r="L114" i="5"/>
  <c r="L112" i="5"/>
  <c r="L110" i="5"/>
  <c r="L108" i="5"/>
  <c r="L106" i="5"/>
  <c r="L104" i="5"/>
  <c r="L102" i="5"/>
  <c r="L100" i="5"/>
  <c r="L23" i="5"/>
  <c r="G24" i="9"/>
  <c r="J70" i="9" s="1"/>
  <c r="CF72" i="10"/>
  <c r="CK72" i="10" s="1"/>
  <c r="BH95" i="10"/>
  <c r="BJ95" i="10" s="1"/>
  <c r="BK95" i="10" s="1"/>
  <c r="BL95" i="10" s="1"/>
  <c r="BH113" i="10"/>
  <c r="BJ113" i="10" s="1"/>
  <c r="BK113" i="10" s="1"/>
  <c r="BL113" i="10" s="1"/>
  <c r="BG113" i="10"/>
  <c r="BH106" i="10"/>
  <c r="BJ106" i="10" s="1"/>
  <c r="BK106" i="10" s="1"/>
  <c r="BL106" i="10" s="1"/>
  <c r="BG106" i="10"/>
  <c r="AR68" i="10"/>
  <c r="AS68" i="10" s="1"/>
  <c r="AT68" i="10" s="1"/>
  <c r="AR56" i="10"/>
  <c r="AS56" i="10" s="1"/>
  <c r="AT56" i="10" s="1"/>
  <c r="BA75" i="10"/>
  <c r="BB75" i="10" s="1"/>
  <c r="BC75" i="10" s="1"/>
  <c r="CA75" i="10"/>
  <c r="BA67" i="10"/>
  <c r="BB67" i="10" s="1"/>
  <c r="BC67" i="10" s="1"/>
  <c r="CA67" i="10"/>
  <c r="BA70" i="10"/>
  <c r="BB70" i="10" s="1"/>
  <c r="BC70" i="10" s="1"/>
  <c r="BH124" i="10"/>
  <c r="BJ124" i="10" s="1"/>
  <c r="BK124" i="10" s="1"/>
  <c r="BL124" i="10" s="1"/>
  <c r="BH105" i="10"/>
  <c r="BJ105" i="10" s="1"/>
  <c r="BK105" i="10" s="1"/>
  <c r="BL105" i="10" s="1"/>
  <c r="BH126" i="10"/>
  <c r="BJ126" i="10" s="1"/>
  <c r="BK126" i="10" s="1"/>
  <c r="BL126" i="10" s="1"/>
  <c r="AR77" i="10"/>
  <c r="AS77" i="10" s="1"/>
  <c r="AT77" i="10" s="1"/>
  <c r="AR123" i="10"/>
  <c r="AS123" i="10" s="1"/>
  <c r="AT123" i="10" s="1"/>
  <c r="BH87" i="10"/>
  <c r="BH91" i="10"/>
  <c r="BJ91" i="10" s="1"/>
  <c r="BK91" i="10" s="1"/>
  <c r="BL91" i="10" s="1"/>
  <c r="BH148" i="10"/>
  <c r="BJ148" i="10" s="1"/>
  <c r="BK148" i="10" s="1"/>
  <c r="BL148" i="10" s="1"/>
  <c r="BH132" i="10"/>
  <c r="BJ132" i="10" s="1"/>
  <c r="BK132" i="10" s="1"/>
  <c r="BL132" i="10" s="1"/>
  <c r="BH116" i="10"/>
  <c r="BJ116" i="10" s="1"/>
  <c r="BK116" i="10" s="1"/>
  <c r="BL116" i="10" s="1"/>
  <c r="AR72" i="10"/>
  <c r="AS72" i="10" s="1"/>
  <c r="AT72" i="10" s="1"/>
  <c r="AR58" i="10"/>
  <c r="AS58" i="10" s="1"/>
  <c r="AT58" i="10" s="1"/>
  <c r="BH111" i="10"/>
  <c r="BJ111" i="10" s="1"/>
  <c r="BK111" i="10" s="1"/>
  <c r="BL111" i="10" s="1"/>
  <c r="AR62" i="10"/>
  <c r="AS62" i="10" s="1"/>
  <c r="AT62" i="10" s="1"/>
  <c r="BG139" i="10"/>
  <c r="BH139" i="10"/>
  <c r="BJ139" i="10" s="1"/>
  <c r="BK139" i="10" s="1"/>
  <c r="BL139" i="10" s="1"/>
  <c r="BH104" i="10"/>
  <c r="BJ104" i="10" s="1"/>
  <c r="BK104" i="10" s="1"/>
  <c r="BL104" i="10" s="1"/>
  <c r="BG104" i="10"/>
  <c r="BH100" i="10"/>
  <c r="BJ100" i="10" s="1"/>
  <c r="BK100" i="10" s="1"/>
  <c r="BL100" i="10" s="1"/>
  <c r="BG100" i="10"/>
  <c r="BH92" i="10"/>
  <c r="BJ92" i="10" s="1"/>
  <c r="BK92" i="10" s="1"/>
  <c r="BL92" i="10" s="1"/>
  <c r="BG92" i="10"/>
  <c r="BH84" i="10"/>
  <c r="BG137" i="10"/>
  <c r="BH137" i="10"/>
  <c r="BJ137" i="10" s="1"/>
  <c r="BK137" i="10" s="1"/>
  <c r="BL137" i="10" s="1"/>
  <c r="BA72" i="10"/>
  <c r="BB72" i="10" s="1"/>
  <c r="BC72" i="10" s="1"/>
  <c r="BA137" i="10"/>
  <c r="BB137" i="10" s="1"/>
  <c r="BC137" i="10" s="1"/>
  <c r="BH97" i="10"/>
  <c r="BJ97" i="10" s="1"/>
  <c r="BK97" i="10" s="1"/>
  <c r="BL97" i="10" s="1"/>
  <c r="AR80" i="10"/>
  <c r="AS80" i="10" s="1"/>
  <c r="AT80" i="10" s="1"/>
  <c r="BH134" i="10"/>
  <c r="BJ134" i="10" s="1"/>
  <c r="BK134" i="10" s="1"/>
  <c r="BL134" i="10" s="1"/>
  <c r="BH118" i="10"/>
  <c r="BJ118" i="10" s="1"/>
  <c r="BK118" i="10" s="1"/>
  <c r="BL118" i="10" s="1"/>
  <c r="BH103" i="10"/>
  <c r="BJ103" i="10" s="1"/>
  <c r="BK103" i="10" s="1"/>
  <c r="BL103" i="10" s="1"/>
  <c r="BH81" i="10"/>
  <c r="BJ81" i="10" s="1"/>
  <c r="BK81" i="10" s="1"/>
  <c r="BL81" i="10" s="1"/>
  <c r="AR74" i="10"/>
  <c r="AS74" i="10" s="1"/>
  <c r="AT74" i="10" s="1"/>
  <c r="BH98" i="10"/>
  <c r="BJ98" i="10" s="1"/>
  <c r="BK98" i="10" s="1"/>
  <c r="BL98" i="10" s="1"/>
  <c r="BG98" i="10"/>
  <c r="BH90" i="10"/>
  <c r="BJ90" i="10" s="1"/>
  <c r="BK90" i="10" s="1"/>
  <c r="BL90" i="10" s="1"/>
  <c r="BG90" i="10"/>
  <c r="BG143" i="10"/>
  <c r="BH143" i="10"/>
  <c r="BJ143" i="10" s="1"/>
  <c r="BK143" i="10" s="1"/>
  <c r="BL143" i="10" s="1"/>
  <c r="BH115" i="10"/>
  <c r="BJ115" i="10" s="1"/>
  <c r="BK115" i="10" s="1"/>
  <c r="BL115" i="10" s="1"/>
  <c r="BG115" i="10"/>
  <c r="BH108" i="10"/>
  <c r="BJ108" i="10" s="1"/>
  <c r="BK108" i="10" s="1"/>
  <c r="BL108" i="10" s="1"/>
  <c r="BG108" i="10"/>
  <c r="BH96" i="10"/>
  <c r="BJ96" i="10" s="1"/>
  <c r="BK96" i="10" s="1"/>
  <c r="BL96" i="10" s="1"/>
  <c r="BG96" i="10"/>
  <c r="BH88" i="10"/>
  <c r="BJ88" i="10" s="1"/>
  <c r="BK88" i="10" s="1"/>
  <c r="BL88" i="10" s="1"/>
  <c r="BA62" i="10"/>
  <c r="BB62" i="10" s="1"/>
  <c r="BC62" i="10" s="1"/>
  <c r="BI149" i="10"/>
  <c r="BH149" i="10"/>
  <c r="BG149" i="10"/>
  <c r="CL54" i="10"/>
  <c r="CC54" i="10"/>
  <c r="CD54" i="10" s="1"/>
  <c r="CE54" i="10" s="1"/>
  <c r="BI142" i="10"/>
  <c r="BH142" i="10"/>
  <c r="BG142" i="10"/>
  <c r="CI149" i="10"/>
  <c r="CB149" i="10"/>
  <c r="CI133" i="10"/>
  <c r="CB133" i="10"/>
  <c r="CI117" i="10"/>
  <c r="CB117" i="10"/>
  <c r="CI110" i="10"/>
  <c r="CB110" i="10"/>
  <c r="CI102" i="10"/>
  <c r="CB102" i="10"/>
  <c r="CA79" i="10"/>
  <c r="CI148" i="10"/>
  <c r="CB148" i="10"/>
  <c r="CI140" i="10"/>
  <c r="CB140" i="10"/>
  <c r="CI132" i="10"/>
  <c r="CB132" i="10"/>
  <c r="CI124" i="10"/>
  <c r="CB124" i="10"/>
  <c r="CI116" i="10"/>
  <c r="CB116" i="10"/>
  <c r="CI138" i="10"/>
  <c r="CB138" i="10"/>
  <c r="CI141" i="10"/>
  <c r="CB141" i="10"/>
  <c r="CI125" i="10"/>
  <c r="CB125" i="10"/>
  <c r="CI94" i="10"/>
  <c r="CB94" i="10"/>
  <c r="CI118" i="10"/>
  <c r="CB118" i="10"/>
  <c r="CI108" i="10"/>
  <c r="CB108" i="10"/>
  <c r="CI119" i="10"/>
  <c r="CB119" i="10"/>
  <c r="CI88" i="10"/>
  <c r="CB88" i="10"/>
  <c r="BA97" i="10"/>
  <c r="BB97" i="10" s="1"/>
  <c r="BC97" i="10" s="1"/>
  <c r="CI93" i="10"/>
  <c r="CB93" i="10"/>
  <c r="BA141" i="10"/>
  <c r="BB141" i="10" s="1"/>
  <c r="BC141" i="10" s="1"/>
  <c r="AZ133" i="10"/>
  <c r="AX133" i="10"/>
  <c r="AY133" i="10"/>
  <c r="AZ125" i="10"/>
  <c r="AX125" i="10"/>
  <c r="AY125" i="10"/>
  <c r="BA125" i="10" s="1"/>
  <c r="BB125" i="10" s="1"/>
  <c r="BC125" i="10" s="1"/>
  <c r="AZ117" i="10"/>
  <c r="AX117" i="10"/>
  <c r="AY117" i="10"/>
  <c r="BA117" i="10" s="1"/>
  <c r="BB117" i="10" s="1"/>
  <c r="BC117" i="10" s="1"/>
  <c r="AZ138" i="10"/>
  <c r="AY138" i="10"/>
  <c r="AX138" i="10"/>
  <c r="BA126" i="10"/>
  <c r="BB126" i="10" s="1"/>
  <c r="BC126" i="10" s="1"/>
  <c r="CI79" i="10"/>
  <c r="CB79" i="10"/>
  <c r="CI139" i="10"/>
  <c r="CB139" i="10"/>
  <c r="CI92" i="10"/>
  <c r="CB92" i="10"/>
  <c r="CI147" i="10"/>
  <c r="CB147" i="10"/>
  <c r="CI127" i="10"/>
  <c r="CB127" i="10"/>
  <c r="CI104" i="10"/>
  <c r="CB104" i="10"/>
  <c r="CI80" i="10"/>
  <c r="CB80" i="10"/>
  <c r="BA105" i="10"/>
  <c r="BB105" i="10" s="1"/>
  <c r="BC105" i="10" s="1"/>
  <c r="CI101" i="10"/>
  <c r="CB101" i="10"/>
  <c r="CI89" i="10"/>
  <c r="CB89" i="10"/>
  <c r="BA144" i="10"/>
  <c r="BB144" i="10" s="1"/>
  <c r="BC144" i="10" s="1"/>
  <c r="AZ76" i="10"/>
  <c r="AY76" i="10"/>
  <c r="AX76" i="10"/>
  <c r="CF76" i="10" s="1"/>
  <c r="CK76" i="10" s="1"/>
  <c r="AZ60" i="10"/>
  <c r="AY60" i="10"/>
  <c r="AX60" i="10"/>
  <c r="AZ145" i="10"/>
  <c r="AX145" i="10"/>
  <c r="AY145" i="10"/>
  <c r="AZ129" i="10"/>
  <c r="AX129" i="10"/>
  <c r="AY129" i="10"/>
  <c r="AZ121" i="10"/>
  <c r="AX121" i="10"/>
  <c r="AY121" i="10"/>
  <c r="AZ86" i="10"/>
  <c r="AX86" i="10"/>
  <c r="AY86" i="10"/>
  <c r="BA78" i="10"/>
  <c r="BB78" i="10" s="1"/>
  <c r="BC78" i="10" s="1"/>
  <c r="CA78" i="10"/>
  <c r="BA71" i="10"/>
  <c r="BB71" i="10" s="1"/>
  <c r="BC71" i="10" s="1"/>
  <c r="CA71" i="10"/>
  <c r="BA63" i="10"/>
  <c r="BB63" i="10" s="1"/>
  <c r="BC63" i="10" s="1"/>
  <c r="CA63" i="10"/>
  <c r="BA134" i="10"/>
  <c r="BB134" i="10" s="1"/>
  <c r="BC134" i="10" s="1"/>
  <c r="BA118" i="10"/>
  <c r="BB118" i="10" s="1"/>
  <c r="BC118" i="10" s="1"/>
  <c r="CI99" i="10"/>
  <c r="CB99" i="10"/>
  <c r="BA85" i="10"/>
  <c r="BB85" i="10" s="1"/>
  <c r="BC85" i="10" s="1"/>
  <c r="CI83" i="10"/>
  <c r="CB83" i="10"/>
  <c r="AZ74" i="10"/>
  <c r="AY74" i="10"/>
  <c r="AX74" i="10"/>
  <c r="CF74" i="10" s="1"/>
  <c r="CK74" i="10" s="1"/>
  <c r="BA108" i="10"/>
  <c r="BB108" i="10" s="1"/>
  <c r="BC108" i="10" s="1"/>
  <c r="BA100" i="10"/>
  <c r="BB100" i="10" s="1"/>
  <c r="BC100" i="10" s="1"/>
  <c r="BA92" i="10"/>
  <c r="BB92" i="10" s="1"/>
  <c r="BC92" i="10" s="1"/>
  <c r="AZ73" i="10"/>
  <c r="AX73" i="10"/>
  <c r="CF73" i="10" s="1"/>
  <c r="CK73" i="10" s="1"/>
  <c r="AY73" i="10"/>
  <c r="BA73" i="10" s="1"/>
  <c r="BB73" i="10" s="1"/>
  <c r="BC73" i="10" s="1"/>
  <c r="AZ61" i="10"/>
  <c r="AY61" i="10"/>
  <c r="CA61" i="10" s="1"/>
  <c r="AX61" i="10"/>
  <c r="CF61" i="10" s="1"/>
  <c r="CK61" i="10" s="1"/>
  <c r="BO144" i="10"/>
  <c r="BR144" i="10" s="1"/>
  <c r="BO136" i="10"/>
  <c r="BR136" i="10" s="1"/>
  <c r="BO128" i="10"/>
  <c r="BR128" i="10" s="1"/>
  <c r="BO120" i="10"/>
  <c r="BR120" i="10" s="1"/>
  <c r="AR131" i="10"/>
  <c r="AS131" i="10" s="1"/>
  <c r="AT131" i="10" s="1"/>
  <c r="AR65" i="10"/>
  <c r="AS65" i="10" s="1"/>
  <c r="AT65" i="10" s="1"/>
  <c r="BZ37" i="10"/>
  <c r="CM37" i="10"/>
  <c r="BZ45" i="10"/>
  <c r="CM45" i="10"/>
  <c r="BZ53" i="10"/>
  <c r="CM53" i="10"/>
  <c r="BO139" i="10"/>
  <c r="BR139" i="10" s="1"/>
  <c r="BO131" i="10"/>
  <c r="BR131" i="10" s="1"/>
  <c r="BO123" i="10"/>
  <c r="BR123" i="10" s="1"/>
  <c r="BO104" i="10"/>
  <c r="BR104" i="10" s="1"/>
  <c r="BO100" i="10"/>
  <c r="BR100" i="10" s="1"/>
  <c r="BO92" i="10"/>
  <c r="BR92" i="10" s="1"/>
  <c r="AR69" i="10"/>
  <c r="AS69" i="10" s="1"/>
  <c r="AT69" i="10" s="1"/>
  <c r="CI143" i="10"/>
  <c r="CB143" i="10"/>
  <c r="CI96" i="10"/>
  <c r="CB96" i="10"/>
  <c r="AZ94" i="10"/>
  <c r="AX94" i="10"/>
  <c r="AY94" i="10"/>
  <c r="BO146" i="10"/>
  <c r="BR146" i="10" s="1"/>
  <c r="BX146" i="10"/>
  <c r="BO142" i="10"/>
  <c r="BR142" i="10" s="1"/>
  <c r="BX142" i="10"/>
  <c r="BO130" i="10"/>
  <c r="BR130" i="10" s="1"/>
  <c r="BX130" i="10"/>
  <c r="BO122" i="10"/>
  <c r="BR122" i="10" s="1"/>
  <c r="BX122" i="10"/>
  <c r="BO114" i="10"/>
  <c r="BR114" i="10" s="1"/>
  <c r="BX114" i="10"/>
  <c r="BO109" i="10"/>
  <c r="BR109" i="10" s="1"/>
  <c r="BO101" i="10"/>
  <c r="BR101" i="10" s="1"/>
  <c r="BO93" i="10"/>
  <c r="BR93" i="10" s="1"/>
  <c r="BO89" i="10"/>
  <c r="BQ89" i="10" s="1"/>
  <c r="BN7" i="10"/>
  <c r="CL52" i="10"/>
  <c r="CC52" i="10"/>
  <c r="CD52" i="10" s="1"/>
  <c r="CE52" i="10" s="1"/>
  <c r="BO137" i="10"/>
  <c r="BR137" i="10" s="1"/>
  <c r="BO113" i="10"/>
  <c r="BR113" i="10" s="1"/>
  <c r="BO106" i="10"/>
  <c r="BR106" i="10" s="1"/>
  <c r="BO98" i="10"/>
  <c r="BR98" i="10" s="1"/>
  <c r="BO90" i="10"/>
  <c r="BR90" i="10" s="1"/>
  <c r="CI86" i="10"/>
  <c r="CB86" i="10"/>
  <c r="CI82" i="10"/>
  <c r="CB82" i="10"/>
  <c r="BO107" i="10"/>
  <c r="BR107" i="10" s="1"/>
  <c r="BO99" i="10"/>
  <c r="BR99" i="10" s="1"/>
  <c r="BO147" i="10"/>
  <c r="BR147" i="10" s="1"/>
  <c r="BO143" i="10"/>
  <c r="BR143" i="10" s="1"/>
  <c r="BO135" i="10"/>
  <c r="BR135" i="10" s="1"/>
  <c r="BO127" i="10"/>
  <c r="BR127" i="10" s="1"/>
  <c r="BO119" i="10"/>
  <c r="BR119" i="10" s="1"/>
  <c r="BO115" i="10"/>
  <c r="BR115" i="10" s="1"/>
  <c r="BO112" i="10"/>
  <c r="BR112" i="10" s="1"/>
  <c r="BO108" i="10"/>
  <c r="BR108" i="10" s="1"/>
  <c r="BO96" i="10"/>
  <c r="BR96" i="10" s="1"/>
  <c r="BG105" i="10"/>
  <c r="BG97" i="10"/>
  <c r="BG91" i="10"/>
  <c r="BG148" i="10"/>
  <c r="BH144" i="10"/>
  <c r="BJ144" i="10" s="1"/>
  <c r="BK144" i="10" s="1"/>
  <c r="BL144" i="10" s="1"/>
  <c r="BH136" i="10"/>
  <c r="BJ136" i="10" s="1"/>
  <c r="BK136" i="10" s="1"/>
  <c r="BL136" i="10" s="1"/>
  <c r="BG132" i="10"/>
  <c r="BH128" i="10"/>
  <c r="BJ128" i="10" s="1"/>
  <c r="BK128" i="10" s="1"/>
  <c r="BL128" i="10" s="1"/>
  <c r="BG124" i="10"/>
  <c r="BH120" i="10"/>
  <c r="BJ120" i="10" s="1"/>
  <c r="BK120" i="10" s="1"/>
  <c r="BL120" i="10" s="1"/>
  <c r="BG116" i="10"/>
  <c r="AR140" i="10"/>
  <c r="AS140" i="10" s="1"/>
  <c r="AT140" i="10" s="1"/>
  <c r="AR64" i="10"/>
  <c r="AS64" i="10" s="1"/>
  <c r="AT64" i="10" s="1"/>
  <c r="AR88" i="10"/>
  <c r="AS88" i="10" s="1"/>
  <c r="AT88" i="10" s="1"/>
  <c r="BG134" i="10"/>
  <c r="BG126" i="10"/>
  <c r="BG118" i="10"/>
  <c r="BG111" i="10"/>
  <c r="BG103" i="10"/>
  <c r="BG95" i="10"/>
  <c r="BH85" i="10"/>
  <c r="BJ85" i="10" s="1"/>
  <c r="BK85" i="10" s="1"/>
  <c r="BL85" i="10" s="1"/>
  <c r="BG81" i="10"/>
  <c r="CF81" i="10" s="1"/>
  <c r="CK81" i="10" s="1"/>
  <c r="AR70" i="10"/>
  <c r="AS70" i="10" s="1"/>
  <c r="AT70" i="10" s="1"/>
  <c r="BH131" i="10"/>
  <c r="BJ131" i="10" s="1"/>
  <c r="BK131" i="10" s="1"/>
  <c r="BL131" i="10" s="1"/>
  <c r="BH123" i="10"/>
  <c r="BG84" i="10"/>
  <c r="CF84" i="10" s="1"/>
  <c r="CK84" i="10" s="1"/>
  <c r="AR138" i="10"/>
  <c r="AS138" i="10" s="1"/>
  <c r="AT138" i="10" s="1"/>
  <c r="AR66" i="10"/>
  <c r="AS66" i="10" s="1"/>
  <c r="AT66" i="10" s="1"/>
  <c r="AO7" i="10"/>
  <c r="CA70" i="10"/>
  <c r="CA74" i="10"/>
  <c r="CA58" i="10"/>
  <c r="BH146" i="10"/>
  <c r="BH130" i="10"/>
  <c r="BH122" i="10"/>
  <c r="BH114" i="10"/>
  <c r="BH109" i="10"/>
  <c r="BH101" i="10"/>
  <c r="BH93" i="10"/>
  <c r="BH89" i="10"/>
  <c r="BG141" i="10"/>
  <c r="BH141" i="10"/>
  <c r="BJ141" i="10" s="1"/>
  <c r="BK141" i="10" s="1"/>
  <c r="BL141" i="10" s="1"/>
  <c r="BF133" i="10"/>
  <c r="BO133" i="10" s="1"/>
  <c r="BR133" i="10" s="1"/>
  <c r="BF125" i="10"/>
  <c r="BF117" i="10"/>
  <c r="BO117" i="10" s="1"/>
  <c r="BR117" i="10" s="1"/>
  <c r="BH102" i="10"/>
  <c r="BJ102" i="10" s="1"/>
  <c r="BK102" i="10" s="1"/>
  <c r="BL102" i="10" s="1"/>
  <c r="BG102" i="10"/>
  <c r="AR76" i="10"/>
  <c r="AS76" i="10" s="1"/>
  <c r="AT76" i="10" s="1"/>
  <c r="AR60" i="10"/>
  <c r="AS60" i="10" s="1"/>
  <c r="AT60" i="10" s="1"/>
  <c r="AR147" i="10"/>
  <c r="AS147" i="10" s="1"/>
  <c r="AT147" i="10" s="1"/>
  <c r="AR84" i="10"/>
  <c r="AS84" i="10" s="1"/>
  <c r="AT84" i="10" s="1"/>
  <c r="BH107" i="10"/>
  <c r="BH99" i="10"/>
  <c r="BG87" i="10"/>
  <c r="CF87" i="10" s="1"/>
  <c r="CK87" i="10" s="1"/>
  <c r="BH83" i="10"/>
  <c r="BH147" i="10"/>
  <c r="BH135" i="10"/>
  <c r="BH127" i="10"/>
  <c r="BH119" i="10"/>
  <c r="BH112" i="10"/>
  <c r="BG88" i="10"/>
  <c r="CF88" i="10" s="1"/>
  <c r="CK88" i="10" s="1"/>
  <c r="BH80" i="10"/>
  <c r="BJ80" i="10" s="1"/>
  <c r="BK80" i="10" s="1"/>
  <c r="BL80" i="10" s="1"/>
  <c r="BX123" i="10"/>
  <c r="BA64" i="10"/>
  <c r="BB64" i="10" s="1"/>
  <c r="BC64" i="10" s="1"/>
  <c r="CI126" i="10"/>
  <c r="CB126" i="10"/>
  <c r="CI135" i="10"/>
  <c r="CB135" i="10"/>
  <c r="CI109" i="10"/>
  <c r="CB109" i="10"/>
  <c r="BA148" i="10"/>
  <c r="BB148" i="10" s="1"/>
  <c r="BC148" i="10" s="1"/>
  <c r="AZ140" i="10"/>
  <c r="AY140" i="10"/>
  <c r="AX140" i="10"/>
  <c r="AZ68" i="10"/>
  <c r="AY68" i="10"/>
  <c r="AX68" i="10"/>
  <c r="CF68" i="10" s="1"/>
  <c r="CK68" i="10" s="1"/>
  <c r="AZ149" i="10"/>
  <c r="AX149" i="10"/>
  <c r="AY149" i="10"/>
  <c r="AZ82" i="10"/>
  <c r="AX82" i="10"/>
  <c r="AY82" i="10"/>
  <c r="CI107" i="10"/>
  <c r="CB107" i="10"/>
  <c r="CI87" i="10"/>
  <c r="CB87" i="10"/>
  <c r="BA81" i="10"/>
  <c r="BB81" i="10" s="1"/>
  <c r="BC81" i="10" s="1"/>
  <c r="AZ66" i="10"/>
  <c r="AY66" i="10"/>
  <c r="AX66" i="10"/>
  <c r="CF66" i="10" s="1"/>
  <c r="CK66" i="10" s="1"/>
  <c r="AZ65" i="10"/>
  <c r="AX65" i="10"/>
  <c r="CF65" i="10" s="1"/>
  <c r="CK65" i="10" s="1"/>
  <c r="AY65" i="10"/>
  <c r="BA65" i="10" s="1"/>
  <c r="BB65" i="10" s="1"/>
  <c r="BC65" i="10" s="1"/>
  <c r="AZ69" i="10"/>
  <c r="AY69" i="10"/>
  <c r="AX69" i="10"/>
  <c r="CF69" i="10" s="1"/>
  <c r="CK69" i="10" s="1"/>
  <c r="CL48" i="10"/>
  <c r="CC48" i="10"/>
  <c r="CD48" i="10" s="1"/>
  <c r="CE48" i="10" s="1"/>
  <c r="BO105" i="10"/>
  <c r="BR105" i="10" s="1"/>
  <c r="BX105" i="10"/>
  <c r="BO97" i="10"/>
  <c r="BR97" i="10" s="1"/>
  <c r="BX97" i="10"/>
  <c r="BO91" i="10"/>
  <c r="BR91" i="10" s="1"/>
  <c r="BX91" i="10"/>
  <c r="CL72" i="10"/>
  <c r="CC72" i="10"/>
  <c r="CD72" i="10" s="1"/>
  <c r="CE72" i="10" s="1"/>
  <c r="CL64" i="10"/>
  <c r="CC64" i="10"/>
  <c r="CD64" i="10" s="1"/>
  <c r="CE64" i="10" s="1"/>
  <c r="CL56" i="10"/>
  <c r="CC56" i="10"/>
  <c r="CD56" i="10" s="1"/>
  <c r="CE56" i="10" s="1"/>
  <c r="CL44" i="10"/>
  <c r="CC44" i="10"/>
  <c r="CD44" i="10" s="1"/>
  <c r="CE44" i="10" s="1"/>
  <c r="BO148" i="10"/>
  <c r="BR148" i="10" s="1"/>
  <c r="CI144" i="10"/>
  <c r="CB144" i="10"/>
  <c r="CI136" i="10"/>
  <c r="CB136" i="10"/>
  <c r="BO132" i="10"/>
  <c r="BR132" i="10" s="1"/>
  <c r="CI128" i="10"/>
  <c r="CB128" i="10"/>
  <c r="BO124" i="10"/>
  <c r="BR124" i="10" s="1"/>
  <c r="CI120" i="10"/>
  <c r="CB120" i="10"/>
  <c r="BO116" i="10"/>
  <c r="BR116" i="10" s="1"/>
  <c r="BZ24" i="10"/>
  <c r="CM24" i="10"/>
  <c r="BZ26" i="10"/>
  <c r="CM26" i="10"/>
  <c r="BZ47" i="10"/>
  <c r="CM47" i="10"/>
  <c r="BZ55" i="10"/>
  <c r="CM55" i="10"/>
  <c r="BZ40" i="10"/>
  <c r="CM40" i="10"/>
  <c r="CL62" i="10"/>
  <c r="CC62" i="10"/>
  <c r="CD62" i="10" s="1"/>
  <c r="CE62" i="10" s="1"/>
  <c r="BO134" i="10"/>
  <c r="BR134" i="10" s="1"/>
  <c r="BO126" i="10"/>
  <c r="BR126" i="10" s="1"/>
  <c r="BO118" i="10"/>
  <c r="BR118" i="10" s="1"/>
  <c r="BO111" i="10"/>
  <c r="BR111" i="10" s="1"/>
  <c r="BX111" i="10"/>
  <c r="BO103" i="10"/>
  <c r="BR103" i="10" s="1"/>
  <c r="BX103" i="10"/>
  <c r="BO95" i="10"/>
  <c r="BR95" i="10" s="1"/>
  <c r="BX95" i="10"/>
  <c r="AR73" i="10"/>
  <c r="AS73" i="10" s="1"/>
  <c r="AT73" i="10" s="1"/>
  <c r="AR54" i="10"/>
  <c r="AS54" i="10" s="1"/>
  <c r="AT54" i="10" s="1"/>
  <c r="AP7" i="10"/>
  <c r="AR61" i="10"/>
  <c r="AS61" i="10" s="1"/>
  <c r="AT61" i="10" s="1"/>
  <c r="BZ49" i="10"/>
  <c r="CM49" i="10"/>
  <c r="CI112" i="10"/>
  <c r="CB112" i="10"/>
  <c r="CI115" i="10"/>
  <c r="CB115" i="10"/>
  <c r="AZ142" i="10"/>
  <c r="AY142" i="10"/>
  <c r="AX142" i="10"/>
  <c r="AZ110" i="10"/>
  <c r="AX110" i="10"/>
  <c r="AY110" i="10"/>
  <c r="CL51" i="10"/>
  <c r="CC51" i="10"/>
  <c r="CD51" i="10" s="1"/>
  <c r="CE51" i="10" s="1"/>
  <c r="AZ77" i="10"/>
  <c r="AY77" i="10"/>
  <c r="AX77" i="10"/>
  <c r="CF77" i="10" s="1"/>
  <c r="CK77" i="10" s="1"/>
  <c r="BO149" i="10"/>
  <c r="BR149" i="10" s="1"/>
  <c r="CI145" i="10"/>
  <c r="CB145" i="10"/>
  <c r="BO141" i="10"/>
  <c r="BR141" i="10" s="1"/>
  <c r="CI137" i="10"/>
  <c r="CB137" i="10"/>
  <c r="CI129" i="10"/>
  <c r="CB129" i="10"/>
  <c r="BO125" i="10"/>
  <c r="BR125" i="10" s="1"/>
  <c r="CI121" i="10"/>
  <c r="CB121" i="10"/>
  <c r="CI113" i="10"/>
  <c r="CB113" i="10"/>
  <c r="CI106" i="10"/>
  <c r="CB106" i="10"/>
  <c r="BO102" i="10"/>
  <c r="BR102" i="10" s="1"/>
  <c r="CI98" i="10"/>
  <c r="CB98" i="10"/>
  <c r="CI90" i="10"/>
  <c r="CB90" i="10"/>
  <c r="AR142" i="10"/>
  <c r="AS142" i="10" s="1"/>
  <c r="AT142" i="10" s="1"/>
  <c r="BZ59" i="10"/>
  <c r="CM59" i="10"/>
  <c r="BI79" i="10"/>
  <c r="BJ79" i="10" s="1"/>
  <c r="BK79" i="10" s="1"/>
  <c r="BL79" i="10" s="1"/>
  <c r="BZ41" i="10"/>
  <c r="CM41" i="10"/>
  <c r="BZ57" i="10"/>
  <c r="CM57" i="10"/>
  <c r="AK7" i="10"/>
  <c r="BG144" i="10"/>
  <c r="BF140" i="10"/>
  <c r="BG136" i="10"/>
  <c r="BG128" i="10"/>
  <c r="BG120" i="10"/>
  <c r="AW7" i="10"/>
  <c r="BF138" i="10"/>
  <c r="BO138" i="10" s="1"/>
  <c r="BR138" i="10" s="1"/>
  <c r="BG85" i="10"/>
  <c r="CF85" i="10" s="1"/>
  <c r="CK85" i="10" s="1"/>
  <c r="BG131" i="10"/>
  <c r="BG123" i="10"/>
  <c r="BG146" i="10"/>
  <c r="BG130" i="10"/>
  <c r="BG122" i="10"/>
  <c r="BG114" i="10"/>
  <c r="BG109" i="10"/>
  <c r="BG101" i="10"/>
  <c r="BG93" i="10"/>
  <c r="BG89" i="10"/>
  <c r="BF145" i="10"/>
  <c r="BF129" i="10"/>
  <c r="BF121" i="10"/>
  <c r="BF110" i="10"/>
  <c r="BO110" i="10" s="1"/>
  <c r="BR110" i="10" s="1"/>
  <c r="BF94" i="10"/>
  <c r="BF86" i="10"/>
  <c r="BF82" i="10"/>
  <c r="BG107" i="10"/>
  <c r="BG99" i="10"/>
  <c r="BG83" i="10"/>
  <c r="CF83" i="10" s="1"/>
  <c r="CK83" i="10" s="1"/>
  <c r="BG79" i="10"/>
  <c r="BG147" i="10"/>
  <c r="BG135" i="10"/>
  <c r="BG127" i="10"/>
  <c r="BG119" i="10"/>
  <c r="BG112" i="10"/>
  <c r="BG80" i="10"/>
  <c r="CF80" i="10" s="1"/>
  <c r="CK80" i="10" s="1"/>
  <c r="BX134" i="10"/>
  <c r="BX131" i="10"/>
  <c r="BX100" i="10"/>
  <c r="L21" i="5"/>
  <c r="L20" i="5"/>
  <c r="L18" i="5"/>
  <c r="L16" i="5"/>
  <c r="L14" i="5"/>
  <c r="L12" i="5"/>
  <c r="L10" i="5"/>
  <c r="L19" i="5"/>
  <c r="L17" i="5"/>
  <c r="L15" i="5"/>
  <c r="L13" i="5"/>
  <c r="L11" i="5"/>
  <c r="U22" i="5"/>
  <c r="U20" i="5"/>
  <c r="U18" i="5"/>
  <c r="U16" i="5"/>
  <c r="U14" i="5"/>
  <c r="U12" i="5"/>
  <c r="U10" i="5"/>
  <c r="U23" i="5"/>
  <c r="U21" i="5"/>
  <c r="U19" i="5"/>
  <c r="U17" i="5"/>
  <c r="U15" i="5"/>
  <c r="U13" i="5"/>
  <c r="U11" i="5"/>
  <c r="U98" i="5"/>
  <c r="U92" i="5"/>
  <c r="AD80" i="5"/>
  <c r="AD72" i="5"/>
  <c r="U148" i="5"/>
  <c r="U146" i="5"/>
  <c r="U144" i="5"/>
  <c r="U142" i="5"/>
  <c r="U140" i="5"/>
  <c r="U138" i="5"/>
  <c r="U136" i="5"/>
  <c r="U134" i="5"/>
  <c r="U130" i="5"/>
  <c r="U128" i="5"/>
  <c r="U126" i="5"/>
  <c r="U124" i="5"/>
  <c r="U122" i="5"/>
  <c r="U120" i="5"/>
  <c r="U118" i="5"/>
  <c r="U116" i="5"/>
  <c r="U114" i="5"/>
  <c r="U112" i="5"/>
  <c r="U110" i="5"/>
  <c r="U108" i="5"/>
  <c r="U106" i="5"/>
  <c r="U104" i="5"/>
  <c r="U102" i="5"/>
  <c r="U100" i="5"/>
  <c r="U94" i="5"/>
  <c r="U88" i="5"/>
  <c r="U84" i="5"/>
  <c r="AD76" i="5"/>
  <c r="U132" i="5"/>
  <c r="L96" i="5"/>
  <c r="L90" i="5"/>
  <c r="L86" i="5"/>
  <c r="L82" i="5"/>
  <c r="L78" i="5"/>
  <c r="U78" i="5" s="1"/>
  <c r="L74" i="5"/>
  <c r="U74" i="5" s="1"/>
  <c r="L70" i="5"/>
  <c r="U70" i="5" s="1"/>
  <c r="L68" i="5"/>
  <c r="U68" i="5" s="1"/>
  <c r="L66" i="5"/>
  <c r="U66" i="5" s="1"/>
  <c r="L64" i="5"/>
  <c r="U64" i="5" s="1"/>
  <c r="L62" i="5"/>
  <c r="U62" i="5" s="1"/>
  <c r="L60" i="5"/>
  <c r="U60" i="5" s="1"/>
  <c r="L58" i="5"/>
  <c r="U58" i="5" s="1"/>
  <c r="L56" i="5"/>
  <c r="L54" i="5"/>
  <c r="L52" i="5"/>
  <c r="L50" i="5"/>
  <c r="L48" i="5"/>
  <c r="L46" i="5"/>
  <c r="L44" i="5"/>
  <c r="L42" i="5"/>
  <c r="L40" i="5"/>
  <c r="L38" i="5"/>
  <c r="L36" i="5"/>
  <c r="L34" i="5"/>
  <c r="L32" i="5"/>
  <c r="L30" i="5"/>
  <c r="U30" i="5" s="1"/>
  <c r="L28" i="5"/>
  <c r="L26" i="5"/>
  <c r="U26" i="5" s="1"/>
  <c r="L24" i="5"/>
  <c r="L149" i="5"/>
  <c r="L147" i="5"/>
  <c r="L145" i="5"/>
  <c r="L143" i="5"/>
  <c r="L141" i="5"/>
  <c r="L139" i="5"/>
  <c r="L137" i="5"/>
  <c r="L135" i="5"/>
  <c r="L133" i="5"/>
  <c r="L131" i="5"/>
  <c r="L129" i="5"/>
  <c r="L127" i="5"/>
  <c r="L125" i="5"/>
  <c r="L123" i="5"/>
  <c r="L121" i="5"/>
  <c r="L119" i="5"/>
  <c r="L117" i="5"/>
  <c r="L115" i="5"/>
  <c r="L113" i="5"/>
  <c r="L111" i="5"/>
  <c r="L109" i="5"/>
  <c r="L107" i="5"/>
  <c r="L105" i="5"/>
  <c r="L103" i="5"/>
  <c r="L101" i="5"/>
  <c r="L99" i="5"/>
  <c r="L97" i="5"/>
  <c r="L95" i="5"/>
  <c r="L93" i="5"/>
  <c r="L91" i="5"/>
  <c r="L89" i="5"/>
  <c r="L87" i="5"/>
  <c r="L85" i="5"/>
  <c r="L83" i="5"/>
  <c r="L81" i="5"/>
  <c r="L79" i="5"/>
  <c r="U79" i="5" s="1"/>
  <c r="L77" i="5"/>
  <c r="U77" i="5" s="1"/>
  <c r="L75" i="5"/>
  <c r="U75" i="5" s="1"/>
  <c r="L73" i="5"/>
  <c r="U73" i="5" s="1"/>
  <c r="L71" i="5"/>
  <c r="U71" i="5" s="1"/>
  <c r="L69" i="5"/>
  <c r="U69" i="5" s="1"/>
  <c r="L67" i="5"/>
  <c r="U67" i="5" s="1"/>
  <c r="L65" i="5"/>
  <c r="U65" i="5" s="1"/>
  <c r="L63" i="5"/>
  <c r="U63" i="5" s="1"/>
  <c r="L61" i="5"/>
  <c r="U61" i="5" s="1"/>
  <c r="L59" i="5"/>
  <c r="U59" i="5" s="1"/>
  <c r="L57" i="5"/>
  <c r="U57" i="5" s="1"/>
  <c r="L55" i="5"/>
  <c r="L53" i="5"/>
  <c r="L51" i="5"/>
  <c r="L49" i="5"/>
  <c r="L47" i="5"/>
  <c r="L45" i="5"/>
  <c r="L43" i="5"/>
  <c r="L41" i="5"/>
  <c r="L39" i="5"/>
  <c r="L37" i="5"/>
  <c r="L35" i="5"/>
  <c r="L33" i="5"/>
  <c r="U33" i="5" s="1"/>
  <c r="L31" i="5"/>
  <c r="U31" i="5" s="1"/>
  <c r="L29" i="5"/>
  <c r="U29" i="5" s="1"/>
  <c r="L27" i="5"/>
  <c r="U27" i="5" s="1"/>
  <c r="L25" i="5"/>
  <c r="U25" i="5" s="1"/>
  <c r="BA86" i="10" l="1"/>
  <c r="BB86" i="10" s="1"/>
  <c r="BC86" i="10" s="1"/>
  <c r="BA133" i="10"/>
  <c r="BB133" i="10" s="1"/>
  <c r="BC133" i="10" s="1"/>
  <c r="CA88" i="10"/>
  <c r="BA82" i="10"/>
  <c r="BB82" i="10" s="1"/>
  <c r="BC82" i="10" s="1"/>
  <c r="CA73" i="10"/>
  <c r="CL73" i="10" s="1"/>
  <c r="M24" i="9"/>
  <c r="J72" i="9" s="1"/>
  <c r="CA81" i="10"/>
  <c r="CL81" i="10" s="1"/>
  <c r="BJ87" i="10"/>
  <c r="BK87" i="10" s="1"/>
  <c r="BL87" i="10" s="1"/>
  <c r="CA87" i="10"/>
  <c r="CL87" i="10" s="1"/>
  <c r="BJ84" i="10"/>
  <c r="BK84" i="10" s="1"/>
  <c r="BL84" i="10" s="1"/>
  <c r="CA84" i="10"/>
  <c r="CC67" i="10"/>
  <c r="CD67" i="10" s="1"/>
  <c r="CE67" i="10" s="1"/>
  <c r="CL67" i="10"/>
  <c r="CC75" i="10"/>
  <c r="CD75" i="10" s="1"/>
  <c r="CE75" i="10" s="1"/>
  <c r="CL75" i="10"/>
  <c r="BQ102" i="10"/>
  <c r="BS102" i="10" s="1"/>
  <c r="BT102" i="10" s="1"/>
  <c r="BU102" i="10" s="1"/>
  <c r="BP102" i="10"/>
  <c r="CF102" i="10" s="1"/>
  <c r="CK102" i="10" s="1"/>
  <c r="BJ142" i="10"/>
  <c r="BK142" i="10" s="1"/>
  <c r="BL142" i="10" s="1"/>
  <c r="BQ103" i="10"/>
  <c r="BS103" i="10" s="1"/>
  <c r="BT103" i="10" s="1"/>
  <c r="BU103" i="10" s="1"/>
  <c r="BQ135" i="10"/>
  <c r="BS135" i="10" s="1"/>
  <c r="BT135" i="10" s="1"/>
  <c r="BU135" i="10" s="1"/>
  <c r="BP142" i="10"/>
  <c r="CF142" i="10" s="1"/>
  <c r="CK142" i="10" s="1"/>
  <c r="BQ142" i="10"/>
  <c r="BS142" i="10" s="1"/>
  <c r="BT142" i="10" s="1"/>
  <c r="BU142" i="10" s="1"/>
  <c r="BQ125" i="10"/>
  <c r="BS125" i="10" s="1"/>
  <c r="BT125" i="10" s="1"/>
  <c r="BU125" i="10" s="1"/>
  <c r="BQ126" i="10"/>
  <c r="BS126" i="10" s="1"/>
  <c r="BT126" i="10" s="1"/>
  <c r="BU126" i="10" s="1"/>
  <c r="BA69" i="10"/>
  <c r="BB69" i="10" s="1"/>
  <c r="BC69" i="10" s="1"/>
  <c r="BQ108" i="10"/>
  <c r="BS108" i="10" s="1"/>
  <c r="BT108" i="10" s="1"/>
  <c r="BU108" i="10" s="1"/>
  <c r="BP108" i="10"/>
  <c r="CF108" i="10" s="1"/>
  <c r="CK108" i="10" s="1"/>
  <c r="BQ112" i="10"/>
  <c r="BS112" i="10" s="1"/>
  <c r="BT112" i="10" s="1"/>
  <c r="BU112" i="10" s="1"/>
  <c r="BQ107" i="10"/>
  <c r="BS107" i="10" s="1"/>
  <c r="BT107" i="10" s="1"/>
  <c r="BU107" i="10" s="1"/>
  <c r="BQ128" i="10"/>
  <c r="BA138" i="10"/>
  <c r="BB138" i="10" s="1"/>
  <c r="BC138" i="10" s="1"/>
  <c r="BJ149" i="10"/>
  <c r="BK149" i="10" s="1"/>
  <c r="BL149" i="10" s="1"/>
  <c r="BA142" i="10"/>
  <c r="BB142" i="10" s="1"/>
  <c r="BC142" i="10" s="1"/>
  <c r="BQ95" i="10"/>
  <c r="BS95" i="10" s="1"/>
  <c r="BT95" i="10" s="1"/>
  <c r="BU95" i="10" s="1"/>
  <c r="BQ111" i="10"/>
  <c r="BS111" i="10" s="1"/>
  <c r="BT111" i="10" s="1"/>
  <c r="BU111" i="10" s="1"/>
  <c r="BQ115" i="10"/>
  <c r="BS115" i="10" s="1"/>
  <c r="BT115" i="10" s="1"/>
  <c r="BU115" i="10" s="1"/>
  <c r="BP115" i="10"/>
  <c r="CF115" i="10" s="1"/>
  <c r="CK115" i="10" s="1"/>
  <c r="BQ119" i="10"/>
  <c r="BS119" i="10" s="1"/>
  <c r="BT119" i="10" s="1"/>
  <c r="BU119" i="10" s="1"/>
  <c r="BP143" i="10"/>
  <c r="CF143" i="10" s="1"/>
  <c r="CK143" i="10" s="1"/>
  <c r="BQ143" i="10"/>
  <c r="BS143" i="10" s="1"/>
  <c r="BT143" i="10" s="1"/>
  <c r="BU143" i="10" s="1"/>
  <c r="BQ147" i="10"/>
  <c r="BS147" i="10" s="1"/>
  <c r="BT147" i="10" s="1"/>
  <c r="BU147" i="10" s="1"/>
  <c r="BQ90" i="10"/>
  <c r="BP90" i="10"/>
  <c r="CF90" i="10" s="1"/>
  <c r="CK90" i="10" s="1"/>
  <c r="BQ106" i="10"/>
  <c r="BP106" i="10"/>
  <c r="CF106" i="10" s="1"/>
  <c r="CK106" i="10" s="1"/>
  <c r="BP137" i="10"/>
  <c r="CF137" i="10" s="1"/>
  <c r="CK137" i="10" s="1"/>
  <c r="BQ137" i="10"/>
  <c r="CA137" i="10" s="1"/>
  <c r="BQ101" i="10"/>
  <c r="BS101" i="10" s="1"/>
  <c r="BT101" i="10" s="1"/>
  <c r="BU101" i="10" s="1"/>
  <c r="BQ92" i="10"/>
  <c r="BS92" i="10" s="1"/>
  <c r="BT92" i="10" s="1"/>
  <c r="BU92" i="10" s="1"/>
  <c r="BP92" i="10"/>
  <c r="CF92" i="10" s="1"/>
  <c r="CK92" i="10" s="1"/>
  <c r="BQ104" i="10"/>
  <c r="BS104" i="10" s="1"/>
  <c r="BT104" i="10" s="1"/>
  <c r="BU104" i="10" s="1"/>
  <c r="BP104" i="10"/>
  <c r="CF104" i="10" s="1"/>
  <c r="CK104" i="10" s="1"/>
  <c r="BQ123" i="10"/>
  <c r="BS123" i="10" s="1"/>
  <c r="BT123" i="10" s="1"/>
  <c r="BU123" i="10" s="1"/>
  <c r="BQ144" i="10"/>
  <c r="BS144" i="10" s="1"/>
  <c r="BT144" i="10" s="1"/>
  <c r="BU144" i="10" s="1"/>
  <c r="BI82" i="10"/>
  <c r="BG82" i="10"/>
  <c r="CF82" i="10" s="1"/>
  <c r="CK82" i="10" s="1"/>
  <c r="BH82" i="10"/>
  <c r="BJ82" i="10" s="1"/>
  <c r="BK82" i="10" s="1"/>
  <c r="BL82" i="10" s="1"/>
  <c r="BI94" i="10"/>
  <c r="BG94" i="10"/>
  <c r="BH94" i="10"/>
  <c r="BI121" i="10"/>
  <c r="BG121" i="10"/>
  <c r="BH121" i="10"/>
  <c r="BJ121" i="10" s="1"/>
  <c r="BK121" i="10" s="1"/>
  <c r="BL121" i="10" s="1"/>
  <c r="BI145" i="10"/>
  <c r="BG145" i="10"/>
  <c r="BH145" i="10"/>
  <c r="BZ51" i="10"/>
  <c r="CM51" i="10"/>
  <c r="BA110" i="10"/>
  <c r="BB110" i="10" s="1"/>
  <c r="BC110" i="10" s="1"/>
  <c r="CL61" i="10"/>
  <c r="CC61" i="10"/>
  <c r="CD61" i="10" s="1"/>
  <c r="CE61" i="10" s="1"/>
  <c r="CI131" i="10"/>
  <c r="CB131" i="10"/>
  <c r="CI134" i="10"/>
  <c r="CB134" i="10"/>
  <c r="BI86" i="10"/>
  <c r="BG86" i="10"/>
  <c r="CF86" i="10" s="1"/>
  <c r="CK86" i="10" s="1"/>
  <c r="BH86" i="10"/>
  <c r="BI110" i="10"/>
  <c r="BG110" i="10"/>
  <c r="BH110" i="10"/>
  <c r="BJ110" i="10" s="1"/>
  <c r="BK110" i="10" s="1"/>
  <c r="BL110" i="10" s="1"/>
  <c r="BI129" i="10"/>
  <c r="BG129" i="10"/>
  <c r="BH129" i="10"/>
  <c r="BI138" i="10"/>
  <c r="BH138" i="10"/>
  <c r="BG138" i="10"/>
  <c r="BZ44" i="10"/>
  <c r="CM44" i="10"/>
  <c r="BZ56" i="10"/>
  <c r="CM56" i="10"/>
  <c r="BZ64" i="10"/>
  <c r="CM64" i="10"/>
  <c r="BZ72" i="10"/>
  <c r="CM72" i="10"/>
  <c r="CI91" i="10"/>
  <c r="CB91" i="10"/>
  <c r="CI97" i="10"/>
  <c r="CB97" i="10"/>
  <c r="CI105" i="10"/>
  <c r="CB105" i="10"/>
  <c r="BZ48" i="10"/>
  <c r="CM48" i="10"/>
  <c r="BA149" i="10"/>
  <c r="BB149" i="10" s="1"/>
  <c r="BC149" i="10" s="1"/>
  <c r="BA68" i="10"/>
  <c r="BB68" i="10" s="1"/>
  <c r="BC68" i="10" s="1"/>
  <c r="CA68" i="10"/>
  <c r="CI123" i="10"/>
  <c r="CB123" i="10"/>
  <c r="BJ119" i="10"/>
  <c r="BK119" i="10" s="1"/>
  <c r="BL119" i="10" s="1"/>
  <c r="CA119" i="10"/>
  <c r="BJ135" i="10"/>
  <c r="BK135" i="10" s="1"/>
  <c r="BL135" i="10" s="1"/>
  <c r="BJ83" i="10"/>
  <c r="BK83" i="10" s="1"/>
  <c r="BL83" i="10" s="1"/>
  <c r="CA83" i="10"/>
  <c r="BJ99" i="10"/>
  <c r="BK99" i="10" s="1"/>
  <c r="BL99" i="10" s="1"/>
  <c r="BI125" i="10"/>
  <c r="BH125" i="10"/>
  <c r="BG125" i="10"/>
  <c r="CL88" i="10"/>
  <c r="CC88" i="10"/>
  <c r="CD88" i="10" s="1"/>
  <c r="CE88" i="10" s="1"/>
  <c r="BJ93" i="10"/>
  <c r="BK93" i="10" s="1"/>
  <c r="BL93" i="10" s="1"/>
  <c r="BJ109" i="10"/>
  <c r="BK109" i="10" s="1"/>
  <c r="BL109" i="10" s="1"/>
  <c r="BJ122" i="10"/>
  <c r="BK122" i="10" s="1"/>
  <c r="BL122" i="10" s="1"/>
  <c r="BJ146" i="10"/>
  <c r="BK146" i="10" s="1"/>
  <c r="BL146" i="10" s="1"/>
  <c r="CL58" i="10"/>
  <c r="CC58" i="10"/>
  <c r="CD58" i="10" s="1"/>
  <c r="CE58" i="10" s="1"/>
  <c r="BJ123" i="10"/>
  <c r="BK123" i="10" s="1"/>
  <c r="BL123" i="10" s="1"/>
  <c r="BR89" i="10"/>
  <c r="CI114" i="10"/>
  <c r="CB114" i="10"/>
  <c r="CI122" i="10"/>
  <c r="CB122" i="10"/>
  <c r="CI130" i="10"/>
  <c r="CB130" i="10"/>
  <c r="CI142" i="10"/>
  <c r="CB142" i="10"/>
  <c r="CI146" i="10"/>
  <c r="CB146" i="10"/>
  <c r="BA94" i="10"/>
  <c r="BB94" i="10" s="1"/>
  <c r="BC94" i="10" s="1"/>
  <c r="CL63" i="10"/>
  <c r="CC63" i="10"/>
  <c r="CD63" i="10" s="1"/>
  <c r="CE63" i="10" s="1"/>
  <c r="CL71" i="10"/>
  <c r="CC71" i="10"/>
  <c r="CD71" i="10" s="1"/>
  <c r="CE71" i="10" s="1"/>
  <c r="CL78" i="10"/>
  <c r="CC78" i="10"/>
  <c r="CD78" i="10" s="1"/>
  <c r="CE78" i="10" s="1"/>
  <c r="BA129" i="10"/>
  <c r="BB129" i="10" s="1"/>
  <c r="BC129" i="10" s="1"/>
  <c r="AX7" i="10"/>
  <c r="CF60" i="10"/>
  <c r="CK60" i="10" s="1"/>
  <c r="BA76" i="10"/>
  <c r="BB76" i="10" s="1"/>
  <c r="BC76" i="10" s="1"/>
  <c r="CA76" i="10"/>
  <c r="CL79" i="10"/>
  <c r="CC79" i="10"/>
  <c r="CD79" i="10" s="1"/>
  <c r="CE79" i="10" s="1"/>
  <c r="BZ54" i="10"/>
  <c r="CM54" i="10"/>
  <c r="BP133" i="10"/>
  <c r="BF7" i="10"/>
  <c r="BQ110" i="10"/>
  <c r="BS110" i="10" s="1"/>
  <c r="BT110" i="10" s="1"/>
  <c r="BU110" i="10" s="1"/>
  <c r="BP110" i="10"/>
  <c r="BQ117" i="10"/>
  <c r="BS117" i="10" s="1"/>
  <c r="BT117" i="10" s="1"/>
  <c r="BU117" i="10" s="1"/>
  <c r="BP125" i="10"/>
  <c r="CF125" i="10" s="1"/>
  <c r="CK125" i="10" s="1"/>
  <c r="BQ133" i="10"/>
  <c r="BS133" i="10" s="1"/>
  <c r="BT133" i="10" s="1"/>
  <c r="BU133" i="10" s="1"/>
  <c r="BP141" i="10"/>
  <c r="CF141" i="10" s="1"/>
  <c r="CK141" i="10" s="1"/>
  <c r="BQ141" i="10"/>
  <c r="BS141" i="10" s="1"/>
  <c r="BT141" i="10" s="1"/>
  <c r="BU141" i="10" s="1"/>
  <c r="BQ149" i="10"/>
  <c r="BS149" i="10" s="1"/>
  <c r="BT149" i="10" s="1"/>
  <c r="BU149" i="10" s="1"/>
  <c r="AT7" i="10"/>
  <c r="BP95" i="10"/>
  <c r="CF95" i="10" s="1"/>
  <c r="CK95" i="10" s="1"/>
  <c r="BP103" i="10"/>
  <c r="CF103" i="10" s="1"/>
  <c r="CK103" i="10" s="1"/>
  <c r="BP111" i="10"/>
  <c r="CF111" i="10" s="1"/>
  <c r="CK111" i="10" s="1"/>
  <c r="BQ118" i="10"/>
  <c r="BP126" i="10"/>
  <c r="CF126" i="10" s="1"/>
  <c r="CK126" i="10" s="1"/>
  <c r="BQ134" i="10"/>
  <c r="BP138" i="10"/>
  <c r="BQ138" i="10"/>
  <c r="BS138" i="10" s="1"/>
  <c r="BT138" i="10" s="1"/>
  <c r="BU138" i="10" s="1"/>
  <c r="BQ116" i="10"/>
  <c r="BP124" i="10"/>
  <c r="CF124" i="10" s="1"/>
  <c r="CK124" i="10" s="1"/>
  <c r="BQ124" i="10"/>
  <c r="BQ132" i="10"/>
  <c r="BQ148" i="10"/>
  <c r="BQ91" i="10"/>
  <c r="BQ97" i="10"/>
  <c r="BQ105" i="10"/>
  <c r="CA102" i="10"/>
  <c r="CA95" i="10"/>
  <c r="CA143" i="10"/>
  <c r="CA115" i="10"/>
  <c r="BQ96" i="10"/>
  <c r="BP96" i="10"/>
  <c r="CF96" i="10" s="1"/>
  <c r="CK96" i="10" s="1"/>
  <c r="BP112" i="10"/>
  <c r="CF112" i="10" s="1"/>
  <c r="CK112" i="10" s="1"/>
  <c r="BP119" i="10"/>
  <c r="CF119" i="10" s="1"/>
  <c r="CK119" i="10" s="1"/>
  <c r="BQ127" i="10"/>
  <c r="BS127" i="10" s="1"/>
  <c r="BT127" i="10" s="1"/>
  <c r="BU127" i="10" s="1"/>
  <c r="BP135" i="10"/>
  <c r="CF135" i="10" s="1"/>
  <c r="CK135" i="10" s="1"/>
  <c r="BP147" i="10"/>
  <c r="CF147" i="10" s="1"/>
  <c r="CK147" i="10" s="1"/>
  <c r="BQ99" i="10"/>
  <c r="BS99" i="10" s="1"/>
  <c r="BT99" i="10" s="1"/>
  <c r="BU99" i="10" s="1"/>
  <c r="BP107" i="10"/>
  <c r="CF107" i="10" s="1"/>
  <c r="CK107" i="10" s="1"/>
  <c r="BQ98" i="10"/>
  <c r="BP98" i="10"/>
  <c r="CF98" i="10" s="1"/>
  <c r="CK98" i="10" s="1"/>
  <c r="BQ113" i="10"/>
  <c r="BP113" i="10"/>
  <c r="CF113" i="10" s="1"/>
  <c r="CK113" i="10" s="1"/>
  <c r="BO129" i="10"/>
  <c r="BO145" i="10"/>
  <c r="BP89" i="10"/>
  <c r="CF89" i="10" s="1"/>
  <c r="CK89" i="10" s="1"/>
  <c r="BQ93" i="10"/>
  <c r="BS93" i="10" s="1"/>
  <c r="BT93" i="10" s="1"/>
  <c r="BU93" i="10" s="1"/>
  <c r="BP101" i="10"/>
  <c r="CF101" i="10" s="1"/>
  <c r="CK101" i="10" s="1"/>
  <c r="BQ109" i="10"/>
  <c r="BS109" i="10" s="1"/>
  <c r="BT109" i="10" s="1"/>
  <c r="BU109" i="10" s="1"/>
  <c r="BQ114" i="10"/>
  <c r="BS114" i="10" s="1"/>
  <c r="BT114" i="10" s="1"/>
  <c r="BU114" i="10" s="1"/>
  <c r="BQ122" i="10"/>
  <c r="BS122" i="10" s="1"/>
  <c r="BT122" i="10" s="1"/>
  <c r="BU122" i="10" s="1"/>
  <c r="BQ130" i="10"/>
  <c r="BS130" i="10" s="1"/>
  <c r="BT130" i="10" s="1"/>
  <c r="BU130" i="10" s="1"/>
  <c r="BQ146" i="10"/>
  <c r="BS146" i="10" s="1"/>
  <c r="BT146" i="10" s="1"/>
  <c r="BU146" i="10" s="1"/>
  <c r="BQ100" i="10"/>
  <c r="BP100" i="10"/>
  <c r="CF100" i="10" s="1"/>
  <c r="CK100" i="10" s="1"/>
  <c r="BP123" i="10"/>
  <c r="CF123" i="10" s="1"/>
  <c r="CK123" i="10" s="1"/>
  <c r="BQ131" i="10"/>
  <c r="BS131" i="10" s="1"/>
  <c r="BT131" i="10" s="1"/>
  <c r="BU131" i="10" s="1"/>
  <c r="BP139" i="10"/>
  <c r="CF139" i="10" s="1"/>
  <c r="CK139" i="10" s="1"/>
  <c r="BQ139" i="10"/>
  <c r="BQ120" i="10"/>
  <c r="BP128" i="10"/>
  <c r="CF128" i="10" s="1"/>
  <c r="CK128" i="10" s="1"/>
  <c r="BQ136" i="10"/>
  <c r="BP144" i="10"/>
  <c r="CF144" i="10" s="1"/>
  <c r="CK144" i="10" s="1"/>
  <c r="BA61" i="10"/>
  <c r="BB61" i="10" s="1"/>
  <c r="BC61" i="10" s="1"/>
  <c r="BA74" i="10"/>
  <c r="BB74" i="10" s="1"/>
  <c r="BC74" i="10" s="1"/>
  <c r="CA85" i="10"/>
  <c r="CA144" i="10"/>
  <c r="CI100" i="10"/>
  <c r="CB100" i="10"/>
  <c r="CF79" i="10"/>
  <c r="CK79" i="10" s="1"/>
  <c r="BI140" i="10"/>
  <c r="BH140" i="10"/>
  <c r="BG140" i="10"/>
  <c r="BA77" i="10"/>
  <c r="BB77" i="10" s="1"/>
  <c r="BC77" i="10" s="1"/>
  <c r="CA77" i="10"/>
  <c r="CC73" i="10"/>
  <c r="CD73" i="10" s="1"/>
  <c r="CE73" i="10" s="1"/>
  <c r="CI95" i="10"/>
  <c r="CB95" i="10"/>
  <c r="CI103" i="10"/>
  <c r="CB103" i="10"/>
  <c r="CA103" i="10"/>
  <c r="CI111" i="10"/>
  <c r="CB111" i="10"/>
  <c r="BZ62" i="10"/>
  <c r="CM62" i="10"/>
  <c r="BA66" i="10"/>
  <c r="BB66" i="10" s="1"/>
  <c r="BC66" i="10" s="1"/>
  <c r="CA66" i="10"/>
  <c r="BA140" i="10"/>
  <c r="BB140" i="10" s="1"/>
  <c r="BC140" i="10" s="1"/>
  <c r="BJ112" i="10"/>
  <c r="BK112" i="10" s="1"/>
  <c r="BL112" i="10" s="1"/>
  <c r="CA112" i="10"/>
  <c r="BJ127" i="10"/>
  <c r="BK127" i="10" s="1"/>
  <c r="BL127" i="10" s="1"/>
  <c r="BJ147" i="10"/>
  <c r="BK147" i="10" s="1"/>
  <c r="BL147" i="10" s="1"/>
  <c r="BJ107" i="10"/>
  <c r="BK107" i="10" s="1"/>
  <c r="BL107" i="10" s="1"/>
  <c r="BI117" i="10"/>
  <c r="BH117" i="10"/>
  <c r="BG117" i="10"/>
  <c r="BI133" i="10"/>
  <c r="BH133" i="10"/>
  <c r="BG133" i="10"/>
  <c r="BJ89" i="10"/>
  <c r="BK89" i="10" s="1"/>
  <c r="BL89" i="10" s="1"/>
  <c r="CA89" i="10"/>
  <c r="BJ101" i="10"/>
  <c r="BK101" i="10" s="1"/>
  <c r="BL101" i="10" s="1"/>
  <c r="CA101" i="10"/>
  <c r="BJ114" i="10"/>
  <c r="BK114" i="10" s="1"/>
  <c r="BL114" i="10" s="1"/>
  <c r="BJ130" i="10"/>
  <c r="BK130" i="10" s="1"/>
  <c r="BL130" i="10" s="1"/>
  <c r="CL74" i="10"/>
  <c r="CC74" i="10"/>
  <c r="CD74" i="10" s="1"/>
  <c r="CE74" i="10" s="1"/>
  <c r="CL70" i="10"/>
  <c r="CC70" i="10"/>
  <c r="CD70" i="10" s="1"/>
  <c r="CE70" i="10" s="1"/>
  <c r="BZ52" i="10"/>
  <c r="CM52" i="10"/>
  <c r="BS89" i="10"/>
  <c r="BT89" i="10" s="1"/>
  <c r="BU89" i="10" s="1"/>
  <c r="CA104" i="10"/>
  <c r="BA121" i="10"/>
  <c r="BB121" i="10" s="1"/>
  <c r="BC121" i="10" s="1"/>
  <c r="BA145" i="10"/>
  <c r="BB145" i="10" s="1"/>
  <c r="BC145" i="10" s="1"/>
  <c r="BA60" i="10"/>
  <c r="BB60" i="10" s="1"/>
  <c r="BC60" i="10" s="1"/>
  <c r="AY7" i="10"/>
  <c r="CA60" i="10"/>
  <c r="BO94" i="10"/>
  <c r="BP117" i="10"/>
  <c r="BP149" i="10"/>
  <c r="CF149" i="10" s="1"/>
  <c r="CK149" i="10" s="1"/>
  <c r="BP118" i="10"/>
  <c r="CF118" i="10" s="1"/>
  <c r="CK118" i="10" s="1"/>
  <c r="BP134" i="10"/>
  <c r="CF134" i="10" s="1"/>
  <c r="CK134" i="10" s="1"/>
  <c r="BP116" i="10"/>
  <c r="CF116" i="10" s="1"/>
  <c r="CK116" i="10" s="1"/>
  <c r="BP132" i="10"/>
  <c r="CF132" i="10" s="1"/>
  <c r="CK132" i="10" s="1"/>
  <c r="BO140" i="10"/>
  <c r="BP148" i="10"/>
  <c r="CF148" i="10" s="1"/>
  <c r="CK148" i="10" s="1"/>
  <c r="BP91" i="10"/>
  <c r="CF91" i="10" s="1"/>
  <c r="CK91" i="10" s="1"/>
  <c r="BP97" i="10"/>
  <c r="CF97" i="10" s="1"/>
  <c r="CK97" i="10" s="1"/>
  <c r="BP105" i="10"/>
  <c r="CF105" i="10" s="1"/>
  <c r="CK105" i="10" s="1"/>
  <c r="CA111" i="10"/>
  <c r="CA80" i="10"/>
  <c r="BP127" i="10"/>
  <c r="CF127" i="10" s="1"/>
  <c r="CK127" i="10" s="1"/>
  <c r="BP99" i="10"/>
  <c r="CF99" i="10" s="1"/>
  <c r="CK99" i="10" s="1"/>
  <c r="BO121" i="10"/>
  <c r="BP93" i="10"/>
  <c r="CF93" i="10" s="1"/>
  <c r="CK93" i="10" s="1"/>
  <c r="BP109" i="10"/>
  <c r="CF109" i="10" s="1"/>
  <c r="CK109" i="10" s="1"/>
  <c r="BP114" i="10"/>
  <c r="CF114" i="10" s="1"/>
  <c r="CK114" i="10" s="1"/>
  <c r="BP122" i="10"/>
  <c r="CF122" i="10" s="1"/>
  <c r="CK122" i="10" s="1"/>
  <c r="BP130" i="10"/>
  <c r="CF130" i="10" s="1"/>
  <c r="CK130" i="10" s="1"/>
  <c r="BP146" i="10"/>
  <c r="CF146" i="10" s="1"/>
  <c r="CK146" i="10" s="1"/>
  <c r="CA69" i="10"/>
  <c r="BP131" i="10"/>
  <c r="CF131" i="10" s="1"/>
  <c r="CK131" i="10" s="1"/>
  <c r="CA65" i="10"/>
  <c r="BP120" i="10"/>
  <c r="CF120" i="10" s="1"/>
  <c r="CK120" i="10" s="1"/>
  <c r="BP136" i="10"/>
  <c r="CF136" i="10" s="1"/>
  <c r="CK136" i="10" s="1"/>
  <c r="CA92" i="10"/>
  <c r="CA108" i="10"/>
  <c r="AD25" i="5"/>
  <c r="AD29" i="5"/>
  <c r="AD33" i="5"/>
  <c r="AD26" i="5"/>
  <c r="AD30" i="5"/>
  <c r="AD11" i="5"/>
  <c r="AD13" i="5"/>
  <c r="AD15" i="5"/>
  <c r="AD17" i="5"/>
  <c r="AD19" i="5"/>
  <c r="AD21" i="5"/>
  <c r="AD23" i="5"/>
  <c r="AD27" i="5"/>
  <c r="AD31" i="5"/>
  <c r="U24" i="5"/>
  <c r="U28" i="5"/>
  <c r="U32" i="5"/>
  <c r="AD10" i="5"/>
  <c r="AD12" i="5"/>
  <c r="AD14" i="5"/>
  <c r="AD16" i="5"/>
  <c r="AD18" i="5"/>
  <c r="AD20" i="5"/>
  <c r="AD22" i="5"/>
  <c r="U35" i="5"/>
  <c r="U39" i="5"/>
  <c r="AD39" i="5" s="1"/>
  <c r="U43" i="5"/>
  <c r="U47" i="5"/>
  <c r="U51" i="5"/>
  <c r="U55" i="5"/>
  <c r="AD59" i="5"/>
  <c r="AD63" i="5"/>
  <c r="AD67" i="5"/>
  <c r="AD71" i="5"/>
  <c r="AD75" i="5"/>
  <c r="AD79" i="5"/>
  <c r="U83" i="5"/>
  <c r="U87" i="5"/>
  <c r="U91" i="5"/>
  <c r="U95" i="5"/>
  <c r="U99" i="5"/>
  <c r="U103" i="5"/>
  <c r="U107" i="5"/>
  <c r="U111" i="5"/>
  <c r="U115" i="5"/>
  <c r="U119" i="5"/>
  <c r="U123" i="5"/>
  <c r="U127" i="5"/>
  <c r="U131" i="5"/>
  <c r="U135" i="5"/>
  <c r="U139" i="5"/>
  <c r="U143" i="5"/>
  <c r="U147" i="5"/>
  <c r="U34" i="5"/>
  <c r="AD34" i="5" s="1"/>
  <c r="U38" i="5"/>
  <c r="U42" i="5"/>
  <c r="AD42" i="5" s="1"/>
  <c r="U46" i="5"/>
  <c r="U50" i="5"/>
  <c r="U54" i="5"/>
  <c r="AD58" i="5"/>
  <c r="AD62" i="5"/>
  <c r="AD66" i="5"/>
  <c r="AD70" i="5"/>
  <c r="AD78" i="5"/>
  <c r="U86" i="5"/>
  <c r="U96" i="5"/>
  <c r="AD132" i="5"/>
  <c r="AM76" i="5"/>
  <c r="U37" i="5"/>
  <c r="U41" i="5"/>
  <c r="AD41" i="5" s="1"/>
  <c r="U45" i="5"/>
  <c r="U49" i="5"/>
  <c r="U53" i="5"/>
  <c r="AD57" i="5"/>
  <c r="AD61" i="5"/>
  <c r="AD65" i="5"/>
  <c r="AD69" i="5"/>
  <c r="AD73" i="5"/>
  <c r="AD77" i="5"/>
  <c r="U81" i="5"/>
  <c r="U85" i="5"/>
  <c r="U89" i="5"/>
  <c r="U93" i="5"/>
  <c r="U97" i="5"/>
  <c r="U101" i="5"/>
  <c r="U105" i="5"/>
  <c r="U109" i="5"/>
  <c r="U113" i="5"/>
  <c r="U117" i="5"/>
  <c r="U121" i="5"/>
  <c r="U125" i="5"/>
  <c r="U129" i="5"/>
  <c r="U133" i="5"/>
  <c r="U137" i="5"/>
  <c r="U141" i="5"/>
  <c r="U145" i="5"/>
  <c r="U149" i="5"/>
  <c r="U36" i="5"/>
  <c r="AD36" i="5" s="1"/>
  <c r="U40" i="5"/>
  <c r="U44" i="5"/>
  <c r="S24" i="9" s="1"/>
  <c r="J74" i="9" s="1"/>
  <c r="U48" i="5"/>
  <c r="U52" i="5"/>
  <c r="U56" i="5"/>
  <c r="AD60" i="5"/>
  <c r="AD64" i="5"/>
  <c r="AD68" i="5"/>
  <c r="AD74" i="5"/>
  <c r="U82" i="5"/>
  <c r="U90" i="5"/>
  <c r="AD84" i="5"/>
  <c r="AD88" i="5"/>
  <c r="AD94" i="5"/>
  <c r="AD100" i="5"/>
  <c r="AD102" i="5"/>
  <c r="AD104" i="5"/>
  <c r="AD106" i="5"/>
  <c r="AD108" i="5"/>
  <c r="AD110" i="5"/>
  <c r="AD112" i="5"/>
  <c r="AD114" i="5"/>
  <c r="AD116" i="5"/>
  <c r="AD118" i="5"/>
  <c r="AD120" i="5"/>
  <c r="AD122" i="5"/>
  <c r="AD124" i="5"/>
  <c r="AD126" i="5"/>
  <c r="AD128" i="5"/>
  <c r="AD130" i="5"/>
  <c r="AD134" i="5"/>
  <c r="AD136" i="5"/>
  <c r="AD138" i="5"/>
  <c r="AD140" i="5"/>
  <c r="AD142" i="5"/>
  <c r="AD144" i="5"/>
  <c r="AD146" i="5"/>
  <c r="AD148" i="5"/>
  <c r="AM72" i="5"/>
  <c r="AM80" i="5"/>
  <c r="AD92" i="5"/>
  <c r="AD98" i="5"/>
  <c r="CA131" i="10" l="1"/>
  <c r="CA142" i="10"/>
  <c r="CA126" i="10"/>
  <c r="BS137" i="10"/>
  <c r="BT137" i="10" s="1"/>
  <c r="BU137" i="10" s="1"/>
  <c r="CF110" i="10"/>
  <c r="CK110" i="10" s="1"/>
  <c r="CA135" i="10"/>
  <c r="BJ129" i="10"/>
  <c r="BK129" i="10" s="1"/>
  <c r="BL129" i="10" s="1"/>
  <c r="BJ145" i="10"/>
  <c r="BK145" i="10" s="1"/>
  <c r="BL145" i="10" s="1"/>
  <c r="BJ94" i="10"/>
  <c r="BK94" i="10" s="1"/>
  <c r="BL94" i="10" s="1"/>
  <c r="CA130" i="10"/>
  <c r="CL130" i="10" s="1"/>
  <c r="CA114" i="10"/>
  <c r="CC114" i="10" s="1"/>
  <c r="CD114" i="10" s="1"/>
  <c r="CE114" i="10" s="1"/>
  <c r="CA107" i="10"/>
  <c r="CA147" i="10"/>
  <c r="CC81" i="10"/>
  <c r="CD81" i="10" s="1"/>
  <c r="CE81" i="10" s="1"/>
  <c r="CM81" i="10" s="1"/>
  <c r="CA141" i="10"/>
  <c r="CC141" i="10" s="1"/>
  <c r="CD141" i="10" s="1"/>
  <c r="CE141" i="10" s="1"/>
  <c r="CA82" i="10"/>
  <c r="CA123" i="10"/>
  <c r="BH7" i="10"/>
  <c r="CC87" i="10"/>
  <c r="CD87" i="10" s="1"/>
  <c r="CE87" i="10" s="1"/>
  <c r="CF133" i="10"/>
  <c r="CK133" i="10" s="1"/>
  <c r="CA127" i="10"/>
  <c r="CC127" i="10" s="1"/>
  <c r="CD127" i="10" s="1"/>
  <c r="CE127" i="10" s="1"/>
  <c r="BS106" i="10"/>
  <c r="BT106" i="10" s="1"/>
  <c r="BU106" i="10" s="1"/>
  <c r="CA106" i="10"/>
  <c r="BS90" i="10"/>
  <c r="BT90" i="10" s="1"/>
  <c r="BU90" i="10" s="1"/>
  <c r="CA90" i="10"/>
  <c r="BS128" i="10"/>
  <c r="BT128" i="10" s="1"/>
  <c r="BU128" i="10" s="1"/>
  <c r="CA128" i="10"/>
  <c r="BZ75" i="10"/>
  <c r="CM75" i="10"/>
  <c r="BZ67" i="10"/>
  <c r="CM67" i="10"/>
  <c r="BC7" i="10"/>
  <c r="CC84" i="10"/>
  <c r="CD84" i="10" s="1"/>
  <c r="CE84" i="10" s="1"/>
  <c r="CL84" i="10"/>
  <c r="CF117" i="10"/>
  <c r="CK117" i="10" s="1"/>
  <c r="CF138" i="10"/>
  <c r="CK138" i="10" s="1"/>
  <c r="BJ140" i="10"/>
  <c r="BK140" i="10" s="1"/>
  <c r="BL140" i="10" s="1"/>
  <c r="CL108" i="10"/>
  <c r="CC108" i="10"/>
  <c r="CD108" i="10" s="1"/>
  <c r="CE108" i="10" s="1"/>
  <c r="CL131" i="10"/>
  <c r="CC131" i="10"/>
  <c r="CD131" i="10" s="1"/>
  <c r="CE131" i="10" s="1"/>
  <c r="CL80" i="10"/>
  <c r="CC80" i="10"/>
  <c r="CD80" i="10" s="1"/>
  <c r="CE80" i="10" s="1"/>
  <c r="BR140" i="10"/>
  <c r="BQ140" i="10"/>
  <c r="BP140" i="10"/>
  <c r="CF140" i="10" s="1"/>
  <c r="CK140" i="10" s="1"/>
  <c r="CL104" i="10"/>
  <c r="CC104" i="10"/>
  <c r="CD104" i="10" s="1"/>
  <c r="CE104" i="10" s="1"/>
  <c r="CL137" i="10"/>
  <c r="CC137" i="10"/>
  <c r="CD137" i="10" s="1"/>
  <c r="CE137" i="10" s="1"/>
  <c r="BZ70" i="10"/>
  <c r="CM70" i="10"/>
  <c r="BZ74" i="10"/>
  <c r="CM74" i="10"/>
  <c r="CC130" i="10"/>
  <c r="CD130" i="10" s="1"/>
  <c r="CE130" i="10" s="1"/>
  <c r="CL101" i="10"/>
  <c r="CC101" i="10"/>
  <c r="CD101" i="10" s="1"/>
  <c r="CE101" i="10" s="1"/>
  <c r="CL89" i="10"/>
  <c r="CC89" i="10"/>
  <c r="CD89" i="10" s="1"/>
  <c r="CE89" i="10" s="1"/>
  <c r="BJ117" i="10"/>
  <c r="BK117" i="10" s="1"/>
  <c r="BL117" i="10" s="1"/>
  <c r="CA117" i="10"/>
  <c r="CL107" i="10"/>
  <c r="CC107" i="10"/>
  <c r="CD107" i="10" s="1"/>
  <c r="CE107" i="10" s="1"/>
  <c r="CL147" i="10"/>
  <c r="CC147" i="10"/>
  <c r="CD147" i="10" s="1"/>
  <c r="CE147" i="10" s="1"/>
  <c r="CL127" i="10"/>
  <c r="CC112" i="10"/>
  <c r="CD112" i="10" s="1"/>
  <c r="CE112" i="10" s="1"/>
  <c r="CL112" i="10"/>
  <c r="BZ81" i="10"/>
  <c r="CL66" i="10"/>
  <c r="CC66" i="10"/>
  <c r="CD66" i="10" s="1"/>
  <c r="CE66" i="10" s="1"/>
  <c r="CL103" i="10"/>
  <c r="CC103" i="10"/>
  <c r="CD103" i="10" s="1"/>
  <c r="CE103" i="10" s="1"/>
  <c r="BZ73" i="10"/>
  <c r="CM73" i="10"/>
  <c r="CC77" i="10"/>
  <c r="CD77" i="10" s="1"/>
  <c r="CE77" i="10" s="1"/>
  <c r="CL77" i="10"/>
  <c r="CL126" i="10"/>
  <c r="CC126" i="10"/>
  <c r="CD126" i="10" s="1"/>
  <c r="CE126" i="10" s="1"/>
  <c r="BS139" i="10"/>
  <c r="BT139" i="10" s="1"/>
  <c r="BU139" i="10" s="1"/>
  <c r="CA139" i="10"/>
  <c r="BR145" i="10"/>
  <c r="BQ145" i="10"/>
  <c r="BP145" i="10"/>
  <c r="CF145" i="10" s="1"/>
  <c r="CK145" i="10" s="1"/>
  <c r="BS96" i="10"/>
  <c r="BT96" i="10" s="1"/>
  <c r="BU96" i="10" s="1"/>
  <c r="CA96" i="10"/>
  <c r="CL143" i="10"/>
  <c r="CC143" i="10"/>
  <c r="CD143" i="10" s="1"/>
  <c r="CE143" i="10" s="1"/>
  <c r="CL102" i="10"/>
  <c r="CC102" i="10"/>
  <c r="CD102" i="10" s="1"/>
  <c r="CE102" i="10" s="1"/>
  <c r="BS105" i="10"/>
  <c r="BT105" i="10" s="1"/>
  <c r="BU105" i="10" s="1"/>
  <c r="CA105" i="10"/>
  <c r="BS91" i="10"/>
  <c r="BT91" i="10" s="1"/>
  <c r="BU91" i="10" s="1"/>
  <c r="CA91" i="10"/>
  <c r="BS132" i="10"/>
  <c r="BT132" i="10" s="1"/>
  <c r="BU132" i="10" s="1"/>
  <c r="CA132" i="10"/>
  <c r="BS134" i="10"/>
  <c r="BT134" i="10" s="1"/>
  <c r="BU134" i="10" s="1"/>
  <c r="CA134" i="10"/>
  <c r="BS118" i="10"/>
  <c r="BT118" i="10" s="1"/>
  <c r="BU118" i="10" s="1"/>
  <c r="CA118" i="10"/>
  <c r="CL142" i="10"/>
  <c r="CC142" i="10"/>
  <c r="CD142" i="10" s="1"/>
  <c r="CE142" i="10" s="1"/>
  <c r="BJ125" i="10"/>
  <c r="BK125" i="10" s="1"/>
  <c r="BL125" i="10" s="1"/>
  <c r="CA125" i="10"/>
  <c r="CL83" i="10"/>
  <c r="CC83" i="10"/>
  <c r="CD83" i="10" s="1"/>
  <c r="CE83" i="10" s="1"/>
  <c r="CL135" i="10"/>
  <c r="CC135" i="10"/>
  <c r="CD135" i="10" s="1"/>
  <c r="CE135" i="10" s="1"/>
  <c r="CL119" i="10"/>
  <c r="CC119" i="10"/>
  <c r="CD119" i="10" s="1"/>
  <c r="CE119" i="10" s="1"/>
  <c r="CL68" i="10"/>
  <c r="CC68" i="10"/>
  <c r="CD68" i="10" s="1"/>
  <c r="CE68" i="10" s="1"/>
  <c r="BZ61" i="10"/>
  <c r="CM61" i="10"/>
  <c r="BG7" i="10"/>
  <c r="CA99" i="10"/>
  <c r="CA149" i="10"/>
  <c r="CA110" i="10"/>
  <c r="CL92" i="10"/>
  <c r="CC92" i="10"/>
  <c r="CD92" i="10" s="1"/>
  <c r="CE92" i="10" s="1"/>
  <c r="CL65" i="10"/>
  <c r="CC65" i="10"/>
  <c r="CD65" i="10" s="1"/>
  <c r="CE65" i="10" s="1"/>
  <c r="CL69" i="10"/>
  <c r="CC69" i="10"/>
  <c r="CD69" i="10" s="1"/>
  <c r="CE69" i="10" s="1"/>
  <c r="BR121" i="10"/>
  <c r="BP121" i="10"/>
  <c r="CF121" i="10" s="1"/>
  <c r="CK121" i="10" s="1"/>
  <c r="BQ121" i="10"/>
  <c r="CL111" i="10"/>
  <c r="CC111" i="10"/>
  <c r="CD111" i="10" s="1"/>
  <c r="CE111" i="10" s="1"/>
  <c r="BR94" i="10"/>
  <c r="BP94" i="10"/>
  <c r="CF94" i="10" s="1"/>
  <c r="CK94" i="10" s="1"/>
  <c r="BQ94" i="10"/>
  <c r="CL60" i="10"/>
  <c r="CC60" i="10"/>
  <c r="CD60" i="10" s="1"/>
  <c r="CE60" i="10" s="1"/>
  <c r="BJ133" i="10"/>
  <c r="BK133" i="10" s="1"/>
  <c r="BL133" i="10" s="1"/>
  <c r="CA133" i="10"/>
  <c r="CL141" i="10"/>
  <c r="CL144" i="10"/>
  <c r="CC144" i="10"/>
  <c r="CD144" i="10" s="1"/>
  <c r="CE144" i="10" s="1"/>
  <c r="CL85" i="10"/>
  <c r="CC85" i="10"/>
  <c r="CD85" i="10" s="1"/>
  <c r="CE85" i="10" s="1"/>
  <c r="BS136" i="10"/>
  <c r="BT136" i="10" s="1"/>
  <c r="BU136" i="10" s="1"/>
  <c r="CA136" i="10"/>
  <c r="BS120" i="10"/>
  <c r="BT120" i="10" s="1"/>
  <c r="BU120" i="10" s="1"/>
  <c r="CA120" i="10"/>
  <c r="BS100" i="10"/>
  <c r="BT100" i="10" s="1"/>
  <c r="BU100" i="10" s="1"/>
  <c r="CA100" i="10"/>
  <c r="BR129" i="10"/>
  <c r="BQ129" i="10"/>
  <c r="BP129" i="10"/>
  <c r="CF129" i="10" s="1"/>
  <c r="CK129" i="10" s="1"/>
  <c r="BS113" i="10"/>
  <c r="BT113" i="10" s="1"/>
  <c r="BU113" i="10" s="1"/>
  <c r="CA113" i="10"/>
  <c r="BS98" i="10"/>
  <c r="BT98" i="10" s="1"/>
  <c r="BU98" i="10" s="1"/>
  <c r="CA98" i="10"/>
  <c r="CC115" i="10"/>
  <c r="CD115" i="10" s="1"/>
  <c r="CE115" i="10" s="1"/>
  <c r="CL115" i="10"/>
  <c r="CL95" i="10"/>
  <c r="CC95" i="10"/>
  <c r="CD95" i="10" s="1"/>
  <c r="CE95" i="10" s="1"/>
  <c r="CL82" i="10"/>
  <c r="CC82" i="10"/>
  <c r="CD82" i="10" s="1"/>
  <c r="CE82" i="10" s="1"/>
  <c r="BS97" i="10"/>
  <c r="BT97" i="10" s="1"/>
  <c r="BU97" i="10" s="1"/>
  <c r="CA97" i="10"/>
  <c r="BS148" i="10"/>
  <c r="BT148" i="10" s="1"/>
  <c r="BU148" i="10" s="1"/>
  <c r="CA148" i="10"/>
  <c r="BS124" i="10"/>
  <c r="BT124" i="10" s="1"/>
  <c r="BU124" i="10" s="1"/>
  <c r="CA124" i="10"/>
  <c r="BS116" i="10"/>
  <c r="BT116" i="10" s="1"/>
  <c r="BU116" i="10" s="1"/>
  <c r="CA116" i="10"/>
  <c r="BZ79" i="10"/>
  <c r="CM79" i="10"/>
  <c r="CL76" i="10"/>
  <c r="CC76" i="10"/>
  <c r="CD76" i="10" s="1"/>
  <c r="CE76" i="10" s="1"/>
  <c r="BZ78" i="10"/>
  <c r="CM78" i="10"/>
  <c r="BZ71" i="10"/>
  <c r="CM71" i="10"/>
  <c r="BZ63" i="10"/>
  <c r="CM63" i="10"/>
  <c r="CL123" i="10"/>
  <c r="CC123" i="10"/>
  <c r="CD123" i="10" s="1"/>
  <c r="CE123" i="10" s="1"/>
  <c r="BZ58" i="10"/>
  <c r="CM58" i="10"/>
  <c r="BZ88" i="10"/>
  <c r="CM88" i="10"/>
  <c r="BJ138" i="10"/>
  <c r="BK138" i="10" s="1"/>
  <c r="BL138" i="10" s="1"/>
  <c r="CA138" i="10"/>
  <c r="BJ86" i="10"/>
  <c r="BK86" i="10" s="1"/>
  <c r="BL86" i="10" s="1"/>
  <c r="CA86" i="10"/>
  <c r="BO7" i="10"/>
  <c r="CA146" i="10"/>
  <c r="CA122" i="10"/>
  <c r="CA109" i="10"/>
  <c r="CA93" i="10"/>
  <c r="AM36" i="5"/>
  <c r="AM41" i="5"/>
  <c r="AM42" i="5"/>
  <c r="AM34" i="5"/>
  <c r="AM39" i="5"/>
  <c r="AM22" i="5"/>
  <c r="AM20" i="5"/>
  <c r="AM18" i="5"/>
  <c r="AM16" i="5"/>
  <c r="AM14" i="5"/>
  <c r="AM12" i="5"/>
  <c r="AM10" i="5"/>
  <c r="AD32" i="5"/>
  <c r="AD28" i="5"/>
  <c r="AD24" i="5"/>
  <c r="AM31" i="5"/>
  <c r="AM27" i="5"/>
  <c r="AD40" i="5"/>
  <c r="AD37" i="5"/>
  <c r="AD38" i="5"/>
  <c r="AD43" i="5"/>
  <c r="AD35" i="5"/>
  <c r="AM23" i="5"/>
  <c r="AM21" i="5"/>
  <c r="AM19" i="5"/>
  <c r="AM17" i="5"/>
  <c r="AM15" i="5"/>
  <c r="AM13" i="5"/>
  <c r="AM11" i="5"/>
  <c r="AM30" i="5"/>
  <c r="AM26" i="5"/>
  <c r="AM33" i="5"/>
  <c r="AM29" i="5"/>
  <c r="AM25" i="5"/>
  <c r="AM98" i="5"/>
  <c r="AV72" i="5"/>
  <c r="AM94" i="5"/>
  <c r="AM84" i="5"/>
  <c r="AD90" i="5"/>
  <c r="AD82" i="5"/>
  <c r="AM73" i="5"/>
  <c r="AM132" i="5"/>
  <c r="AD96" i="5"/>
  <c r="AD86" i="5"/>
  <c r="AM75" i="5"/>
  <c r="AM67" i="5"/>
  <c r="AM63" i="5"/>
  <c r="AM59" i="5"/>
  <c r="AD55" i="5"/>
  <c r="AD51" i="5"/>
  <c r="AM51" i="5" s="1"/>
  <c r="AD47" i="5"/>
  <c r="AM47" i="5" s="1"/>
  <c r="AM92" i="5"/>
  <c r="AV80" i="5"/>
  <c r="AM148" i="5"/>
  <c r="AM146" i="5"/>
  <c r="AM144" i="5"/>
  <c r="AM142" i="5"/>
  <c r="AM140" i="5"/>
  <c r="AM138" i="5"/>
  <c r="AM136" i="5"/>
  <c r="AM134" i="5"/>
  <c r="AM130" i="5"/>
  <c r="AM128" i="5"/>
  <c r="AM126" i="5"/>
  <c r="AM124" i="5"/>
  <c r="AM122" i="5"/>
  <c r="AM120" i="5"/>
  <c r="AM118" i="5"/>
  <c r="AM116" i="5"/>
  <c r="AM114" i="5"/>
  <c r="AM112" i="5"/>
  <c r="AM110" i="5"/>
  <c r="AM108" i="5"/>
  <c r="AM106" i="5"/>
  <c r="AM104" i="5"/>
  <c r="AM102" i="5"/>
  <c r="AM100" i="5"/>
  <c r="AM88" i="5"/>
  <c r="AM74" i="5"/>
  <c r="AM68" i="5"/>
  <c r="AM64" i="5"/>
  <c r="AM60" i="5"/>
  <c r="AD56" i="5"/>
  <c r="AD52" i="5"/>
  <c r="AD48" i="5"/>
  <c r="AM48" i="5" s="1"/>
  <c r="AD44" i="5"/>
  <c r="AM44" i="5" s="1"/>
  <c r="AD149" i="5"/>
  <c r="AD145" i="5"/>
  <c r="AD141" i="5"/>
  <c r="AD137" i="5"/>
  <c r="AD133" i="5"/>
  <c r="AD129" i="5"/>
  <c r="AD125" i="5"/>
  <c r="AD121" i="5"/>
  <c r="AD117" i="5"/>
  <c r="AD113" i="5"/>
  <c r="AD109" i="5"/>
  <c r="AD105" i="5"/>
  <c r="AD101" i="5"/>
  <c r="AD97" i="5"/>
  <c r="AD93" i="5"/>
  <c r="AD89" i="5"/>
  <c r="AD85" i="5"/>
  <c r="AD81" i="5"/>
  <c r="AM77" i="5"/>
  <c r="AM69" i="5"/>
  <c r="AM65" i="5"/>
  <c r="AM61" i="5"/>
  <c r="AM57" i="5"/>
  <c r="AV57" i="5" s="1"/>
  <c r="AD53" i="5"/>
  <c r="AM53" i="5" s="1"/>
  <c r="AD49" i="5"/>
  <c r="AM49" i="5" s="1"/>
  <c r="AD45" i="5"/>
  <c r="AM45" i="5" s="1"/>
  <c r="AV76" i="5"/>
  <c r="AM78" i="5"/>
  <c r="AM70" i="5"/>
  <c r="AM66" i="5"/>
  <c r="AM62" i="5"/>
  <c r="AM58" i="5"/>
  <c r="AV58" i="5" s="1"/>
  <c r="AD54" i="5"/>
  <c r="G34" i="9" s="1"/>
  <c r="J76" i="9" s="1"/>
  <c r="AD50" i="5"/>
  <c r="AM50" i="5" s="1"/>
  <c r="AD46" i="5"/>
  <c r="AM46" i="5" s="1"/>
  <c r="AD147" i="5"/>
  <c r="AD143" i="5"/>
  <c r="AD139" i="5"/>
  <c r="AD135" i="5"/>
  <c r="AD131" i="5"/>
  <c r="AD127" i="5"/>
  <c r="AD123" i="5"/>
  <c r="AD119" i="5"/>
  <c r="AD115" i="5"/>
  <c r="AD111" i="5"/>
  <c r="AD107" i="5"/>
  <c r="AD103" i="5"/>
  <c r="AD99" i="5"/>
  <c r="AD95" i="5"/>
  <c r="AD91" i="5"/>
  <c r="AD87" i="5"/>
  <c r="AD83" i="5"/>
  <c r="AM79" i="5"/>
  <c r="AM71" i="5"/>
  <c r="CL114" i="10" l="1"/>
  <c r="BP7" i="10"/>
  <c r="BZ87" i="10"/>
  <c r="CM87" i="10"/>
  <c r="M34" i="9"/>
  <c r="J78" i="9" s="1"/>
  <c r="CM84" i="10"/>
  <c r="BZ84" i="10"/>
  <c r="CL128" i="10"/>
  <c r="CC128" i="10"/>
  <c r="CD128" i="10" s="1"/>
  <c r="CE128" i="10" s="1"/>
  <c r="CL90" i="10"/>
  <c r="CC90" i="10"/>
  <c r="CD90" i="10" s="1"/>
  <c r="CE90" i="10" s="1"/>
  <c r="CL106" i="10"/>
  <c r="CC106" i="10"/>
  <c r="CD106" i="10" s="1"/>
  <c r="CE106" i="10" s="1"/>
  <c r="BL7" i="10"/>
  <c r="CL109" i="10"/>
  <c r="CC109" i="10"/>
  <c r="CD109" i="10" s="1"/>
  <c r="CE109" i="10" s="1"/>
  <c r="CL146" i="10"/>
  <c r="CC146" i="10"/>
  <c r="CD146" i="10" s="1"/>
  <c r="CE146" i="10" s="1"/>
  <c r="CL86" i="10"/>
  <c r="CC86" i="10"/>
  <c r="CD86" i="10" s="1"/>
  <c r="CE86" i="10" s="1"/>
  <c r="CL138" i="10"/>
  <c r="CC138" i="10"/>
  <c r="CD138" i="10" s="1"/>
  <c r="CE138" i="10" s="1"/>
  <c r="BZ123" i="10"/>
  <c r="CM123" i="10"/>
  <c r="BZ76" i="10"/>
  <c r="CM76" i="10"/>
  <c r="CC116" i="10"/>
  <c r="CD116" i="10" s="1"/>
  <c r="CE116" i="10" s="1"/>
  <c r="CL116" i="10"/>
  <c r="CL124" i="10"/>
  <c r="CC124" i="10"/>
  <c r="CD124" i="10" s="1"/>
  <c r="CE124" i="10" s="1"/>
  <c r="CL148" i="10"/>
  <c r="CC148" i="10"/>
  <c r="CD148" i="10" s="1"/>
  <c r="CE148" i="10" s="1"/>
  <c r="CL97" i="10"/>
  <c r="CC97" i="10"/>
  <c r="CD97" i="10" s="1"/>
  <c r="CE97" i="10" s="1"/>
  <c r="BZ82" i="10"/>
  <c r="CM82" i="10"/>
  <c r="BZ95" i="10"/>
  <c r="CM95" i="10"/>
  <c r="CL98" i="10"/>
  <c r="CC98" i="10"/>
  <c r="CD98" i="10" s="1"/>
  <c r="CE98" i="10" s="1"/>
  <c r="CC113" i="10"/>
  <c r="CD113" i="10" s="1"/>
  <c r="CE113" i="10" s="1"/>
  <c r="CL113" i="10"/>
  <c r="BZ111" i="10"/>
  <c r="CM111" i="10"/>
  <c r="BS121" i="10"/>
  <c r="BT121" i="10" s="1"/>
  <c r="BU121" i="10" s="1"/>
  <c r="CA121" i="10"/>
  <c r="CL149" i="10"/>
  <c r="CC149" i="10"/>
  <c r="CD149" i="10" s="1"/>
  <c r="CE149" i="10" s="1"/>
  <c r="BS145" i="10"/>
  <c r="BT145" i="10" s="1"/>
  <c r="BU145" i="10" s="1"/>
  <c r="CA145" i="10"/>
  <c r="CL139" i="10"/>
  <c r="CC139" i="10"/>
  <c r="CD139" i="10" s="1"/>
  <c r="CE139" i="10" s="1"/>
  <c r="BZ126" i="10"/>
  <c r="CM126" i="10"/>
  <c r="BZ103" i="10"/>
  <c r="CM103" i="10"/>
  <c r="BZ66" i="10"/>
  <c r="CM66" i="10"/>
  <c r="BZ127" i="10"/>
  <c r="CM127" i="10"/>
  <c r="BZ147" i="10"/>
  <c r="CM147" i="10"/>
  <c r="BZ107" i="10"/>
  <c r="CM107" i="10"/>
  <c r="CL117" i="10"/>
  <c r="CC117" i="10"/>
  <c r="CD117" i="10" s="1"/>
  <c r="CE117" i="10" s="1"/>
  <c r="BZ89" i="10"/>
  <c r="CM89" i="10"/>
  <c r="BZ101" i="10"/>
  <c r="CM101" i="10"/>
  <c r="BZ130" i="10"/>
  <c r="CM130" i="10"/>
  <c r="BZ137" i="10"/>
  <c r="CM137" i="10"/>
  <c r="BZ104" i="10"/>
  <c r="CM104" i="10"/>
  <c r="CL93" i="10"/>
  <c r="CC93" i="10"/>
  <c r="CD93" i="10" s="1"/>
  <c r="CE93" i="10" s="1"/>
  <c r="CL122" i="10"/>
  <c r="CC122" i="10"/>
  <c r="CD122" i="10" s="1"/>
  <c r="CE122" i="10" s="1"/>
  <c r="BZ115" i="10"/>
  <c r="CM115" i="10"/>
  <c r="BS129" i="10"/>
  <c r="BT129" i="10" s="1"/>
  <c r="BU129" i="10" s="1"/>
  <c r="CA129" i="10"/>
  <c r="CL100" i="10"/>
  <c r="CC100" i="10"/>
  <c r="CD100" i="10" s="1"/>
  <c r="CE100" i="10" s="1"/>
  <c r="CL120" i="10"/>
  <c r="CC120" i="10"/>
  <c r="CD120" i="10" s="1"/>
  <c r="CE120" i="10" s="1"/>
  <c r="CL136" i="10"/>
  <c r="CC136" i="10"/>
  <c r="CD136" i="10" s="1"/>
  <c r="CE136" i="10" s="1"/>
  <c r="BZ85" i="10"/>
  <c r="CM85" i="10"/>
  <c r="BZ144" i="10"/>
  <c r="CM144" i="10"/>
  <c r="BZ141" i="10"/>
  <c r="CM141" i="10"/>
  <c r="CL133" i="10"/>
  <c r="CC133" i="10"/>
  <c r="CD133" i="10" s="1"/>
  <c r="CE133" i="10" s="1"/>
  <c r="BZ60" i="10"/>
  <c r="CM60" i="10"/>
  <c r="BS94" i="10"/>
  <c r="BT94" i="10" s="1"/>
  <c r="BU94" i="10" s="1"/>
  <c r="CA94" i="10"/>
  <c r="BQ7" i="10"/>
  <c r="BZ69" i="10"/>
  <c r="CM69" i="10"/>
  <c r="BZ65" i="10"/>
  <c r="CM65" i="10"/>
  <c r="BZ92" i="10"/>
  <c r="CM92" i="10"/>
  <c r="CL110" i="10"/>
  <c r="CC110" i="10"/>
  <c r="CD110" i="10" s="1"/>
  <c r="CE110" i="10" s="1"/>
  <c r="CL99" i="10"/>
  <c r="CC99" i="10"/>
  <c r="CD99" i="10" s="1"/>
  <c r="CE99" i="10" s="1"/>
  <c r="BZ68" i="10"/>
  <c r="CM68" i="10"/>
  <c r="BZ119" i="10"/>
  <c r="CM119" i="10"/>
  <c r="BZ135" i="10"/>
  <c r="CM135" i="10"/>
  <c r="BZ83" i="10"/>
  <c r="CM83" i="10"/>
  <c r="CL125" i="10"/>
  <c r="CC125" i="10"/>
  <c r="CD125" i="10" s="1"/>
  <c r="CE125" i="10" s="1"/>
  <c r="BZ142" i="10"/>
  <c r="CM142" i="10"/>
  <c r="CL118" i="10"/>
  <c r="CC118" i="10"/>
  <c r="CD118" i="10" s="1"/>
  <c r="CE118" i="10" s="1"/>
  <c r="CL134" i="10"/>
  <c r="CC134" i="10"/>
  <c r="CD134" i="10" s="1"/>
  <c r="CE134" i="10" s="1"/>
  <c r="CL132" i="10"/>
  <c r="CC132" i="10"/>
  <c r="CD132" i="10" s="1"/>
  <c r="CE132" i="10" s="1"/>
  <c r="CL91" i="10"/>
  <c r="CC91" i="10"/>
  <c r="CD91" i="10" s="1"/>
  <c r="CE91" i="10" s="1"/>
  <c r="CL105" i="10"/>
  <c r="CC105" i="10"/>
  <c r="CD105" i="10" s="1"/>
  <c r="CE105" i="10" s="1"/>
  <c r="BZ102" i="10"/>
  <c r="CM102" i="10"/>
  <c r="BZ143" i="10"/>
  <c r="CM143" i="10"/>
  <c r="CL96" i="10"/>
  <c r="CC96" i="10"/>
  <c r="CD96" i="10" s="1"/>
  <c r="CE96" i="10" s="1"/>
  <c r="BZ77" i="10"/>
  <c r="CM77" i="10"/>
  <c r="BZ112" i="10"/>
  <c r="CM112" i="10"/>
  <c r="BZ114" i="10"/>
  <c r="CM114" i="10"/>
  <c r="BS140" i="10"/>
  <c r="BT140" i="10" s="1"/>
  <c r="BU140" i="10" s="1"/>
  <c r="CA140" i="10"/>
  <c r="BZ80" i="10"/>
  <c r="CM80" i="10"/>
  <c r="BZ131" i="10"/>
  <c r="CM131" i="10"/>
  <c r="BZ108" i="10"/>
  <c r="CM108" i="10"/>
  <c r="AV21" i="5"/>
  <c r="AV23" i="5"/>
  <c r="AM35" i="5"/>
  <c r="AM43" i="5"/>
  <c r="AM38" i="5"/>
  <c r="AM37" i="5"/>
  <c r="AM40" i="5"/>
  <c r="AV27" i="5"/>
  <c r="AV31" i="5"/>
  <c r="AM24" i="5"/>
  <c r="AM28" i="5"/>
  <c r="AM32" i="5"/>
  <c r="AV10" i="5"/>
  <c r="AV12" i="5"/>
  <c r="AV14" i="5"/>
  <c r="AV16" i="5"/>
  <c r="AV18" i="5"/>
  <c r="AV20" i="5"/>
  <c r="AV25" i="5"/>
  <c r="AV29" i="5"/>
  <c r="AV33" i="5"/>
  <c r="AV26" i="5"/>
  <c r="AV30" i="5"/>
  <c r="AV11" i="5"/>
  <c r="AV13" i="5"/>
  <c r="AV15" i="5"/>
  <c r="AV17" i="5"/>
  <c r="AV19" i="5"/>
  <c r="AV22" i="5"/>
  <c r="AV39" i="5"/>
  <c r="AV34" i="5"/>
  <c r="AV42" i="5"/>
  <c r="AV41" i="5"/>
  <c r="AV36" i="5"/>
  <c r="AV46" i="5"/>
  <c r="AV45" i="5"/>
  <c r="AV53" i="5"/>
  <c r="AV44" i="5"/>
  <c r="AM52" i="5"/>
  <c r="AV47" i="5"/>
  <c r="AV50" i="5"/>
  <c r="AV49" i="5"/>
  <c r="AV48" i="5"/>
  <c r="AV51" i="5"/>
  <c r="BE58" i="5"/>
  <c r="BE57" i="5"/>
  <c r="BE76" i="5"/>
  <c r="BE72" i="5"/>
  <c r="AV79" i="5"/>
  <c r="AM87" i="5"/>
  <c r="AM95" i="5"/>
  <c r="AM54" i="5"/>
  <c r="AV54" i="5" s="1"/>
  <c r="AV62" i="5"/>
  <c r="AV66" i="5"/>
  <c r="AV78" i="5"/>
  <c r="AV61" i="5"/>
  <c r="BE61" i="5" s="1"/>
  <c r="AV65" i="5"/>
  <c r="AV77" i="5"/>
  <c r="AM85" i="5"/>
  <c r="AM93" i="5"/>
  <c r="AM101" i="5"/>
  <c r="AM105" i="5"/>
  <c r="AM109" i="5"/>
  <c r="AM113" i="5"/>
  <c r="AM117" i="5"/>
  <c r="AM121" i="5"/>
  <c r="AM125" i="5"/>
  <c r="AM129" i="5"/>
  <c r="AM133" i="5"/>
  <c r="AM137" i="5"/>
  <c r="AM141" i="5"/>
  <c r="AM145" i="5"/>
  <c r="AM149" i="5"/>
  <c r="AM56" i="5"/>
  <c r="AV56" i="5" s="1"/>
  <c r="AV60" i="5"/>
  <c r="BE60" i="5" s="1"/>
  <c r="AV64" i="5"/>
  <c r="BE64" i="5" s="1"/>
  <c r="AV74" i="5"/>
  <c r="AV88" i="5"/>
  <c r="AV100" i="5"/>
  <c r="AV104" i="5"/>
  <c r="AV108" i="5"/>
  <c r="AV112" i="5"/>
  <c r="AV116" i="5"/>
  <c r="AV120" i="5"/>
  <c r="AV124" i="5"/>
  <c r="AV128" i="5"/>
  <c r="AV134" i="5"/>
  <c r="AV138" i="5"/>
  <c r="AV142" i="5"/>
  <c r="AV146" i="5"/>
  <c r="AV92" i="5"/>
  <c r="AM55" i="5"/>
  <c r="AV55" i="5" s="1"/>
  <c r="AV59" i="5"/>
  <c r="AV63" i="5"/>
  <c r="BE63" i="5" s="1"/>
  <c r="AV75" i="5"/>
  <c r="AM86" i="5"/>
  <c r="AV132" i="5"/>
  <c r="AV73" i="5"/>
  <c r="BE73" i="5" s="1"/>
  <c r="AM82" i="5"/>
  <c r="AV84" i="5"/>
  <c r="AV98" i="5"/>
  <c r="AV71" i="5"/>
  <c r="AM83" i="5"/>
  <c r="AM91" i="5"/>
  <c r="AM99" i="5"/>
  <c r="AM103" i="5"/>
  <c r="AM107" i="5"/>
  <c r="AM111" i="5"/>
  <c r="AM115" i="5"/>
  <c r="AM119" i="5"/>
  <c r="AM123" i="5"/>
  <c r="AM127" i="5"/>
  <c r="AM131" i="5"/>
  <c r="AM135" i="5"/>
  <c r="AM139" i="5"/>
  <c r="AM143" i="5"/>
  <c r="AM147" i="5"/>
  <c r="AV70" i="5"/>
  <c r="AV69" i="5"/>
  <c r="AM81" i="5"/>
  <c r="AM89" i="5"/>
  <c r="AM97" i="5"/>
  <c r="AV68" i="5"/>
  <c r="BE68" i="5" s="1"/>
  <c r="AV102" i="5"/>
  <c r="AV106" i="5"/>
  <c r="AV110" i="5"/>
  <c r="AV114" i="5"/>
  <c r="AV118" i="5"/>
  <c r="AV122" i="5"/>
  <c r="AV126" i="5"/>
  <c r="AV130" i="5"/>
  <c r="AV136" i="5"/>
  <c r="AV140" i="5"/>
  <c r="AV144" i="5"/>
  <c r="AV148" i="5"/>
  <c r="BE80" i="5"/>
  <c r="BN80" i="5" s="1"/>
  <c r="AV67" i="5"/>
  <c r="AM96" i="5"/>
  <c r="AM90" i="5"/>
  <c r="AV94" i="5"/>
  <c r="BZ106" i="10" l="1"/>
  <c r="CM106" i="10"/>
  <c r="CM90" i="10"/>
  <c r="BZ90" i="10"/>
  <c r="BZ128" i="10"/>
  <c r="CM128" i="10"/>
  <c r="CL140" i="10"/>
  <c r="CC140" i="10"/>
  <c r="CD140" i="10" s="1"/>
  <c r="CE140" i="10" s="1"/>
  <c r="BZ96" i="10"/>
  <c r="CM96" i="10"/>
  <c r="BZ105" i="10"/>
  <c r="CM105" i="10"/>
  <c r="BZ91" i="10"/>
  <c r="CM91" i="10"/>
  <c r="BZ132" i="10"/>
  <c r="CM132" i="10"/>
  <c r="BZ134" i="10"/>
  <c r="CM134" i="10"/>
  <c r="BZ118" i="10"/>
  <c r="CM118" i="10"/>
  <c r="BZ125" i="10"/>
  <c r="CM125" i="10"/>
  <c r="BZ99" i="10"/>
  <c r="CM99" i="10"/>
  <c r="BZ110" i="10"/>
  <c r="CM110" i="10"/>
  <c r="BZ113" i="10"/>
  <c r="CM113" i="10"/>
  <c r="BZ116" i="10"/>
  <c r="CM116" i="10"/>
  <c r="BU7" i="10"/>
  <c r="CL94" i="10"/>
  <c r="CC94" i="10"/>
  <c r="CD94" i="10" s="1"/>
  <c r="CE94" i="10" s="1"/>
  <c r="BZ133" i="10"/>
  <c r="CM133" i="10"/>
  <c r="BZ136" i="10"/>
  <c r="CM136" i="10"/>
  <c r="BZ120" i="10"/>
  <c r="CM120" i="10"/>
  <c r="BZ100" i="10"/>
  <c r="CM100" i="10"/>
  <c r="CL129" i="10"/>
  <c r="CC129" i="10"/>
  <c r="CD129" i="10" s="1"/>
  <c r="CE129" i="10" s="1"/>
  <c r="BZ122" i="10"/>
  <c r="CM122" i="10"/>
  <c r="BZ93" i="10"/>
  <c r="CM93" i="10"/>
  <c r="BZ117" i="10"/>
  <c r="CM117" i="10"/>
  <c r="BZ139" i="10"/>
  <c r="CM139" i="10"/>
  <c r="CL145" i="10"/>
  <c r="CC145" i="10"/>
  <c r="CD145" i="10" s="1"/>
  <c r="CE145" i="10" s="1"/>
  <c r="BZ149" i="10"/>
  <c r="CM149" i="10"/>
  <c r="CL121" i="10"/>
  <c r="CC121" i="10"/>
  <c r="CD121" i="10" s="1"/>
  <c r="CE121" i="10" s="1"/>
  <c r="BZ98" i="10"/>
  <c r="CM98" i="10"/>
  <c r="BZ97" i="10"/>
  <c r="CM97" i="10"/>
  <c r="BZ148" i="10"/>
  <c r="CM148" i="10"/>
  <c r="BZ124" i="10"/>
  <c r="CM124" i="10"/>
  <c r="BZ138" i="10"/>
  <c r="CM138" i="10"/>
  <c r="BZ86" i="10"/>
  <c r="CM86" i="10"/>
  <c r="BZ146" i="10"/>
  <c r="CM146" i="10"/>
  <c r="BZ109" i="10"/>
  <c r="CM109" i="10"/>
  <c r="BE42" i="5"/>
  <c r="BE39" i="5"/>
  <c r="BE17" i="5"/>
  <c r="BE15" i="5"/>
  <c r="BE30" i="5"/>
  <c r="BE26" i="5"/>
  <c r="BE16" i="5"/>
  <c r="BE14" i="5"/>
  <c r="AV32" i="5"/>
  <c r="AV28" i="5"/>
  <c r="AV24" i="5"/>
  <c r="BE31" i="5"/>
  <c r="BE27" i="5"/>
  <c r="AV40" i="5"/>
  <c r="AV37" i="5"/>
  <c r="AV38" i="5"/>
  <c r="AV43" i="5"/>
  <c r="AV35" i="5"/>
  <c r="BE23" i="5"/>
  <c r="BE36" i="5"/>
  <c r="BE41" i="5"/>
  <c r="BE34" i="5"/>
  <c r="BE22" i="5"/>
  <c r="BE19" i="5"/>
  <c r="BE13" i="5"/>
  <c r="BE11" i="5"/>
  <c r="BE33" i="5"/>
  <c r="BE29" i="5"/>
  <c r="BE25" i="5"/>
  <c r="BE20" i="5"/>
  <c r="BE18" i="5"/>
  <c r="BE12" i="5"/>
  <c r="BE10" i="5"/>
  <c r="BE21" i="5"/>
  <c r="BE51" i="5"/>
  <c r="BE48" i="5"/>
  <c r="BE49" i="5"/>
  <c r="BE50" i="5"/>
  <c r="BE47" i="5"/>
  <c r="AV52" i="5"/>
  <c r="BE44" i="5"/>
  <c r="BE53" i="5"/>
  <c r="BE45" i="5"/>
  <c r="BE46" i="5"/>
  <c r="BE55" i="5"/>
  <c r="BE56" i="5"/>
  <c r="BE54" i="5"/>
  <c r="BN57" i="5"/>
  <c r="BN58" i="5"/>
  <c r="BN73" i="5"/>
  <c r="BN63" i="5"/>
  <c r="BN64" i="5"/>
  <c r="BE77" i="5"/>
  <c r="BN61" i="5"/>
  <c r="BX61" i="5" s="1"/>
  <c r="BE66" i="5"/>
  <c r="BE67" i="5"/>
  <c r="BN68" i="5"/>
  <c r="BE69" i="5"/>
  <c r="BE70" i="5"/>
  <c r="BE71" i="5"/>
  <c r="BE75" i="5"/>
  <c r="BE59" i="5"/>
  <c r="BE74" i="5"/>
  <c r="BN60" i="5"/>
  <c r="BE65" i="5"/>
  <c r="BE78" i="5"/>
  <c r="BE62" i="5"/>
  <c r="BN72" i="5"/>
  <c r="BN76" i="5"/>
  <c r="BE94" i="5"/>
  <c r="AV90" i="5"/>
  <c r="BE148" i="5"/>
  <c r="BE144" i="5"/>
  <c r="BE140" i="5"/>
  <c r="BE136" i="5"/>
  <c r="BE130" i="5"/>
  <c r="BE126" i="5"/>
  <c r="BE122" i="5"/>
  <c r="BE118" i="5"/>
  <c r="BE114" i="5"/>
  <c r="BE110" i="5"/>
  <c r="BE106" i="5"/>
  <c r="BE102" i="5"/>
  <c r="AV81" i="5"/>
  <c r="AV143" i="5"/>
  <c r="AV135" i="5"/>
  <c r="AV127" i="5"/>
  <c r="AV119" i="5"/>
  <c r="AV111" i="5"/>
  <c r="AV103" i="5"/>
  <c r="AV91" i="5"/>
  <c r="AV83" i="5"/>
  <c r="BE98" i="5"/>
  <c r="BE132" i="5"/>
  <c r="BE146" i="5"/>
  <c r="BE142" i="5"/>
  <c r="BE138" i="5"/>
  <c r="BE134" i="5"/>
  <c r="BE128" i="5"/>
  <c r="BE124" i="5"/>
  <c r="BE120" i="5"/>
  <c r="BE116" i="5"/>
  <c r="BE112" i="5"/>
  <c r="BE108" i="5"/>
  <c r="BE104" i="5"/>
  <c r="BE100" i="5"/>
  <c r="AV145" i="5"/>
  <c r="AV137" i="5"/>
  <c r="AV129" i="5"/>
  <c r="AV121" i="5"/>
  <c r="AV113" i="5"/>
  <c r="AV105" i="5"/>
  <c r="AV85" i="5"/>
  <c r="BE79" i="5"/>
  <c r="BN79" i="5" s="1"/>
  <c r="AV96" i="5"/>
  <c r="BX80" i="5"/>
  <c r="AV97" i="5"/>
  <c r="AV89" i="5"/>
  <c r="S34" i="9" s="1"/>
  <c r="J80" i="9" s="1"/>
  <c r="AV147" i="5"/>
  <c r="AV139" i="5"/>
  <c r="AV131" i="5"/>
  <c r="AV123" i="5"/>
  <c r="AV115" i="5"/>
  <c r="AV107" i="5"/>
  <c r="AV99" i="5"/>
  <c r="BE84" i="5"/>
  <c r="AV82" i="5"/>
  <c r="BX73" i="5"/>
  <c r="AV86" i="5"/>
  <c r="BE92" i="5"/>
  <c r="BE88" i="5"/>
  <c r="BN88" i="5" s="1"/>
  <c r="AV149" i="5"/>
  <c r="AV141" i="5"/>
  <c r="AV133" i="5"/>
  <c r="AV125" i="5"/>
  <c r="AV117" i="5"/>
  <c r="AV109" i="5"/>
  <c r="AV101" i="5"/>
  <c r="AV93" i="5"/>
  <c r="AV95" i="5"/>
  <c r="AV87" i="5"/>
  <c r="BX63" i="5"/>
  <c r="BX68" i="5"/>
  <c r="BX88" i="5" l="1"/>
  <c r="BZ121" i="10"/>
  <c r="CM121" i="10"/>
  <c r="BZ145" i="10"/>
  <c r="CM145" i="10"/>
  <c r="BZ129" i="10"/>
  <c r="CM129" i="10"/>
  <c r="BZ94" i="10"/>
  <c r="CM94" i="10"/>
  <c r="BZ140" i="10"/>
  <c r="CM140" i="10"/>
  <c r="BN22" i="5"/>
  <c r="BX22" i="5" s="1"/>
  <c r="CI22" i="5" s="1"/>
  <c r="BN36" i="5"/>
  <c r="BX36" i="5" s="1"/>
  <c r="CI36" i="5" s="1"/>
  <c r="BN23" i="5"/>
  <c r="BX23" i="5" s="1"/>
  <c r="CI23" i="5" s="1"/>
  <c r="BE35" i="5"/>
  <c r="BE43" i="5"/>
  <c r="BE38" i="5"/>
  <c r="BE37" i="5"/>
  <c r="BE40" i="5"/>
  <c r="BN27" i="5"/>
  <c r="BN31" i="5"/>
  <c r="BX31" i="5" s="1"/>
  <c r="CI31" i="5" s="1"/>
  <c r="BN21" i="5"/>
  <c r="BN10" i="5"/>
  <c r="BX10" i="5" s="1"/>
  <c r="CI10" i="5" s="1"/>
  <c r="BN12" i="5"/>
  <c r="BX12" i="5" s="1"/>
  <c r="CI12" i="5" s="1"/>
  <c r="BN18" i="5"/>
  <c r="BX18" i="5" s="1"/>
  <c r="CI18" i="5" s="1"/>
  <c r="BN20" i="5"/>
  <c r="BX20" i="5" s="1"/>
  <c r="CI20" i="5" s="1"/>
  <c r="BN25" i="5"/>
  <c r="BX25" i="5" s="1"/>
  <c r="CI25" i="5" s="1"/>
  <c r="BN29" i="5"/>
  <c r="BX29" i="5" s="1"/>
  <c r="CI29" i="5" s="1"/>
  <c r="BN33" i="5"/>
  <c r="BX33" i="5" s="1"/>
  <c r="CI33" i="5" s="1"/>
  <c r="BN11" i="5"/>
  <c r="BX11" i="5" s="1"/>
  <c r="CI11" i="5" s="1"/>
  <c r="BN13" i="5"/>
  <c r="BX13" i="5" s="1"/>
  <c r="CI13" i="5" s="1"/>
  <c r="BN19" i="5"/>
  <c r="BX19" i="5" s="1"/>
  <c r="CI19" i="5" s="1"/>
  <c r="BN34" i="5"/>
  <c r="BN41" i="5"/>
  <c r="BX41" i="5" s="1"/>
  <c r="CI41" i="5" s="1"/>
  <c r="BE24" i="5"/>
  <c r="BE28" i="5"/>
  <c r="BE32" i="5"/>
  <c r="BN14" i="5"/>
  <c r="BX14" i="5" s="1"/>
  <c r="CI14" i="5" s="1"/>
  <c r="BN16" i="5"/>
  <c r="BX16" i="5" s="1"/>
  <c r="CI16" i="5" s="1"/>
  <c r="BN26" i="5"/>
  <c r="BX26" i="5" s="1"/>
  <c r="CI26" i="5" s="1"/>
  <c r="BN30" i="5"/>
  <c r="BN15" i="5"/>
  <c r="BX15" i="5" s="1"/>
  <c r="CI15" i="5" s="1"/>
  <c r="BN17" i="5"/>
  <c r="BX17" i="5" s="1"/>
  <c r="CI17" i="5" s="1"/>
  <c r="BN39" i="5"/>
  <c r="BN42" i="5"/>
  <c r="BN46" i="5"/>
  <c r="BX46" i="5" s="1"/>
  <c r="CI46" i="5" s="1"/>
  <c r="BN45" i="5"/>
  <c r="BX45" i="5" s="1"/>
  <c r="CI45" i="5" s="1"/>
  <c r="BN53" i="5"/>
  <c r="BX53" i="5" s="1"/>
  <c r="CI53" i="5" s="1"/>
  <c r="BN44" i="5"/>
  <c r="BE52" i="5"/>
  <c r="BN47" i="5"/>
  <c r="BX47" i="5" s="1"/>
  <c r="CI47" i="5" s="1"/>
  <c r="BN50" i="5"/>
  <c r="BN49" i="5"/>
  <c r="BX49" i="5" s="1"/>
  <c r="CI49" i="5" s="1"/>
  <c r="BN48" i="5"/>
  <c r="BX48" i="5" s="1"/>
  <c r="CI48" i="5" s="1"/>
  <c r="BN51" i="5"/>
  <c r="BX51" i="5" s="1"/>
  <c r="CI51" i="5" s="1"/>
  <c r="BX58" i="5"/>
  <c r="CI58" i="5" s="1"/>
  <c r="BX57" i="5"/>
  <c r="CI57" i="5" s="1"/>
  <c r="BN54" i="5"/>
  <c r="BN56" i="5"/>
  <c r="BX56" i="5" s="1"/>
  <c r="CI56" i="5" s="1"/>
  <c r="BN55" i="5"/>
  <c r="BX76" i="5"/>
  <c r="CI76" i="5" s="1"/>
  <c r="BX72" i="5"/>
  <c r="CI72" i="5" s="1"/>
  <c r="BN62" i="5"/>
  <c r="BN78" i="5"/>
  <c r="BN65" i="5"/>
  <c r="BX60" i="5"/>
  <c r="CI60" i="5" s="1"/>
  <c r="BN74" i="5"/>
  <c r="BN59" i="5"/>
  <c r="BN75" i="5"/>
  <c r="BN71" i="5"/>
  <c r="BN70" i="5"/>
  <c r="BN69" i="5"/>
  <c r="BN67" i="5"/>
  <c r="BN66" i="5"/>
  <c r="BN77" i="5"/>
  <c r="BX64" i="5"/>
  <c r="CI64" i="5" s="1"/>
  <c r="BN84" i="5"/>
  <c r="BX84" i="5" s="1"/>
  <c r="CI84" i="5" s="1"/>
  <c r="BE87" i="5"/>
  <c r="BE95" i="5"/>
  <c r="BE93" i="5"/>
  <c r="CI88" i="5"/>
  <c r="BE86" i="5"/>
  <c r="BE82" i="5"/>
  <c r="BE89" i="5"/>
  <c r="CI80" i="5"/>
  <c r="BE105" i="5"/>
  <c r="BE113" i="5"/>
  <c r="BE121" i="5"/>
  <c r="BE129" i="5"/>
  <c r="BE137" i="5"/>
  <c r="BE145" i="5"/>
  <c r="BN100" i="5"/>
  <c r="BN108" i="5"/>
  <c r="BN116" i="5"/>
  <c r="BN124" i="5"/>
  <c r="BN134" i="5"/>
  <c r="BN142" i="5"/>
  <c r="BE103" i="5"/>
  <c r="BE111" i="5"/>
  <c r="BE119" i="5"/>
  <c r="BE127" i="5"/>
  <c r="BE135" i="5"/>
  <c r="BE143" i="5"/>
  <c r="BN106" i="5"/>
  <c r="BN114" i="5"/>
  <c r="BN122" i="5"/>
  <c r="BN130" i="5"/>
  <c r="BN140" i="5"/>
  <c r="BN148" i="5"/>
  <c r="BN94" i="5"/>
  <c r="CI68" i="5"/>
  <c r="CI61" i="5"/>
  <c r="CI63" i="5"/>
  <c r="BE101" i="5"/>
  <c r="BE109" i="5"/>
  <c r="BE117" i="5"/>
  <c r="BE125" i="5"/>
  <c r="BE133" i="5"/>
  <c r="BE141" i="5"/>
  <c r="BE149" i="5"/>
  <c r="BN92" i="5"/>
  <c r="CI73" i="5"/>
  <c r="BE99" i="5"/>
  <c r="BE107" i="5"/>
  <c r="BE115" i="5"/>
  <c r="BE123" i="5"/>
  <c r="BE131" i="5"/>
  <c r="BE139" i="5"/>
  <c r="BE147" i="5"/>
  <c r="BE97" i="5"/>
  <c r="BE96" i="5"/>
  <c r="BX79" i="5"/>
  <c r="BE85" i="5"/>
  <c r="BN85" i="5" s="1"/>
  <c r="BN104" i="5"/>
  <c r="BN112" i="5"/>
  <c r="BN120" i="5"/>
  <c r="BX120" i="5" s="1"/>
  <c r="BN128" i="5"/>
  <c r="BN138" i="5"/>
  <c r="BX138" i="5" s="1"/>
  <c r="BN146" i="5"/>
  <c r="BN132" i="5"/>
  <c r="BX132" i="5" s="1"/>
  <c r="BN98" i="5"/>
  <c r="BE83" i="5"/>
  <c r="BN83" i="5" s="1"/>
  <c r="BE91" i="5"/>
  <c r="BE81" i="5"/>
  <c r="BN81" i="5" s="1"/>
  <c r="BN102" i="5"/>
  <c r="BN110" i="5"/>
  <c r="BX110" i="5" s="1"/>
  <c r="BN118" i="5"/>
  <c r="BN126" i="5"/>
  <c r="BX126" i="5" s="1"/>
  <c r="BN136" i="5"/>
  <c r="BN144" i="5"/>
  <c r="BE90" i="5"/>
  <c r="G44" i="9" l="1"/>
  <c r="J82" i="9" s="1"/>
  <c r="BX42" i="5"/>
  <c r="CI42" i="5" s="1"/>
  <c r="BX30" i="5"/>
  <c r="CI30" i="5" s="1"/>
  <c r="BX34" i="5"/>
  <c r="CI34" i="5" s="1"/>
  <c r="BN40" i="5"/>
  <c r="BX40" i="5" s="1"/>
  <c r="CI40" i="5" s="1"/>
  <c r="BN38" i="5"/>
  <c r="BN35" i="5"/>
  <c r="BX35" i="5" s="1"/>
  <c r="CI35" i="5" s="1"/>
  <c r="BN32" i="5"/>
  <c r="BX32" i="5" s="1"/>
  <c r="CI32" i="5" s="1"/>
  <c r="BN28" i="5"/>
  <c r="BX28" i="5" s="1"/>
  <c r="CI28" i="5" s="1"/>
  <c r="BN24" i="5"/>
  <c r="BX27" i="5"/>
  <c r="CI27" i="5" s="1"/>
  <c r="BN37" i="5"/>
  <c r="BN43" i="5"/>
  <c r="BX39" i="5"/>
  <c r="CI39" i="5" s="1"/>
  <c r="BX21" i="5"/>
  <c r="CI21" i="5" s="1"/>
  <c r="BX38" i="5"/>
  <c r="CI38" i="5" s="1"/>
  <c r="BN52" i="5"/>
  <c r="BX52" i="5" s="1"/>
  <c r="CI52" i="5" s="1"/>
  <c r="BX44" i="5"/>
  <c r="CI44" i="5" s="1"/>
  <c r="BX50" i="5"/>
  <c r="CI50" i="5" s="1"/>
  <c r="BX55" i="5"/>
  <c r="CI55" i="5" s="1"/>
  <c r="BX54" i="5"/>
  <c r="CI54" i="5" s="1"/>
  <c r="BX77" i="5"/>
  <c r="CI77" i="5" s="1"/>
  <c r="BX67" i="5"/>
  <c r="CI67" i="5" s="1"/>
  <c r="BX70" i="5"/>
  <c r="CI70" i="5" s="1"/>
  <c r="BX74" i="5"/>
  <c r="CI74" i="5" s="1"/>
  <c r="BX62" i="5"/>
  <c r="CI62" i="5" s="1"/>
  <c r="BX66" i="5"/>
  <c r="CI66" i="5" s="1"/>
  <c r="BX69" i="5"/>
  <c r="CI69" i="5" s="1"/>
  <c r="BX71" i="5"/>
  <c r="CI71" i="5" s="1"/>
  <c r="BX75" i="5"/>
  <c r="CI75" i="5" s="1"/>
  <c r="BX59" i="5"/>
  <c r="CI59" i="5" s="1"/>
  <c r="BX65" i="5"/>
  <c r="CI65" i="5" s="1"/>
  <c r="BX78" i="5"/>
  <c r="CI78" i="5" s="1"/>
  <c r="BN86" i="5"/>
  <c r="BN87" i="5"/>
  <c r="BX87" i="5" s="1"/>
  <c r="CI87" i="5" s="1"/>
  <c r="BN82" i="5"/>
  <c r="BX82" i="5" s="1"/>
  <c r="CI82" i="5" s="1"/>
  <c r="CI126" i="5"/>
  <c r="CI110" i="5"/>
  <c r="CI132" i="5"/>
  <c r="CI138" i="5"/>
  <c r="CI120" i="5"/>
  <c r="BN90" i="5"/>
  <c r="BX90" i="5" s="1"/>
  <c r="BX81" i="5"/>
  <c r="BN91" i="5"/>
  <c r="BX91" i="5" s="1"/>
  <c r="BX83" i="5"/>
  <c r="BX98" i="5"/>
  <c r="BX85" i="5"/>
  <c r="BN97" i="5"/>
  <c r="BN147" i="5"/>
  <c r="BN131" i="5"/>
  <c r="BN115" i="5"/>
  <c r="BN99" i="5"/>
  <c r="BX92" i="5"/>
  <c r="BN149" i="5"/>
  <c r="BN133" i="5"/>
  <c r="BN117" i="5"/>
  <c r="BN101" i="5"/>
  <c r="BX148" i="5"/>
  <c r="BX140" i="5"/>
  <c r="BX130" i="5"/>
  <c r="BX122" i="5"/>
  <c r="BX114" i="5"/>
  <c r="BN143" i="5"/>
  <c r="BX143" i="5" s="1"/>
  <c r="BN135" i="5"/>
  <c r="BX135" i="5" s="1"/>
  <c r="BN127" i="5"/>
  <c r="BX127" i="5" s="1"/>
  <c r="BN119" i="5"/>
  <c r="BX119" i="5" s="1"/>
  <c r="BN111" i="5"/>
  <c r="BX111" i="5" s="1"/>
  <c r="BN103" i="5"/>
  <c r="BX103" i="5" s="1"/>
  <c r="BX142" i="5"/>
  <c r="BX134" i="5"/>
  <c r="BX124" i="5"/>
  <c r="BX116" i="5"/>
  <c r="BN145" i="5"/>
  <c r="BX145" i="5" s="1"/>
  <c r="BN137" i="5"/>
  <c r="BX137" i="5" s="1"/>
  <c r="BN129" i="5"/>
  <c r="BX129" i="5" s="1"/>
  <c r="BN121" i="5"/>
  <c r="BX121" i="5" s="1"/>
  <c r="BN113" i="5"/>
  <c r="BX113" i="5" s="1"/>
  <c r="BN105" i="5"/>
  <c r="BX105" i="5" s="1"/>
  <c r="BN89" i="5"/>
  <c r="BN93" i="5"/>
  <c r="BX104" i="5"/>
  <c r="BX144" i="5"/>
  <c r="CI79" i="5"/>
  <c r="BN96" i="5"/>
  <c r="BN139" i="5"/>
  <c r="BN123" i="5"/>
  <c r="BN107" i="5"/>
  <c r="BX107" i="5" s="1"/>
  <c r="BN141" i="5"/>
  <c r="BN125" i="5"/>
  <c r="BN109" i="5"/>
  <c r="BX94" i="5"/>
  <c r="BX106" i="5"/>
  <c r="BX108" i="5"/>
  <c r="BX100" i="5"/>
  <c r="BN95" i="5"/>
  <c r="BX136" i="5"/>
  <c r="BX118" i="5"/>
  <c r="BX102" i="5"/>
  <c r="BX146" i="5"/>
  <c r="BX128" i="5"/>
  <c r="BX112" i="5"/>
  <c r="M45" i="9" l="1"/>
  <c r="BX43" i="5"/>
  <c r="CI43" i="5" s="1"/>
  <c r="BX37" i="5"/>
  <c r="CI37" i="5" s="1"/>
  <c r="BX24" i="5"/>
  <c r="CI24" i="5" s="1"/>
  <c r="BX86" i="5"/>
  <c r="CI86" i="5" s="1"/>
  <c r="CI113" i="5"/>
  <c r="CI145" i="5"/>
  <c r="CI107" i="5"/>
  <c r="CI129" i="5"/>
  <c r="CI128" i="5"/>
  <c r="CI102" i="5"/>
  <c r="CI136" i="5"/>
  <c r="BX95" i="5"/>
  <c r="CI100" i="5"/>
  <c r="CI108" i="5"/>
  <c r="CI106" i="5"/>
  <c r="CI94" i="5"/>
  <c r="CI144" i="5"/>
  <c r="CI104" i="5"/>
  <c r="BX89" i="5"/>
  <c r="CI111" i="5"/>
  <c r="CI127" i="5"/>
  <c r="CI143" i="5"/>
  <c r="BX101" i="5"/>
  <c r="BX99" i="5"/>
  <c r="S43" i="9" s="1"/>
  <c r="BX97" i="5"/>
  <c r="CI98" i="5"/>
  <c r="CI83" i="5"/>
  <c r="CI91" i="5"/>
  <c r="CI90" i="5"/>
  <c r="BX125" i="5"/>
  <c r="BX139" i="5"/>
  <c r="CI112" i="5"/>
  <c r="CI146" i="5"/>
  <c r="CI118" i="5"/>
  <c r="BX96" i="5"/>
  <c r="BX93" i="5"/>
  <c r="CI105" i="5"/>
  <c r="CI121" i="5"/>
  <c r="CI137" i="5"/>
  <c r="CI116" i="5"/>
  <c r="CI124" i="5"/>
  <c r="CI134" i="5"/>
  <c r="CI142" i="5"/>
  <c r="CI103" i="5"/>
  <c r="CI119" i="5"/>
  <c r="CI135" i="5"/>
  <c r="CI114" i="5"/>
  <c r="CI122" i="5"/>
  <c r="CI130" i="5"/>
  <c r="CI140" i="5"/>
  <c r="CI148" i="5"/>
  <c r="BX117" i="5"/>
  <c r="BX133" i="5"/>
  <c r="BX149" i="5"/>
  <c r="CI92" i="5"/>
  <c r="BX115" i="5"/>
  <c r="BX131" i="5"/>
  <c r="BX147" i="5"/>
  <c r="CI85" i="5"/>
  <c r="CI81" i="5"/>
  <c r="BX109" i="5"/>
  <c r="BX141" i="5"/>
  <c r="BX123" i="5"/>
  <c r="J84" i="9" l="1"/>
  <c r="CI123" i="5"/>
  <c r="CI109" i="5"/>
  <c r="CI139" i="5"/>
  <c r="CI97" i="5"/>
  <c r="CI99" i="5"/>
  <c r="CI101" i="5"/>
  <c r="CI89" i="5"/>
  <c r="CI141" i="5"/>
  <c r="CI147" i="5"/>
  <c r="CI131" i="5"/>
  <c r="CI115" i="5"/>
  <c r="CI149" i="5"/>
  <c r="CI133" i="5"/>
  <c r="CI117" i="5"/>
  <c r="CI93" i="5"/>
  <c r="CI96" i="5"/>
  <c r="CI125" i="5"/>
  <c r="CI95" i="5"/>
  <c r="B9" i="5" l="1"/>
  <c r="L7" i="5" l="1"/>
  <c r="G27" i="9" s="1"/>
  <c r="O70" i="9" s="1"/>
  <c r="T70" i="9" s="1"/>
  <c r="U70" i="9" s="1"/>
  <c r="U9" i="5"/>
  <c r="M61" i="9"/>
  <c r="C11" i="5"/>
  <c r="C13" i="5"/>
  <c r="C15" i="5"/>
  <c r="C17" i="5"/>
  <c r="C19" i="5"/>
  <c r="C10" i="5"/>
  <c r="C12" i="5"/>
  <c r="C14" i="5"/>
  <c r="C16" i="5"/>
  <c r="C18" i="5"/>
  <c r="C20" i="5"/>
  <c r="C9" i="5"/>
  <c r="D9" i="5" s="1"/>
  <c r="C21" i="5"/>
  <c r="D21" i="5" s="1"/>
  <c r="C22" i="5"/>
  <c r="C23" i="5"/>
  <c r="C24" i="5"/>
  <c r="D24" i="5" s="1"/>
  <c r="C25" i="5"/>
  <c r="D25" i="5" s="1"/>
  <c r="C26" i="5"/>
  <c r="D26" i="5" s="1"/>
  <c r="C27" i="5"/>
  <c r="D27" i="5" s="1"/>
  <c r="C28" i="5"/>
  <c r="D28" i="5" s="1"/>
  <c r="C29" i="5"/>
  <c r="D29" i="5" s="1"/>
  <c r="C30" i="5"/>
  <c r="D30" i="5" s="1"/>
  <c r="C31" i="5"/>
  <c r="D31" i="5" s="1"/>
  <c r="C32" i="5"/>
  <c r="D32" i="5" s="1"/>
  <c r="C33" i="5"/>
  <c r="D33" i="5" s="1"/>
  <c r="C34" i="5"/>
  <c r="D34" i="5" s="1"/>
  <c r="C35" i="5"/>
  <c r="D35" i="5" s="1"/>
  <c r="C36" i="5"/>
  <c r="D36" i="5" s="1"/>
  <c r="C37" i="5"/>
  <c r="D37" i="5" s="1"/>
  <c r="C38" i="5"/>
  <c r="D38" i="5" s="1"/>
  <c r="C39" i="5"/>
  <c r="D39" i="5" s="1"/>
  <c r="C40" i="5"/>
  <c r="D40" i="5" s="1"/>
  <c r="C41" i="5"/>
  <c r="D41" i="5" s="1"/>
  <c r="C42" i="5"/>
  <c r="D42" i="5" s="1"/>
  <c r="C43" i="5"/>
  <c r="D43" i="5" s="1"/>
  <c r="C44" i="5"/>
  <c r="D44" i="5" s="1"/>
  <c r="C45" i="5"/>
  <c r="D45" i="5" s="1"/>
  <c r="C46" i="5"/>
  <c r="D46" i="5" s="1"/>
  <c r="C47" i="5"/>
  <c r="D47" i="5" s="1"/>
  <c r="C48" i="5"/>
  <c r="D48" i="5" s="1"/>
  <c r="C49" i="5"/>
  <c r="D49" i="5" s="1"/>
  <c r="C50" i="5"/>
  <c r="D50" i="5" s="1"/>
  <c r="C51" i="5"/>
  <c r="D51" i="5" s="1"/>
  <c r="C52" i="5"/>
  <c r="D52" i="5" s="1"/>
  <c r="C53" i="5"/>
  <c r="D53" i="5" s="1"/>
  <c r="C54" i="5"/>
  <c r="D54" i="5" s="1"/>
  <c r="C55" i="5"/>
  <c r="D55" i="5" s="1"/>
  <c r="C56" i="5"/>
  <c r="D56" i="5" s="1"/>
  <c r="C57" i="5"/>
  <c r="D57" i="5" s="1"/>
  <c r="C58" i="5"/>
  <c r="D58" i="5" s="1"/>
  <c r="C59" i="5"/>
  <c r="D59" i="5" s="1"/>
  <c r="C60" i="5"/>
  <c r="D60" i="5" s="1"/>
  <c r="C61" i="5"/>
  <c r="D61" i="5" s="1"/>
  <c r="C62" i="5"/>
  <c r="D62" i="5" s="1"/>
  <c r="C63" i="5"/>
  <c r="D63" i="5" s="1"/>
  <c r="C64" i="5"/>
  <c r="D64" i="5" s="1"/>
  <c r="C65" i="5"/>
  <c r="D65" i="5" s="1"/>
  <c r="C66" i="5"/>
  <c r="D66" i="5" s="1"/>
  <c r="C67" i="5"/>
  <c r="D67" i="5" s="1"/>
  <c r="C68" i="5"/>
  <c r="D68" i="5" s="1"/>
  <c r="C69" i="5"/>
  <c r="D69" i="5" s="1"/>
  <c r="C70" i="5"/>
  <c r="D70" i="5" s="1"/>
  <c r="C71" i="5"/>
  <c r="D71" i="5" s="1"/>
  <c r="C73" i="5"/>
  <c r="D73" i="5" s="1"/>
  <c r="C74" i="5"/>
  <c r="D74" i="5" s="1"/>
  <c r="C75" i="5"/>
  <c r="D75" i="5" s="1"/>
  <c r="C77" i="5"/>
  <c r="D77" i="5" s="1"/>
  <c r="C78" i="5"/>
  <c r="D78" i="5" s="1"/>
  <c r="C79" i="5"/>
  <c r="D79" i="5" s="1"/>
  <c r="C81" i="5"/>
  <c r="D81" i="5" s="1"/>
  <c r="C82" i="5"/>
  <c r="D82" i="5" s="1"/>
  <c r="C83" i="5"/>
  <c r="D83" i="5" s="1"/>
  <c r="C85" i="5"/>
  <c r="D85" i="5" s="1"/>
  <c r="C86" i="5"/>
  <c r="D86" i="5" s="1"/>
  <c r="C87" i="5"/>
  <c r="D87" i="5" s="1"/>
  <c r="C89" i="5"/>
  <c r="D89" i="5" s="1"/>
  <c r="C90" i="5"/>
  <c r="D90" i="5" s="1"/>
  <c r="C91" i="5"/>
  <c r="D91" i="5" s="1"/>
  <c r="C93" i="5"/>
  <c r="D93" i="5" s="1"/>
  <c r="C94" i="5"/>
  <c r="D94" i="5" s="1"/>
  <c r="C95" i="5"/>
  <c r="D95" i="5" s="1"/>
  <c r="C96" i="5"/>
  <c r="D96" i="5" s="1"/>
  <c r="C97" i="5"/>
  <c r="D97" i="5" s="1"/>
  <c r="C98" i="5"/>
  <c r="D98" i="5" s="1"/>
  <c r="C88" i="5"/>
  <c r="D88" i="5" s="1"/>
  <c r="C99" i="5"/>
  <c r="D99" i="5" s="1"/>
  <c r="C100" i="5"/>
  <c r="D100" i="5" s="1"/>
  <c r="C101" i="5"/>
  <c r="D101" i="5" s="1"/>
  <c r="C102" i="5"/>
  <c r="D102" i="5" s="1"/>
  <c r="C103" i="5"/>
  <c r="D103" i="5" s="1"/>
  <c r="C104" i="5"/>
  <c r="D104" i="5" s="1"/>
  <c r="C105" i="5"/>
  <c r="D105" i="5" s="1"/>
  <c r="C106" i="5"/>
  <c r="D106" i="5" s="1"/>
  <c r="C107" i="5"/>
  <c r="D107" i="5" s="1"/>
  <c r="C108" i="5"/>
  <c r="D108" i="5" s="1"/>
  <c r="C109" i="5"/>
  <c r="D109" i="5" s="1"/>
  <c r="C110" i="5"/>
  <c r="D110" i="5" s="1"/>
  <c r="C111" i="5"/>
  <c r="D111" i="5" s="1"/>
  <c r="C112" i="5"/>
  <c r="D112" i="5" s="1"/>
  <c r="C113" i="5"/>
  <c r="D113" i="5" s="1"/>
  <c r="C114" i="5"/>
  <c r="D114" i="5" s="1"/>
  <c r="C115" i="5"/>
  <c r="D115" i="5" s="1"/>
  <c r="C116" i="5"/>
  <c r="D116" i="5" s="1"/>
  <c r="C117" i="5"/>
  <c r="D117" i="5" s="1"/>
  <c r="C118" i="5"/>
  <c r="D118" i="5" s="1"/>
  <c r="C119" i="5"/>
  <c r="D119" i="5" s="1"/>
  <c r="C120" i="5"/>
  <c r="D120" i="5" s="1"/>
  <c r="C121" i="5"/>
  <c r="D121" i="5" s="1"/>
  <c r="C122" i="5"/>
  <c r="D122" i="5" s="1"/>
  <c r="C123" i="5"/>
  <c r="D123" i="5" s="1"/>
  <c r="C124" i="5"/>
  <c r="D124" i="5" s="1"/>
  <c r="C125" i="5"/>
  <c r="D125" i="5" s="1"/>
  <c r="C126" i="5"/>
  <c r="D126" i="5" s="1"/>
  <c r="C127" i="5"/>
  <c r="D127" i="5" s="1"/>
  <c r="C128" i="5"/>
  <c r="D128" i="5" s="1"/>
  <c r="C129" i="5"/>
  <c r="D129" i="5" s="1"/>
  <c r="C130" i="5"/>
  <c r="D130" i="5" s="1"/>
  <c r="C131" i="5"/>
  <c r="D131" i="5" s="1"/>
  <c r="C132" i="5"/>
  <c r="D132" i="5" s="1"/>
  <c r="C133" i="5"/>
  <c r="D133" i="5" s="1"/>
  <c r="C134" i="5"/>
  <c r="D134" i="5" s="1"/>
  <c r="C135" i="5"/>
  <c r="D135" i="5" s="1"/>
  <c r="C136" i="5"/>
  <c r="D136" i="5" s="1"/>
  <c r="C137" i="5"/>
  <c r="D137" i="5" s="1"/>
  <c r="C138" i="5"/>
  <c r="D138" i="5" s="1"/>
  <c r="C139" i="5"/>
  <c r="D139" i="5" s="1"/>
  <c r="C140" i="5"/>
  <c r="D140" i="5" s="1"/>
  <c r="C141" i="5"/>
  <c r="D141" i="5" s="1"/>
  <c r="C142" i="5"/>
  <c r="D142" i="5" s="1"/>
  <c r="C143" i="5"/>
  <c r="D143" i="5" s="1"/>
  <c r="C144" i="5"/>
  <c r="D144" i="5" s="1"/>
  <c r="C145" i="5"/>
  <c r="D145" i="5" s="1"/>
  <c r="C146" i="5"/>
  <c r="D146" i="5" s="1"/>
  <c r="C147" i="5"/>
  <c r="D147" i="5" s="1"/>
  <c r="C148" i="5"/>
  <c r="D148" i="5" s="1"/>
  <c r="C149" i="5"/>
  <c r="D149" i="5" s="1"/>
  <c r="C72" i="5"/>
  <c r="D72" i="5" s="1"/>
  <c r="C76" i="5"/>
  <c r="D76" i="5" s="1"/>
  <c r="C80" i="5"/>
  <c r="D80" i="5" s="1"/>
  <c r="C84" i="5"/>
  <c r="D84" i="5" s="1"/>
  <c r="C92" i="5"/>
  <c r="D92" i="5" s="1"/>
  <c r="BW10" i="5"/>
  <c r="BW11" i="5"/>
  <c r="BW12" i="5"/>
  <c r="BW13" i="5"/>
  <c r="BW14" i="5"/>
  <c r="BW15" i="5"/>
  <c r="BW16" i="5"/>
  <c r="BW17" i="5"/>
  <c r="BW18" i="5"/>
  <c r="BW9" i="5"/>
  <c r="M23" i="5" l="1"/>
  <c r="D23" i="5"/>
  <c r="M20" i="5"/>
  <c r="D20" i="5"/>
  <c r="M16" i="5"/>
  <c r="D16" i="5"/>
  <c r="M12" i="5"/>
  <c r="D12" i="5"/>
  <c r="M19" i="5"/>
  <c r="D19" i="5"/>
  <c r="M15" i="5"/>
  <c r="D15" i="5"/>
  <c r="M11" i="5"/>
  <c r="D11" i="5"/>
  <c r="M22" i="5"/>
  <c r="D22" i="5"/>
  <c r="M9" i="5"/>
  <c r="G9" i="5"/>
  <c r="M18" i="5"/>
  <c r="D18" i="5"/>
  <c r="CN18" i="5" s="1"/>
  <c r="M14" i="5"/>
  <c r="D14" i="5"/>
  <c r="M10" i="5"/>
  <c r="D10" i="5"/>
  <c r="M17" i="5"/>
  <c r="D17" i="5"/>
  <c r="M13" i="5"/>
  <c r="D13" i="5"/>
  <c r="H34" i="9"/>
  <c r="K76" i="9" s="1"/>
  <c r="T34" i="9"/>
  <c r="K80" i="9" s="1"/>
  <c r="N34" i="9"/>
  <c r="K78" i="9" s="1"/>
  <c r="H44" i="9"/>
  <c r="K82" i="9" s="1"/>
  <c r="T43" i="9"/>
  <c r="T24" i="9"/>
  <c r="K74" i="9" s="1"/>
  <c r="N24" i="9"/>
  <c r="K72" i="9" s="1"/>
  <c r="H24" i="9"/>
  <c r="K70" i="9" s="1"/>
  <c r="P9" i="5"/>
  <c r="Q9" i="5" s="1"/>
  <c r="R9" i="5" s="1"/>
  <c r="S9" i="5" s="1"/>
  <c r="O9" i="5"/>
  <c r="N9" i="5"/>
  <c r="P20" i="5"/>
  <c r="N20" i="5"/>
  <c r="O20" i="5"/>
  <c r="Q20" i="5" s="1"/>
  <c r="R20" i="5" s="1"/>
  <c r="S20" i="5" s="1"/>
  <c r="V20" i="5"/>
  <c r="P16" i="5"/>
  <c r="N16" i="5"/>
  <c r="O16" i="5"/>
  <c r="Q16" i="5" s="1"/>
  <c r="R16" i="5" s="1"/>
  <c r="S16" i="5" s="1"/>
  <c r="V16" i="5"/>
  <c r="P12" i="5"/>
  <c r="N12" i="5"/>
  <c r="O12" i="5"/>
  <c r="Q12" i="5" s="1"/>
  <c r="R12" i="5" s="1"/>
  <c r="S12" i="5" s="1"/>
  <c r="V12" i="5"/>
  <c r="P19" i="5"/>
  <c r="O19" i="5"/>
  <c r="N19" i="5"/>
  <c r="V19" i="5"/>
  <c r="P15" i="5"/>
  <c r="O15" i="5"/>
  <c r="N15" i="5"/>
  <c r="V15" i="5"/>
  <c r="P11" i="5"/>
  <c r="N11" i="5"/>
  <c r="O11" i="5"/>
  <c r="Q11" i="5" s="1"/>
  <c r="R11" i="5" s="1"/>
  <c r="S11" i="5" s="1"/>
  <c r="V11" i="5"/>
  <c r="P18" i="5"/>
  <c r="O18" i="5"/>
  <c r="N18" i="5"/>
  <c r="V18" i="5"/>
  <c r="P14" i="5"/>
  <c r="O14" i="5"/>
  <c r="N14" i="5"/>
  <c r="V14" i="5"/>
  <c r="P10" i="5"/>
  <c r="O10" i="5"/>
  <c r="N10" i="5"/>
  <c r="V10" i="5"/>
  <c r="P17" i="5"/>
  <c r="N17" i="5"/>
  <c r="O17" i="5"/>
  <c r="Q17" i="5" s="1"/>
  <c r="R17" i="5" s="1"/>
  <c r="S17" i="5" s="1"/>
  <c r="V17" i="5"/>
  <c r="P13" i="5"/>
  <c r="O13" i="5"/>
  <c r="N13" i="5"/>
  <c r="V13" i="5"/>
  <c r="P22" i="5"/>
  <c r="N22" i="5"/>
  <c r="O22" i="5"/>
  <c r="Q22" i="5" s="1"/>
  <c r="R22" i="5" s="1"/>
  <c r="S22" i="5" s="1"/>
  <c r="V22" i="5"/>
  <c r="P23" i="5"/>
  <c r="N23" i="5"/>
  <c r="O23" i="5"/>
  <c r="Q23" i="5" s="1"/>
  <c r="R23" i="5" s="1"/>
  <c r="S23" i="5" s="1"/>
  <c r="V23" i="5"/>
  <c r="BY21" i="5"/>
  <c r="M21" i="5"/>
  <c r="AD9" i="5"/>
  <c r="U7" i="5"/>
  <c r="M27" i="9" s="1"/>
  <c r="O72" i="9" s="1"/>
  <c r="T72" i="9" s="1"/>
  <c r="U72" i="9" s="1"/>
  <c r="V9" i="5"/>
  <c r="Y9" i="5" s="1"/>
  <c r="BY9" i="5"/>
  <c r="CJ9" i="5" s="1"/>
  <c r="F9" i="5"/>
  <c r="E9" i="5"/>
  <c r="CB18" i="5"/>
  <c r="BY18" i="5"/>
  <c r="CJ18" i="5" s="1"/>
  <c r="F18" i="5"/>
  <c r="E18" i="5"/>
  <c r="G18" i="5"/>
  <c r="CB14" i="5"/>
  <c r="BY14" i="5"/>
  <c r="CJ14" i="5" s="1"/>
  <c r="CN14" i="5"/>
  <c r="F14" i="5"/>
  <c r="E14" i="5"/>
  <c r="G14" i="5"/>
  <c r="CB10" i="5"/>
  <c r="BY10" i="5"/>
  <c r="CJ10" i="5" s="1"/>
  <c r="CN10" i="5"/>
  <c r="F10" i="5"/>
  <c r="E10" i="5"/>
  <c r="G10" i="5"/>
  <c r="CB17" i="5"/>
  <c r="BY17" i="5"/>
  <c r="CJ17" i="5" s="1"/>
  <c r="E17" i="5"/>
  <c r="G17" i="5"/>
  <c r="CN17" i="5"/>
  <c r="F17" i="5"/>
  <c r="CB13" i="5"/>
  <c r="BY13" i="5"/>
  <c r="CJ13" i="5" s="1"/>
  <c r="E13" i="5"/>
  <c r="G13" i="5"/>
  <c r="CN13" i="5"/>
  <c r="F13" i="5"/>
  <c r="CB20" i="5"/>
  <c r="BY20" i="5"/>
  <c r="CJ20" i="5" s="1"/>
  <c r="CN20" i="5"/>
  <c r="F20" i="5"/>
  <c r="E20" i="5"/>
  <c r="G20" i="5"/>
  <c r="CB16" i="5"/>
  <c r="BY16" i="5"/>
  <c r="CJ16" i="5" s="1"/>
  <c r="CN16" i="5"/>
  <c r="F16" i="5"/>
  <c r="E16" i="5"/>
  <c r="G16" i="5"/>
  <c r="CB12" i="5"/>
  <c r="BY12" i="5"/>
  <c r="CJ12" i="5" s="1"/>
  <c r="CN12" i="5"/>
  <c r="F12" i="5"/>
  <c r="E12" i="5"/>
  <c r="G12" i="5"/>
  <c r="CB19" i="5"/>
  <c r="BY19" i="5"/>
  <c r="CJ19" i="5" s="1"/>
  <c r="E19" i="5"/>
  <c r="G19" i="5"/>
  <c r="CN19" i="5"/>
  <c r="F19" i="5"/>
  <c r="CB15" i="5"/>
  <c r="BY15" i="5"/>
  <c r="CJ15" i="5" s="1"/>
  <c r="E15" i="5"/>
  <c r="G15" i="5"/>
  <c r="CN15" i="5"/>
  <c r="F15" i="5"/>
  <c r="CB11" i="5"/>
  <c r="BY11" i="5"/>
  <c r="CJ11" i="5" s="1"/>
  <c r="E11" i="5"/>
  <c r="G11" i="5"/>
  <c r="CN11" i="5"/>
  <c r="F11" i="5"/>
  <c r="CN9" i="5"/>
  <c r="N45" i="9"/>
  <c r="BY92" i="5"/>
  <c r="CJ92" i="5" s="1"/>
  <c r="CN92" i="5"/>
  <c r="E92" i="5"/>
  <c r="M92" i="5"/>
  <c r="F92" i="5"/>
  <c r="G92" i="5"/>
  <c r="CB92" i="5"/>
  <c r="BY80" i="5"/>
  <c r="CJ80" i="5" s="1"/>
  <c r="CN80" i="5"/>
  <c r="E80" i="5"/>
  <c r="F80" i="5"/>
  <c r="M80" i="5"/>
  <c r="G80" i="5"/>
  <c r="H80" i="5" s="1"/>
  <c r="I80" i="5" s="1"/>
  <c r="J80" i="5" s="1"/>
  <c r="CO80" i="5" s="1"/>
  <c r="CB80" i="5"/>
  <c r="BY72" i="5"/>
  <c r="CJ72" i="5" s="1"/>
  <c r="CN72" i="5"/>
  <c r="E72" i="5"/>
  <c r="F72" i="5"/>
  <c r="M72" i="5"/>
  <c r="G72" i="5"/>
  <c r="CB72" i="5"/>
  <c r="BY148" i="5"/>
  <c r="CJ148" i="5" s="1"/>
  <c r="CN148" i="5"/>
  <c r="F148" i="5"/>
  <c r="M148" i="5"/>
  <c r="E148" i="5"/>
  <c r="G148" i="5"/>
  <c r="CB148" i="5"/>
  <c r="BY146" i="5"/>
  <c r="CJ146" i="5" s="1"/>
  <c r="CN146" i="5"/>
  <c r="F146" i="5"/>
  <c r="M146" i="5"/>
  <c r="E146" i="5"/>
  <c r="G146" i="5"/>
  <c r="CB146" i="5"/>
  <c r="BY144" i="5"/>
  <c r="CJ144" i="5" s="1"/>
  <c r="CN144" i="5"/>
  <c r="F144" i="5"/>
  <c r="M144" i="5"/>
  <c r="E144" i="5"/>
  <c r="G144" i="5"/>
  <c r="CB144" i="5"/>
  <c r="BY142" i="5"/>
  <c r="CJ142" i="5" s="1"/>
  <c r="CN142" i="5"/>
  <c r="F142" i="5"/>
  <c r="G142" i="5"/>
  <c r="M142" i="5"/>
  <c r="E142" i="5"/>
  <c r="CB142" i="5"/>
  <c r="BY140" i="5"/>
  <c r="CJ140" i="5" s="1"/>
  <c r="CN140" i="5"/>
  <c r="F140" i="5"/>
  <c r="G140" i="5"/>
  <c r="M140" i="5"/>
  <c r="E140" i="5"/>
  <c r="CB140" i="5"/>
  <c r="BY138" i="5"/>
  <c r="CJ138" i="5" s="1"/>
  <c r="CN138" i="5"/>
  <c r="F138" i="5"/>
  <c r="G138" i="5"/>
  <c r="M138" i="5"/>
  <c r="E138" i="5"/>
  <c r="CB138" i="5"/>
  <c r="BY136" i="5"/>
  <c r="CJ136" i="5" s="1"/>
  <c r="CN136" i="5"/>
  <c r="F136" i="5"/>
  <c r="G136" i="5"/>
  <c r="M136" i="5"/>
  <c r="E136" i="5"/>
  <c r="CB136" i="5"/>
  <c r="BY134" i="5"/>
  <c r="CJ134" i="5" s="1"/>
  <c r="CN134" i="5"/>
  <c r="F134" i="5"/>
  <c r="G134" i="5"/>
  <c r="M134" i="5"/>
  <c r="E134" i="5"/>
  <c r="CB134" i="5"/>
  <c r="BY132" i="5"/>
  <c r="CJ132" i="5" s="1"/>
  <c r="CN132" i="5"/>
  <c r="F132" i="5"/>
  <c r="M132" i="5"/>
  <c r="G132" i="5"/>
  <c r="E132" i="5"/>
  <c r="CB132" i="5"/>
  <c r="BY130" i="5"/>
  <c r="CJ130" i="5" s="1"/>
  <c r="CN130" i="5"/>
  <c r="F130" i="5"/>
  <c r="G130" i="5"/>
  <c r="M130" i="5"/>
  <c r="E130" i="5"/>
  <c r="CB130" i="5"/>
  <c r="BY128" i="5"/>
  <c r="CJ128" i="5" s="1"/>
  <c r="CN128" i="5"/>
  <c r="F128" i="5"/>
  <c r="G128" i="5"/>
  <c r="M128" i="5"/>
  <c r="E128" i="5"/>
  <c r="CB128" i="5"/>
  <c r="BY126" i="5"/>
  <c r="CJ126" i="5" s="1"/>
  <c r="CN126" i="5"/>
  <c r="F126" i="5"/>
  <c r="G126" i="5"/>
  <c r="M126" i="5"/>
  <c r="E126" i="5"/>
  <c r="CB126" i="5"/>
  <c r="BY124" i="5"/>
  <c r="CJ124" i="5" s="1"/>
  <c r="CN124" i="5"/>
  <c r="F124" i="5"/>
  <c r="G124" i="5"/>
  <c r="M124" i="5"/>
  <c r="E124" i="5"/>
  <c r="CB124" i="5"/>
  <c r="BY122" i="5"/>
  <c r="CJ122" i="5" s="1"/>
  <c r="CN122" i="5"/>
  <c r="F122" i="5"/>
  <c r="G122" i="5"/>
  <c r="M122" i="5"/>
  <c r="E122" i="5"/>
  <c r="CB122" i="5"/>
  <c r="BY120" i="5"/>
  <c r="CJ120" i="5" s="1"/>
  <c r="CN120" i="5"/>
  <c r="F120" i="5"/>
  <c r="G120" i="5"/>
  <c r="M120" i="5"/>
  <c r="E120" i="5"/>
  <c r="CB120" i="5"/>
  <c r="BY118" i="5"/>
  <c r="CJ118" i="5" s="1"/>
  <c r="CN118" i="5"/>
  <c r="F118" i="5"/>
  <c r="G118" i="5"/>
  <c r="M118" i="5"/>
  <c r="E118" i="5"/>
  <c r="CB118" i="5"/>
  <c r="BY116" i="5"/>
  <c r="CJ116" i="5" s="1"/>
  <c r="CN116" i="5"/>
  <c r="F116" i="5"/>
  <c r="G116" i="5"/>
  <c r="M116" i="5"/>
  <c r="E116" i="5"/>
  <c r="CB116" i="5"/>
  <c r="BY114" i="5"/>
  <c r="CJ114" i="5" s="1"/>
  <c r="CN114" i="5"/>
  <c r="F114" i="5"/>
  <c r="G114" i="5"/>
  <c r="M114" i="5"/>
  <c r="E114" i="5"/>
  <c r="CB114" i="5"/>
  <c r="BY112" i="5"/>
  <c r="CJ112" i="5" s="1"/>
  <c r="CN112" i="5"/>
  <c r="F112" i="5"/>
  <c r="G112" i="5"/>
  <c r="M112" i="5"/>
  <c r="E112" i="5"/>
  <c r="CB112" i="5"/>
  <c r="BY110" i="5"/>
  <c r="CJ110" i="5" s="1"/>
  <c r="CN110" i="5"/>
  <c r="F110" i="5"/>
  <c r="G110" i="5"/>
  <c r="M110" i="5"/>
  <c r="E110" i="5"/>
  <c r="CB110" i="5"/>
  <c r="BY108" i="5"/>
  <c r="CJ108" i="5" s="1"/>
  <c r="CN108" i="5"/>
  <c r="F108" i="5"/>
  <c r="G108" i="5"/>
  <c r="M108" i="5"/>
  <c r="E108" i="5"/>
  <c r="CB108" i="5"/>
  <c r="BY106" i="5"/>
  <c r="CJ106" i="5" s="1"/>
  <c r="CN106" i="5"/>
  <c r="F106" i="5"/>
  <c r="G106" i="5"/>
  <c r="M106" i="5"/>
  <c r="E106" i="5"/>
  <c r="CB106" i="5"/>
  <c r="BY104" i="5"/>
  <c r="CJ104" i="5" s="1"/>
  <c r="CN104" i="5"/>
  <c r="F104" i="5"/>
  <c r="G104" i="5"/>
  <c r="M104" i="5"/>
  <c r="E104" i="5"/>
  <c r="CB104" i="5"/>
  <c r="BY102" i="5"/>
  <c r="CJ102" i="5" s="1"/>
  <c r="CN102" i="5"/>
  <c r="F102" i="5"/>
  <c r="G102" i="5"/>
  <c r="M102" i="5"/>
  <c r="E102" i="5"/>
  <c r="CB102" i="5"/>
  <c r="BY100" i="5"/>
  <c r="CJ100" i="5" s="1"/>
  <c r="CN100" i="5"/>
  <c r="F100" i="5"/>
  <c r="G100" i="5"/>
  <c r="M100" i="5"/>
  <c r="E100" i="5"/>
  <c r="CB100" i="5"/>
  <c r="BY88" i="5"/>
  <c r="CJ88" i="5" s="1"/>
  <c r="CN88" i="5"/>
  <c r="E88" i="5"/>
  <c r="M88" i="5"/>
  <c r="F88" i="5"/>
  <c r="G88" i="5"/>
  <c r="CB88" i="5"/>
  <c r="BY97" i="5"/>
  <c r="CJ97" i="5" s="1"/>
  <c r="F97" i="5"/>
  <c r="CN97" i="5"/>
  <c r="G97" i="5"/>
  <c r="H97" i="5" s="1"/>
  <c r="I97" i="5" s="1"/>
  <c r="J97" i="5" s="1"/>
  <c r="CO97" i="5" s="1"/>
  <c r="E97" i="5"/>
  <c r="M97" i="5"/>
  <c r="CB97" i="5"/>
  <c r="BY95" i="5"/>
  <c r="CJ95" i="5" s="1"/>
  <c r="F95" i="5"/>
  <c r="CN95" i="5"/>
  <c r="E95" i="5"/>
  <c r="G95" i="5"/>
  <c r="M95" i="5"/>
  <c r="CB95" i="5"/>
  <c r="BY93" i="5"/>
  <c r="CJ93" i="5" s="1"/>
  <c r="G93" i="5"/>
  <c r="E93" i="5"/>
  <c r="F93" i="5"/>
  <c r="CN93" i="5"/>
  <c r="M93" i="5"/>
  <c r="CB93" i="5"/>
  <c r="BY90" i="5"/>
  <c r="CJ90" i="5" s="1"/>
  <c r="F90" i="5"/>
  <c r="CN90" i="5"/>
  <c r="G90" i="5"/>
  <c r="H90" i="5" s="1"/>
  <c r="I90" i="5" s="1"/>
  <c r="J90" i="5" s="1"/>
  <c r="CO90" i="5" s="1"/>
  <c r="E90" i="5"/>
  <c r="M90" i="5"/>
  <c r="CB90" i="5"/>
  <c r="E87" i="5"/>
  <c r="BY87" i="5"/>
  <c r="CJ87" i="5" s="1"/>
  <c r="G87" i="5"/>
  <c r="CN87" i="5"/>
  <c r="F87" i="5"/>
  <c r="M87" i="5"/>
  <c r="CB87" i="5"/>
  <c r="BY85" i="5"/>
  <c r="CJ85" i="5" s="1"/>
  <c r="G85" i="5"/>
  <c r="E85" i="5"/>
  <c r="F85" i="5"/>
  <c r="CN85" i="5"/>
  <c r="M85" i="5"/>
  <c r="CB85" i="5"/>
  <c r="BY82" i="5"/>
  <c r="CJ82" i="5" s="1"/>
  <c r="F82" i="5"/>
  <c r="CN82" i="5"/>
  <c r="G82" i="5"/>
  <c r="E82" i="5"/>
  <c r="M82" i="5"/>
  <c r="CB82" i="5"/>
  <c r="E79" i="5"/>
  <c r="BY79" i="5"/>
  <c r="CJ79" i="5" s="1"/>
  <c r="G79" i="5"/>
  <c r="M79" i="5"/>
  <c r="CN79" i="5"/>
  <c r="F79" i="5"/>
  <c r="CB79" i="5"/>
  <c r="BY77" i="5"/>
  <c r="CJ77" i="5" s="1"/>
  <c r="G77" i="5"/>
  <c r="E77" i="5"/>
  <c r="M77" i="5"/>
  <c r="F77" i="5"/>
  <c r="CN77" i="5"/>
  <c r="CB77" i="5"/>
  <c r="BY74" i="5"/>
  <c r="CJ74" i="5" s="1"/>
  <c r="F74" i="5"/>
  <c r="CN74" i="5"/>
  <c r="G74" i="5"/>
  <c r="H74" i="5" s="1"/>
  <c r="I74" i="5" s="1"/>
  <c r="J74" i="5" s="1"/>
  <c r="CO74" i="5" s="1"/>
  <c r="M74" i="5"/>
  <c r="E74" i="5"/>
  <c r="CB74" i="5"/>
  <c r="E71" i="5"/>
  <c r="BY71" i="5"/>
  <c r="CJ71" i="5" s="1"/>
  <c r="G71" i="5"/>
  <c r="M71" i="5"/>
  <c r="CN71" i="5"/>
  <c r="F71" i="5"/>
  <c r="CB71" i="5"/>
  <c r="CN69" i="5"/>
  <c r="BY69" i="5"/>
  <c r="CJ69" i="5" s="1"/>
  <c r="G69" i="5"/>
  <c r="E69" i="5"/>
  <c r="M69" i="5"/>
  <c r="F69" i="5"/>
  <c r="CB69" i="5"/>
  <c r="CN67" i="5"/>
  <c r="BY67" i="5"/>
  <c r="CJ67" i="5" s="1"/>
  <c r="G67" i="5"/>
  <c r="E67" i="5"/>
  <c r="M67" i="5"/>
  <c r="F67" i="5"/>
  <c r="CB67" i="5"/>
  <c r="CN65" i="5"/>
  <c r="BY65" i="5"/>
  <c r="CJ65" i="5" s="1"/>
  <c r="G65" i="5"/>
  <c r="E65" i="5"/>
  <c r="M65" i="5"/>
  <c r="F65" i="5"/>
  <c r="CB65" i="5"/>
  <c r="CN63" i="5"/>
  <c r="BY63" i="5"/>
  <c r="CJ63" i="5" s="1"/>
  <c r="G63" i="5"/>
  <c r="E63" i="5"/>
  <c r="M63" i="5"/>
  <c r="F63" i="5"/>
  <c r="CB63" i="5"/>
  <c r="CN61" i="5"/>
  <c r="BY61" i="5"/>
  <c r="CJ61" i="5" s="1"/>
  <c r="G61" i="5"/>
  <c r="E61" i="5"/>
  <c r="M61" i="5"/>
  <c r="F61" i="5"/>
  <c r="CB61" i="5"/>
  <c r="CN59" i="5"/>
  <c r="BY59" i="5"/>
  <c r="CJ59" i="5" s="1"/>
  <c r="G59" i="5"/>
  <c r="E59" i="5"/>
  <c r="M59" i="5"/>
  <c r="F59" i="5"/>
  <c r="CB59" i="5"/>
  <c r="CN57" i="5"/>
  <c r="BY57" i="5"/>
  <c r="CJ57" i="5" s="1"/>
  <c r="G57" i="5"/>
  <c r="E57" i="5"/>
  <c r="M57" i="5"/>
  <c r="F57" i="5"/>
  <c r="CB57" i="5"/>
  <c r="CN55" i="5"/>
  <c r="BY55" i="5"/>
  <c r="CJ55" i="5" s="1"/>
  <c r="G55" i="5"/>
  <c r="E55" i="5"/>
  <c r="F55" i="5"/>
  <c r="M55" i="5"/>
  <c r="CB55" i="5"/>
  <c r="CN53" i="5"/>
  <c r="BY53" i="5"/>
  <c r="CJ53" i="5" s="1"/>
  <c r="G53" i="5"/>
  <c r="E53" i="5"/>
  <c r="F53" i="5"/>
  <c r="M53" i="5"/>
  <c r="CB53" i="5"/>
  <c r="CN51" i="5"/>
  <c r="BY51" i="5"/>
  <c r="CJ51" i="5" s="1"/>
  <c r="G51" i="5"/>
  <c r="E51" i="5"/>
  <c r="F51" i="5"/>
  <c r="M51" i="5"/>
  <c r="CB51" i="5"/>
  <c r="CN49" i="5"/>
  <c r="BY49" i="5"/>
  <c r="CJ49" i="5" s="1"/>
  <c r="G49" i="5"/>
  <c r="E49" i="5"/>
  <c r="F49" i="5"/>
  <c r="M49" i="5"/>
  <c r="CB49" i="5"/>
  <c r="CN47" i="5"/>
  <c r="BY47" i="5"/>
  <c r="CJ47" i="5" s="1"/>
  <c r="G47" i="5"/>
  <c r="E47" i="5"/>
  <c r="F47" i="5"/>
  <c r="M47" i="5"/>
  <c r="CB47" i="5"/>
  <c r="CN45" i="5"/>
  <c r="BY45" i="5"/>
  <c r="CJ45" i="5" s="1"/>
  <c r="G45" i="5"/>
  <c r="E45" i="5"/>
  <c r="F45" i="5"/>
  <c r="M45" i="5"/>
  <c r="CB45" i="5"/>
  <c r="CN43" i="5"/>
  <c r="BY43" i="5"/>
  <c r="CJ43" i="5" s="1"/>
  <c r="G43" i="5"/>
  <c r="E43" i="5"/>
  <c r="F43" i="5"/>
  <c r="M43" i="5"/>
  <c r="CB43" i="5"/>
  <c r="CN41" i="5"/>
  <c r="BY41" i="5"/>
  <c r="CJ41" i="5" s="1"/>
  <c r="G41" i="5"/>
  <c r="E41" i="5"/>
  <c r="F41" i="5"/>
  <c r="M41" i="5"/>
  <c r="CB41" i="5"/>
  <c r="CN39" i="5"/>
  <c r="BY39" i="5"/>
  <c r="CJ39" i="5" s="1"/>
  <c r="G39" i="5"/>
  <c r="E39" i="5"/>
  <c r="F39" i="5"/>
  <c r="M39" i="5"/>
  <c r="CB39" i="5"/>
  <c r="CN37" i="5"/>
  <c r="BY37" i="5"/>
  <c r="CJ37" i="5" s="1"/>
  <c r="G37" i="5"/>
  <c r="E37" i="5"/>
  <c r="F37" i="5"/>
  <c r="M37" i="5"/>
  <c r="CB37" i="5"/>
  <c r="CN35" i="5"/>
  <c r="BY35" i="5"/>
  <c r="CJ35" i="5" s="1"/>
  <c r="G35" i="5"/>
  <c r="E35" i="5"/>
  <c r="F35" i="5"/>
  <c r="M35" i="5"/>
  <c r="CB35" i="5"/>
  <c r="CN33" i="5"/>
  <c r="BY33" i="5"/>
  <c r="CJ33" i="5" s="1"/>
  <c r="G33" i="5"/>
  <c r="E33" i="5"/>
  <c r="F33" i="5"/>
  <c r="M33" i="5"/>
  <c r="V33" i="5" s="1"/>
  <c r="CB33" i="5"/>
  <c r="CN31" i="5"/>
  <c r="BY31" i="5"/>
  <c r="CJ31" i="5" s="1"/>
  <c r="G31" i="5"/>
  <c r="E31" i="5"/>
  <c r="F31" i="5"/>
  <c r="M31" i="5"/>
  <c r="V31" i="5" s="1"/>
  <c r="CB31" i="5"/>
  <c r="CN29" i="5"/>
  <c r="BY29" i="5"/>
  <c r="CJ29" i="5" s="1"/>
  <c r="G29" i="5"/>
  <c r="E29" i="5"/>
  <c r="F29" i="5"/>
  <c r="M29" i="5"/>
  <c r="V29" i="5" s="1"/>
  <c r="CB29" i="5"/>
  <c r="CN27" i="5"/>
  <c r="BY27" i="5"/>
  <c r="CJ27" i="5" s="1"/>
  <c r="G27" i="5"/>
  <c r="E27" i="5"/>
  <c r="F27" i="5"/>
  <c r="M27" i="5"/>
  <c r="V27" i="5" s="1"/>
  <c r="CB27" i="5"/>
  <c r="CN25" i="5"/>
  <c r="BY25" i="5"/>
  <c r="CJ25" i="5" s="1"/>
  <c r="G25" i="5"/>
  <c r="E25" i="5"/>
  <c r="F25" i="5"/>
  <c r="M25" i="5"/>
  <c r="V25" i="5" s="1"/>
  <c r="CB25" i="5"/>
  <c r="CN23" i="5"/>
  <c r="BY23" i="5"/>
  <c r="CJ23" i="5" s="1"/>
  <c r="G23" i="5"/>
  <c r="E23" i="5"/>
  <c r="CB23" i="5"/>
  <c r="F23" i="5"/>
  <c r="CN21" i="5"/>
  <c r="CJ21" i="5"/>
  <c r="G21" i="5"/>
  <c r="E21" i="5"/>
  <c r="CB21" i="5"/>
  <c r="F21" i="5"/>
  <c r="BY84" i="5"/>
  <c r="CJ84" i="5" s="1"/>
  <c r="CN84" i="5"/>
  <c r="E84" i="5"/>
  <c r="M84" i="5"/>
  <c r="F84" i="5"/>
  <c r="G84" i="5"/>
  <c r="CB84" i="5"/>
  <c r="BY76" i="5"/>
  <c r="CJ76" i="5" s="1"/>
  <c r="CN76" i="5"/>
  <c r="E76" i="5"/>
  <c r="F76" i="5"/>
  <c r="M76" i="5"/>
  <c r="G76" i="5"/>
  <c r="CB76" i="5"/>
  <c r="CN149" i="5"/>
  <c r="BY149" i="5"/>
  <c r="CJ149" i="5" s="1"/>
  <c r="G149" i="5"/>
  <c r="F149" i="5"/>
  <c r="E149" i="5"/>
  <c r="M149" i="5"/>
  <c r="CB149" i="5"/>
  <c r="CN147" i="5"/>
  <c r="BY147" i="5"/>
  <c r="CJ147" i="5" s="1"/>
  <c r="G147" i="5"/>
  <c r="F147" i="5"/>
  <c r="E147" i="5"/>
  <c r="M147" i="5"/>
  <c r="CB147" i="5"/>
  <c r="CN145" i="5"/>
  <c r="BY145" i="5"/>
  <c r="CJ145" i="5" s="1"/>
  <c r="G145" i="5"/>
  <c r="F145" i="5"/>
  <c r="E145" i="5"/>
  <c r="M145" i="5"/>
  <c r="CB145" i="5"/>
  <c r="E143" i="5"/>
  <c r="BY143" i="5"/>
  <c r="CJ143" i="5" s="1"/>
  <c r="F143" i="5"/>
  <c r="G143" i="5"/>
  <c r="CN143" i="5"/>
  <c r="M143" i="5"/>
  <c r="CB143" i="5"/>
  <c r="CN141" i="5"/>
  <c r="BY141" i="5"/>
  <c r="CJ141" i="5" s="1"/>
  <c r="E141" i="5"/>
  <c r="G141" i="5"/>
  <c r="F141" i="5"/>
  <c r="M141" i="5"/>
  <c r="CB141" i="5"/>
  <c r="CN139" i="5"/>
  <c r="BY139" i="5"/>
  <c r="CJ139" i="5" s="1"/>
  <c r="E139" i="5"/>
  <c r="G139" i="5"/>
  <c r="F139" i="5"/>
  <c r="M139" i="5"/>
  <c r="CB139" i="5"/>
  <c r="CN137" i="5"/>
  <c r="BY137" i="5"/>
  <c r="CJ137" i="5" s="1"/>
  <c r="E137" i="5"/>
  <c r="G137" i="5"/>
  <c r="F137" i="5"/>
  <c r="M137" i="5"/>
  <c r="CB137" i="5"/>
  <c r="CN135" i="5"/>
  <c r="BY135" i="5"/>
  <c r="CJ135" i="5" s="1"/>
  <c r="E135" i="5"/>
  <c r="G135" i="5"/>
  <c r="F135" i="5"/>
  <c r="M135" i="5"/>
  <c r="CB135" i="5"/>
  <c r="CN133" i="5"/>
  <c r="BY133" i="5"/>
  <c r="CJ133" i="5" s="1"/>
  <c r="E133" i="5"/>
  <c r="G133" i="5"/>
  <c r="F133" i="5"/>
  <c r="M133" i="5"/>
  <c r="CB133" i="5"/>
  <c r="CN131" i="5"/>
  <c r="BY131" i="5"/>
  <c r="CJ131" i="5" s="1"/>
  <c r="E131" i="5"/>
  <c r="G131" i="5"/>
  <c r="F131" i="5"/>
  <c r="M131" i="5"/>
  <c r="CB131" i="5"/>
  <c r="CN129" i="5"/>
  <c r="BY129" i="5"/>
  <c r="CJ129" i="5" s="1"/>
  <c r="E129" i="5"/>
  <c r="G129" i="5"/>
  <c r="F129" i="5"/>
  <c r="M129" i="5"/>
  <c r="CB129" i="5"/>
  <c r="CN127" i="5"/>
  <c r="BY127" i="5"/>
  <c r="CJ127" i="5" s="1"/>
  <c r="E127" i="5"/>
  <c r="G127" i="5"/>
  <c r="F127" i="5"/>
  <c r="M127" i="5"/>
  <c r="CB127" i="5"/>
  <c r="CN125" i="5"/>
  <c r="BY125" i="5"/>
  <c r="CJ125" i="5" s="1"/>
  <c r="E125" i="5"/>
  <c r="G125" i="5"/>
  <c r="F125" i="5"/>
  <c r="M125" i="5"/>
  <c r="CB125" i="5"/>
  <c r="CN123" i="5"/>
  <c r="BY123" i="5"/>
  <c r="CJ123" i="5" s="1"/>
  <c r="E123" i="5"/>
  <c r="G123" i="5"/>
  <c r="F123" i="5"/>
  <c r="M123" i="5"/>
  <c r="CB123" i="5"/>
  <c r="CN121" i="5"/>
  <c r="BY121" i="5"/>
  <c r="CJ121" i="5" s="1"/>
  <c r="E121" i="5"/>
  <c r="G121" i="5"/>
  <c r="F121" i="5"/>
  <c r="M121" i="5"/>
  <c r="CB121" i="5"/>
  <c r="CN119" i="5"/>
  <c r="BY119" i="5"/>
  <c r="CJ119" i="5" s="1"/>
  <c r="E119" i="5"/>
  <c r="G119" i="5"/>
  <c r="F119" i="5"/>
  <c r="M119" i="5"/>
  <c r="CB119" i="5"/>
  <c r="CN117" i="5"/>
  <c r="BY117" i="5"/>
  <c r="CJ117" i="5" s="1"/>
  <c r="E117" i="5"/>
  <c r="G117" i="5"/>
  <c r="F117" i="5"/>
  <c r="M117" i="5"/>
  <c r="CB117" i="5"/>
  <c r="CN115" i="5"/>
  <c r="BY115" i="5"/>
  <c r="CJ115" i="5" s="1"/>
  <c r="E115" i="5"/>
  <c r="G115" i="5"/>
  <c r="F115" i="5"/>
  <c r="M115" i="5"/>
  <c r="CB115" i="5"/>
  <c r="CN113" i="5"/>
  <c r="BY113" i="5"/>
  <c r="CJ113" i="5" s="1"/>
  <c r="E113" i="5"/>
  <c r="G113" i="5"/>
  <c r="F113" i="5"/>
  <c r="M113" i="5"/>
  <c r="CB113" i="5"/>
  <c r="CN111" i="5"/>
  <c r="BY111" i="5"/>
  <c r="CJ111" i="5" s="1"/>
  <c r="E111" i="5"/>
  <c r="G111" i="5"/>
  <c r="F111" i="5"/>
  <c r="M111" i="5"/>
  <c r="CB111" i="5"/>
  <c r="CN109" i="5"/>
  <c r="BY109" i="5"/>
  <c r="CJ109" i="5" s="1"/>
  <c r="E109" i="5"/>
  <c r="G109" i="5"/>
  <c r="F109" i="5"/>
  <c r="M109" i="5"/>
  <c r="CB109" i="5"/>
  <c r="CN107" i="5"/>
  <c r="BY107" i="5"/>
  <c r="CJ107" i="5" s="1"/>
  <c r="E107" i="5"/>
  <c r="G107" i="5"/>
  <c r="F107" i="5"/>
  <c r="M107" i="5"/>
  <c r="CB107" i="5"/>
  <c r="CN105" i="5"/>
  <c r="BY105" i="5"/>
  <c r="CJ105" i="5" s="1"/>
  <c r="E105" i="5"/>
  <c r="G105" i="5"/>
  <c r="F105" i="5"/>
  <c r="M105" i="5"/>
  <c r="CB105" i="5"/>
  <c r="CN103" i="5"/>
  <c r="BY103" i="5"/>
  <c r="CJ103" i="5" s="1"/>
  <c r="E103" i="5"/>
  <c r="G103" i="5"/>
  <c r="F103" i="5"/>
  <c r="M103" i="5"/>
  <c r="CB103" i="5"/>
  <c r="CN101" i="5"/>
  <c r="BY101" i="5"/>
  <c r="CJ101" i="5" s="1"/>
  <c r="E101" i="5"/>
  <c r="G101" i="5"/>
  <c r="F101" i="5"/>
  <c r="M101" i="5"/>
  <c r="CB101" i="5"/>
  <c r="CN99" i="5"/>
  <c r="BY99" i="5"/>
  <c r="CJ99" i="5" s="1"/>
  <c r="E99" i="5"/>
  <c r="G99" i="5"/>
  <c r="F99" i="5"/>
  <c r="M99" i="5"/>
  <c r="CB99" i="5"/>
  <c r="CN98" i="5"/>
  <c r="BY98" i="5"/>
  <c r="CJ98" i="5" s="1"/>
  <c r="G98" i="5"/>
  <c r="E98" i="5"/>
  <c r="M98" i="5"/>
  <c r="F98" i="5"/>
  <c r="CB98" i="5"/>
  <c r="CN96" i="5"/>
  <c r="BY96" i="5"/>
  <c r="CJ96" i="5" s="1"/>
  <c r="G96" i="5"/>
  <c r="E96" i="5"/>
  <c r="F96" i="5"/>
  <c r="M96" i="5"/>
  <c r="CB96" i="5"/>
  <c r="CN94" i="5"/>
  <c r="BY94" i="5"/>
  <c r="CJ94" i="5" s="1"/>
  <c r="G94" i="5"/>
  <c r="E94" i="5"/>
  <c r="M94" i="5"/>
  <c r="F94" i="5"/>
  <c r="CB94" i="5"/>
  <c r="E91" i="5"/>
  <c r="BY91" i="5"/>
  <c r="CJ91" i="5" s="1"/>
  <c r="G91" i="5"/>
  <c r="CN91" i="5"/>
  <c r="F91" i="5"/>
  <c r="M91" i="5"/>
  <c r="CB91" i="5"/>
  <c r="BY89" i="5"/>
  <c r="CJ89" i="5" s="1"/>
  <c r="G89" i="5"/>
  <c r="E89" i="5"/>
  <c r="F89" i="5"/>
  <c r="CN89" i="5"/>
  <c r="M89" i="5"/>
  <c r="CB89" i="5"/>
  <c r="BY86" i="5"/>
  <c r="CJ86" i="5" s="1"/>
  <c r="F86" i="5"/>
  <c r="CN86" i="5"/>
  <c r="G86" i="5"/>
  <c r="E86" i="5"/>
  <c r="M86" i="5"/>
  <c r="CB86" i="5"/>
  <c r="E83" i="5"/>
  <c r="BY83" i="5"/>
  <c r="CJ83" i="5" s="1"/>
  <c r="G83" i="5"/>
  <c r="CN83" i="5"/>
  <c r="F83" i="5"/>
  <c r="M83" i="5"/>
  <c r="CB83" i="5"/>
  <c r="BY81" i="5"/>
  <c r="CJ81" i="5" s="1"/>
  <c r="G81" i="5"/>
  <c r="E81" i="5"/>
  <c r="F81" i="5"/>
  <c r="CN81" i="5"/>
  <c r="M81" i="5"/>
  <c r="CB81" i="5"/>
  <c r="BY78" i="5"/>
  <c r="CJ78" i="5" s="1"/>
  <c r="F78" i="5"/>
  <c r="CN78" i="5"/>
  <c r="G78" i="5"/>
  <c r="H78" i="5" s="1"/>
  <c r="I78" i="5" s="1"/>
  <c r="J78" i="5" s="1"/>
  <c r="CO78" i="5" s="1"/>
  <c r="M78" i="5"/>
  <c r="E78" i="5"/>
  <c r="CB78" i="5"/>
  <c r="E75" i="5"/>
  <c r="BY75" i="5"/>
  <c r="CJ75" i="5" s="1"/>
  <c r="G75" i="5"/>
  <c r="M75" i="5"/>
  <c r="CN75" i="5"/>
  <c r="F75" i="5"/>
  <c r="CB75" i="5"/>
  <c r="BY73" i="5"/>
  <c r="CJ73" i="5" s="1"/>
  <c r="G73" i="5"/>
  <c r="E73" i="5"/>
  <c r="M73" i="5"/>
  <c r="F73" i="5"/>
  <c r="CN73" i="5"/>
  <c r="CB73" i="5"/>
  <c r="BY70" i="5"/>
  <c r="CJ70" i="5" s="1"/>
  <c r="F70" i="5"/>
  <c r="CN70" i="5"/>
  <c r="G70" i="5"/>
  <c r="M70" i="5"/>
  <c r="E70" i="5"/>
  <c r="CB70" i="5"/>
  <c r="BY68" i="5"/>
  <c r="CJ68" i="5" s="1"/>
  <c r="F68" i="5"/>
  <c r="CN68" i="5"/>
  <c r="E68" i="5"/>
  <c r="M68" i="5"/>
  <c r="G68" i="5"/>
  <c r="CB68" i="5"/>
  <c r="BY66" i="5"/>
  <c r="CJ66" i="5" s="1"/>
  <c r="F66" i="5"/>
  <c r="CN66" i="5"/>
  <c r="E66" i="5"/>
  <c r="M66" i="5"/>
  <c r="G66" i="5"/>
  <c r="H66" i="5" s="1"/>
  <c r="I66" i="5" s="1"/>
  <c r="J66" i="5" s="1"/>
  <c r="CO66" i="5" s="1"/>
  <c r="CB66" i="5"/>
  <c r="BY64" i="5"/>
  <c r="CJ64" i="5" s="1"/>
  <c r="F64" i="5"/>
  <c r="CN64" i="5"/>
  <c r="E64" i="5"/>
  <c r="M64" i="5"/>
  <c r="G64" i="5"/>
  <c r="H64" i="5" s="1"/>
  <c r="I64" i="5" s="1"/>
  <c r="J64" i="5" s="1"/>
  <c r="CO64" i="5" s="1"/>
  <c r="CB64" i="5"/>
  <c r="BY62" i="5"/>
  <c r="CJ62" i="5" s="1"/>
  <c r="F62" i="5"/>
  <c r="CN62" i="5"/>
  <c r="E62" i="5"/>
  <c r="M62" i="5"/>
  <c r="G62" i="5"/>
  <c r="CB62" i="5"/>
  <c r="BY60" i="5"/>
  <c r="CJ60" i="5" s="1"/>
  <c r="F60" i="5"/>
  <c r="CN60" i="5"/>
  <c r="E60" i="5"/>
  <c r="M60" i="5"/>
  <c r="G60" i="5"/>
  <c r="CB60" i="5"/>
  <c r="BY58" i="5"/>
  <c r="CJ58" i="5" s="1"/>
  <c r="F58" i="5"/>
  <c r="CN58" i="5"/>
  <c r="E58" i="5"/>
  <c r="M58" i="5"/>
  <c r="G58" i="5"/>
  <c r="CB58" i="5"/>
  <c r="BY56" i="5"/>
  <c r="CJ56" i="5" s="1"/>
  <c r="F56" i="5"/>
  <c r="CN56" i="5"/>
  <c r="E56" i="5"/>
  <c r="G56" i="5"/>
  <c r="M56" i="5"/>
  <c r="CB56" i="5"/>
  <c r="BY54" i="5"/>
  <c r="CJ54" i="5" s="1"/>
  <c r="F54" i="5"/>
  <c r="CN54" i="5"/>
  <c r="E54" i="5"/>
  <c r="G54" i="5"/>
  <c r="M54" i="5"/>
  <c r="CB54" i="5"/>
  <c r="BY52" i="5"/>
  <c r="CJ52" i="5" s="1"/>
  <c r="F52" i="5"/>
  <c r="CN52" i="5"/>
  <c r="E52" i="5"/>
  <c r="G52" i="5"/>
  <c r="M52" i="5"/>
  <c r="CB52" i="5"/>
  <c r="BY50" i="5"/>
  <c r="CJ50" i="5" s="1"/>
  <c r="F50" i="5"/>
  <c r="CN50" i="5"/>
  <c r="E50" i="5"/>
  <c r="G50" i="5"/>
  <c r="M50" i="5"/>
  <c r="CB50" i="5"/>
  <c r="BY48" i="5"/>
  <c r="CJ48" i="5" s="1"/>
  <c r="F48" i="5"/>
  <c r="CN48" i="5"/>
  <c r="E48" i="5"/>
  <c r="G48" i="5"/>
  <c r="M48" i="5"/>
  <c r="CB48" i="5"/>
  <c r="BY46" i="5"/>
  <c r="CJ46" i="5" s="1"/>
  <c r="F46" i="5"/>
  <c r="CN46" i="5"/>
  <c r="E46" i="5"/>
  <c r="G46" i="5"/>
  <c r="M46" i="5"/>
  <c r="CB46" i="5"/>
  <c r="BY44" i="5"/>
  <c r="CJ44" i="5" s="1"/>
  <c r="F44" i="5"/>
  <c r="CN44" i="5"/>
  <c r="E44" i="5"/>
  <c r="G44" i="5"/>
  <c r="M44" i="5"/>
  <c r="CB44" i="5"/>
  <c r="BY42" i="5"/>
  <c r="CJ42" i="5" s="1"/>
  <c r="F42" i="5"/>
  <c r="CN42" i="5"/>
  <c r="E42" i="5"/>
  <c r="G42" i="5"/>
  <c r="M42" i="5"/>
  <c r="CB42" i="5"/>
  <c r="BY40" i="5"/>
  <c r="CJ40" i="5" s="1"/>
  <c r="F40" i="5"/>
  <c r="CN40" i="5"/>
  <c r="E40" i="5"/>
  <c r="G40" i="5"/>
  <c r="M40" i="5"/>
  <c r="CB40" i="5"/>
  <c r="BY38" i="5"/>
  <c r="CJ38" i="5" s="1"/>
  <c r="F38" i="5"/>
  <c r="CN38" i="5"/>
  <c r="E38" i="5"/>
  <c r="G38" i="5"/>
  <c r="M38" i="5"/>
  <c r="CB38" i="5"/>
  <c r="BY36" i="5"/>
  <c r="CJ36" i="5" s="1"/>
  <c r="F36" i="5"/>
  <c r="CN36" i="5"/>
  <c r="E36" i="5"/>
  <c r="G36" i="5"/>
  <c r="M36" i="5"/>
  <c r="CB36" i="5"/>
  <c r="BY34" i="5"/>
  <c r="CJ34" i="5" s="1"/>
  <c r="F34" i="5"/>
  <c r="CN34" i="5"/>
  <c r="E34" i="5"/>
  <c r="G34" i="5"/>
  <c r="M34" i="5"/>
  <c r="CB34" i="5"/>
  <c r="BY32" i="5"/>
  <c r="CJ32" i="5" s="1"/>
  <c r="F32" i="5"/>
  <c r="CN32" i="5"/>
  <c r="E32" i="5"/>
  <c r="G32" i="5"/>
  <c r="CB32" i="5"/>
  <c r="M32" i="5"/>
  <c r="V32" i="5" s="1"/>
  <c r="BY30" i="5"/>
  <c r="CJ30" i="5" s="1"/>
  <c r="F30" i="5"/>
  <c r="CN30" i="5"/>
  <c r="E30" i="5"/>
  <c r="G30" i="5"/>
  <c r="M30" i="5"/>
  <c r="V30" i="5" s="1"/>
  <c r="CB30" i="5"/>
  <c r="BY28" i="5"/>
  <c r="CJ28" i="5" s="1"/>
  <c r="F28" i="5"/>
  <c r="CN28" i="5"/>
  <c r="E28" i="5"/>
  <c r="G28" i="5"/>
  <c r="CB28" i="5"/>
  <c r="M28" i="5"/>
  <c r="V28" i="5" s="1"/>
  <c r="BY26" i="5"/>
  <c r="CJ26" i="5" s="1"/>
  <c r="F26" i="5"/>
  <c r="CN26" i="5"/>
  <c r="E26" i="5"/>
  <c r="G26" i="5"/>
  <c r="M26" i="5"/>
  <c r="V26" i="5" s="1"/>
  <c r="CB26" i="5"/>
  <c r="BY24" i="5"/>
  <c r="CJ24" i="5" s="1"/>
  <c r="F24" i="5"/>
  <c r="I24" i="9" s="1"/>
  <c r="L70" i="9" s="1"/>
  <c r="CN24" i="5"/>
  <c r="E24" i="5"/>
  <c r="K24" i="9" s="1"/>
  <c r="N70" i="9" s="1"/>
  <c r="G24" i="5"/>
  <c r="CB24" i="5"/>
  <c r="M24" i="5"/>
  <c r="V24" i="5" s="1"/>
  <c r="BY22" i="5"/>
  <c r="CJ22" i="5" s="1"/>
  <c r="F22" i="5"/>
  <c r="CN22" i="5"/>
  <c r="E22" i="5"/>
  <c r="G22" i="5"/>
  <c r="CB22" i="5"/>
  <c r="H82" i="5" l="1"/>
  <c r="I82" i="5" s="1"/>
  <c r="J82" i="5" s="1"/>
  <c r="CO82" i="5" s="1"/>
  <c r="H58" i="5"/>
  <c r="I58" i="5" s="1"/>
  <c r="J58" i="5" s="1"/>
  <c r="CO58" i="5" s="1"/>
  <c r="H9" i="5"/>
  <c r="I9" i="5" s="1"/>
  <c r="J9" i="5" s="1"/>
  <c r="H68" i="5"/>
  <c r="I68" i="5" s="1"/>
  <c r="J68" i="5" s="1"/>
  <c r="CO68" i="5" s="1"/>
  <c r="H60" i="5"/>
  <c r="I60" i="5" s="1"/>
  <c r="J60" i="5" s="1"/>
  <c r="CO60" i="5" s="1"/>
  <c r="H62" i="5"/>
  <c r="I62" i="5" s="1"/>
  <c r="J62" i="5" s="1"/>
  <c r="CO62" i="5" s="1"/>
  <c r="H70" i="5"/>
  <c r="I70" i="5" s="1"/>
  <c r="J70" i="5" s="1"/>
  <c r="CO70" i="5" s="1"/>
  <c r="H86" i="5"/>
  <c r="I86" i="5" s="1"/>
  <c r="J86" i="5" s="1"/>
  <c r="CO86" i="5" s="1"/>
  <c r="H76" i="5"/>
  <c r="I76" i="5" s="1"/>
  <c r="J76" i="5" s="1"/>
  <c r="CO76" i="5" s="1"/>
  <c r="H132" i="5"/>
  <c r="I132" i="5" s="1"/>
  <c r="J132" i="5" s="1"/>
  <c r="CO132" i="5" s="1"/>
  <c r="H72" i="5"/>
  <c r="I72" i="5" s="1"/>
  <c r="J72" i="5" s="1"/>
  <c r="CO72" i="5" s="1"/>
  <c r="K84" i="9"/>
  <c r="Q13" i="5"/>
  <c r="R13" i="5" s="1"/>
  <c r="S13" i="5" s="1"/>
  <c r="Q10" i="5"/>
  <c r="R10" i="5" s="1"/>
  <c r="S10" i="5" s="1"/>
  <c r="Q14" i="5"/>
  <c r="R14" i="5" s="1"/>
  <c r="S14" i="5" s="1"/>
  <c r="Q18" i="5"/>
  <c r="R18" i="5" s="1"/>
  <c r="S18" i="5" s="1"/>
  <c r="Q15" i="5"/>
  <c r="R15" i="5" s="1"/>
  <c r="S15" i="5" s="1"/>
  <c r="Q19" i="5"/>
  <c r="R19" i="5" s="1"/>
  <c r="S19" i="5" s="1"/>
  <c r="Y13" i="5"/>
  <c r="X13" i="5"/>
  <c r="W13" i="5"/>
  <c r="AE13" i="5"/>
  <c r="Y17" i="5"/>
  <c r="W17" i="5"/>
  <c r="X17" i="5"/>
  <c r="Z17" i="5" s="1"/>
  <c r="AA17" i="5" s="1"/>
  <c r="AB17" i="5" s="1"/>
  <c r="AE17" i="5"/>
  <c r="Y10" i="5"/>
  <c r="W10" i="5"/>
  <c r="X10" i="5"/>
  <c r="Z10" i="5" s="1"/>
  <c r="AA10" i="5" s="1"/>
  <c r="AB10" i="5" s="1"/>
  <c r="AE10" i="5"/>
  <c r="Y14" i="5"/>
  <c r="W14" i="5"/>
  <c r="X14" i="5"/>
  <c r="Z14" i="5" s="1"/>
  <c r="AA14" i="5" s="1"/>
  <c r="AB14" i="5" s="1"/>
  <c r="AE14" i="5"/>
  <c r="Y18" i="5"/>
  <c r="W18" i="5"/>
  <c r="X18" i="5"/>
  <c r="Z18" i="5" s="1"/>
  <c r="AA18" i="5" s="1"/>
  <c r="AB18" i="5" s="1"/>
  <c r="AE18" i="5"/>
  <c r="Y11" i="5"/>
  <c r="X11" i="5"/>
  <c r="W11" i="5"/>
  <c r="AE11" i="5"/>
  <c r="Y15" i="5"/>
  <c r="X15" i="5"/>
  <c r="W15" i="5"/>
  <c r="AE15" i="5"/>
  <c r="Y19" i="5"/>
  <c r="W19" i="5"/>
  <c r="X19" i="5"/>
  <c r="Z19" i="5" s="1"/>
  <c r="AA19" i="5" s="1"/>
  <c r="AB19" i="5" s="1"/>
  <c r="AE19" i="5"/>
  <c r="Y12" i="5"/>
  <c r="W12" i="5"/>
  <c r="X12" i="5"/>
  <c r="Z12" i="5" s="1"/>
  <c r="AA12" i="5" s="1"/>
  <c r="AB12" i="5" s="1"/>
  <c r="AE12" i="5"/>
  <c r="Y16" i="5"/>
  <c r="W16" i="5"/>
  <c r="X16" i="5"/>
  <c r="Z16" i="5" s="1"/>
  <c r="AA16" i="5" s="1"/>
  <c r="AB16" i="5" s="1"/>
  <c r="AE16" i="5"/>
  <c r="Y20" i="5"/>
  <c r="W20" i="5"/>
  <c r="X20" i="5"/>
  <c r="Z20" i="5" s="1"/>
  <c r="AA20" i="5" s="1"/>
  <c r="AB20" i="5" s="1"/>
  <c r="AE20" i="5"/>
  <c r="W9" i="5"/>
  <c r="X9" i="5"/>
  <c r="P21" i="5"/>
  <c r="N21" i="5"/>
  <c r="O21" i="5"/>
  <c r="Q21" i="5" s="1"/>
  <c r="R21" i="5" s="1"/>
  <c r="S21" i="5" s="1"/>
  <c r="V21" i="5"/>
  <c r="Y23" i="5"/>
  <c r="X23" i="5"/>
  <c r="W23" i="5"/>
  <c r="AE23" i="5"/>
  <c r="Y22" i="5"/>
  <c r="X22" i="5"/>
  <c r="W22" i="5"/>
  <c r="AE22" i="5"/>
  <c r="AE9" i="5"/>
  <c r="AH9" i="5" s="1"/>
  <c r="AD7" i="5"/>
  <c r="S27" i="9" s="1"/>
  <c r="O74" i="9" s="1"/>
  <c r="T74" i="9" s="1"/>
  <c r="U74" i="9" s="1"/>
  <c r="AM9" i="5"/>
  <c r="AG9" i="5"/>
  <c r="AF9" i="5"/>
  <c r="Z9" i="5"/>
  <c r="AA9" i="5" s="1"/>
  <c r="AB9" i="5" s="1"/>
  <c r="Y26" i="5"/>
  <c r="X26" i="5"/>
  <c r="W26" i="5"/>
  <c r="AE26" i="5"/>
  <c r="Y32" i="5"/>
  <c r="W32" i="5"/>
  <c r="X32" i="5"/>
  <c r="Z32" i="5" s="1"/>
  <c r="AA32" i="5" s="1"/>
  <c r="AB32" i="5" s="1"/>
  <c r="AE32" i="5"/>
  <c r="Y27" i="5"/>
  <c r="X27" i="5"/>
  <c r="W27" i="5"/>
  <c r="AE27" i="5"/>
  <c r="Y31" i="5"/>
  <c r="X31" i="5"/>
  <c r="W31" i="5"/>
  <c r="AE31" i="5"/>
  <c r="Y24" i="5"/>
  <c r="W24" i="5"/>
  <c r="X24" i="5"/>
  <c r="Z24" i="5" s="1"/>
  <c r="AA24" i="5" s="1"/>
  <c r="AB24" i="5" s="1"/>
  <c r="AE24" i="5"/>
  <c r="Y28" i="5"/>
  <c r="W28" i="5"/>
  <c r="X28" i="5"/>
  <c r="Z28" i="5" s="1"/>
  <c r="AA28" i="5" s="1"/>
  <c r="AB28" i="5" s="1"/>
  <c r="AE28" i="5"/>
  <c r="Y30" i="5"/>
  <c r="X30" i="5"/>
  <c r="W30" i="5"/>
  <c r="AE30" i="5"/>
  <c r="Y25" i="5"/>
  <c r="W25" i="5"/>
  <c r="X25" i="5"/>
  <c r="Z25" i="5" s="1"/>
  <c r="AA25" i="5" s="1"/>
  <c r="AB25" i="5" s="1"/>
  <c r="AE25" i="5"/>
  <c r="Y29" i="5"/>
  <c r="W29" i="5"/>
  <c r="X29" i="5"/>
  <c r="Z29" i="5" s="1"/>
  <c r="AA29" i="5" s="1"/>
  <c r="AB29" i="5" s="1"/>
  <c r="AE29" i="5"/>
  <c r="Y33" i="5"/>
  <c r="W33" i="5"/>
  <c r="X33" i="5"/>
  <c r="Z33" i="5" s="1"/>
  <c r="AA33" i="5" s="1"/>
  <c r="AB33" i="5" s="1"/>
  <c r="AE33" i="5"/>
  <c r="H11" i="5"/>
  <c r="I11" i="5" s="1"/>
  <c r="J11" i="5" s="1"/>
  <c r="CO11" i="5" s="1"/>
  <c r="H15" i="5"/>
  <c r="I15" i="5" s="1"/>
  <c r="J15" i="5" s="1"/>
  <c r="CO15" i="5" s="1"/>
  <c r="H19" i="5"/>
  <c r="I19" i="5" s="1"/>
  <c r="J19" i="5" s="1"/>
  <c r="CO19" i="5" s="1"/>
  <c r="H12" i="5"/>
  <c r="I12" i="5" s="1"/>
  <c r="J12" i="5" s="1"/>
  <c r="CO12" i="5" s="1"/>
  <c r="H16" i="5"/>
  <c r="I16" i="5" s="1"/>
  <c r="J16" i="5" s="1"/>
  <c r="CO16" i="5" s="1"/>
  <c r="H20" i="5"/>
  <c r="I20" i="5" s="1"/>
  <c r="J20" i="5" s="1"/>
  <c r="CO20" i="5" s="1"/>
  <c r="H13" i="5"/>
  <c r="I13" i="5" s="1"/>
  <c r="J13" i="5" s="1"/>
  <c r="CO13" i="5" s="1"/>
  <c r="H17" i="5"/>
  <c r="I17" i="5" s="1"/>
  <c r="J17" i="5" s="1"/>
  <c r="CO17" i="5" s="1"/>
  <c r="H10" i="5"/>
  <c r="I10" i="5" s="1"/>
  <c r="J10" i="5" s="1"/>
  <c r="CO10" i="5" s="1"/>
  <c r="H14" i="5"/>
  <c r="I14" i="5" s="1"/>
  <c r="J14" i="5" s="1"/>
  <c r="CO14" i="5" s="1"/>
  <c r="H18" i="5"/>
  <c r="I18" i="5" s="1"/>
  <c r="J18" i="5" s="1"/>
  <c r="CO18" i="5" s="1"/>
  <c r="H84" i="5"/>
  <c r="I84" i="5" s="1"/>
  <c r="J84" i="5" s="1"/>
  <c r="CO84" i="5" s="1"/>
  <c r="H95" i="5"/>
  <c r="I95" i="5" s="1"/>
  <c r="J95" i="5" s="1"/>
  <c r="CO95" i="5" s="1"/>
  <c r="H100" i="5"/>
  <c r="I100" i="5" s="1"/>
  <c r="J100" i="5" s="1"/>
  <c r="CO100" i="5" s="1"/>
  <c r="H104" i="5"/>
  <c r="I104" i="5" s="1"/>
  <c r="J104" i="5" s="1"/>
  <c r="CO104" i="5" s="1"/>
  <c r="H108" i="5"/>
  <c r="I108" i="5" s="1"/>
  <c r="J108" i="5" s="1"/>
  <c r="CO108" i="5" s="1"/>
  <c r="H112" i="5"/>
  <c r="I112" i="5" s="1"/>
  <c r="J112" i="5" s="1"/>
  <c r="CO112" i="5" s="1"/>
  <c r="H116" i="5"/>
  <c r="I116" i="5" s="1"/>
  <c r="J116" i="5" s="1"/>
  <c r="CO116" i="5" s="1"/>
  <c r="H120" i="5"/>
  <c r="I120" i="5" s="1"/>
  <c r="J120" i="5" s="1"/>
  <c r="CO120" i="5" s="1"/>
  <c r="H124" i="5"/>
  <c r="I124" i="5" s="1"/>
  <c r="J124" i="5" s="1"/>
  <c r="CO124" i="5" s="1"/>
  <c r="H128" i="5"/>
  <c r="I128" i="5" s="1"/>
  <c r="J128" i="5" s="1"/>
  <c r="CO128" i="5" s="1"/>
  <c r="H136" i="5"/>
  <c r="I136" i="5" s="1"/>
  <c r="J136" i="5" s="1"/>
  <c r="CO136" i="5" s="1"/>
  <c r="H140" i="5"/>
  <c r="I140" i="5" s="1"/>
  <c r="J140" i="5" s="1"/>
  <c r="CO140" i="5" s="1"/>
  <c r="H144" i="5"/>
  <c r="I144" i="5" s="1"/>
  <c r="J144" i="5" s="1"/>
  <c r="CO144" i="5" s="1"/>
  <c r="H148" i="5"/>
  <c r="I148" i="5" s="1"/>
  <c r="J148" i="5" s="1"/>
  <c r="CO148" i="5" s="1"/>
  <c r="CO9" i="5"/>
  <c r="H22" i="5"/>
  <c r="I22" i="5" s="1"/>
  <c r="J22" i="5" s="1"/>
  <c r="CO22" i="5" s="1"/>
  <c r="H26" i="5"/>
  <c r="I26" i="5" s="1"/>
  <c r="J26" i="5" s="1"/>
  <c r="CO26" i="5" s="1"/>
  <c r="H30" i="5"/>
  <c r="I30" i="5" s="1"/>
  <c r="J30" i="5" s="1"/>
  <c r="CO30" i="5" s="1"/>
  <c r="H34" i="5"/>
  <c r="I34" i="5" s="1"/>
  <c r="J34" i="5" s="1"/>
  <c r="CO34" i="5" s="1"/>
  <c r="H38" i="5"/>
  <c r="I38" i="5" s="1"/>
  <c r="J38" i="5" s="1"/>
  <c r="CO38" i="5" s="1"/>
  <c r="H42" i="5"/>
  <c r="I42" i="5" s="1"/>
  <c r="J42" i="5" s="1"/>
  <c r="CO42" i="5" s="1"/>
  <c r="H46" i="5"/>
  <c r="I46" i="5" s="1"/>
  <c r="J46" i="5" s="1"/>
  <c r="CO46" i="5" s="1"/>
  <c r="H50" i="5"/>
  <c r="I50" i="5" s="1"/>
  <c r="J50" i="5" s="1"/>
  <c r="CO50" i="5" s="1"/>
  <c r="H54" i="5"/>
  <c r="I54" i="5" s="1"/>
  <c r="J54" i="5" s="1"/>
  <c r="CO54" i="5" s="1"/>
  <c r="E7" i="5"/>
  <c r="L14" i="9" s="1"/>
  <c r="L61" i="9" s="1"/>
  <c r="N69" i="9" s="1"/>
  <c r="F7" i="5"/>
  <c r="J14" i="9" s="1"/>
  <c r="M7" i="5"/>
  <c r="H27" i="9" s="1"/>
  <c r="P70" i="9" s="1"/>
  <c r="P36" i="5"/>
  <c r="N36" i="5"/>
  <c r="O36" i="5"/>
  <c r="Q36" i="5" s="1"/>
  <c r="R36" i="5" s="1"/>
  <c r="S36" i="5" s="1"/>
  <c r="V36" i="5"/>
  <c r="AE36" i="5" s="1"/>
  <c r="P40" i="5"/>
  <c r="N40" i="5"/>
  <c r="O40" i="5"/>
  <c r="Q40" i="5" s="1"/>
  <c r="R40" i="5" s="1"/>
  <c r="S40" i="5" s="1"/>
  <c r="V40" i="5"/>
  <c r="AE40" i="5" s="1"/>
  <c r="P44" i="5"/>
  <c r="N44" i="5"/>
  <c r="O44" i="5"/>
  <c r="Q44" i="5" s="1"/>
  <c r="R44" i="5" s="1"/>
  <c r="S44" i="5" s="1"/>
  <c r="V44" i="5"/>
  <c r="P48" i="5"/>
  <c r="N48" i="5"/>
  <c r="O48" i="5"/>
  <c r="Q48" i="5" s="1"/>
  <c r="R48" i="5" s="1"/>
  <c r="S48" i="5" s="1"/>
  <c r="V48" i="5"/>
  <c r="P52" i="5"/>
  <c r="N52" i="5"/>
  <c r="O52" i="5"/>
  <c r="Q52" i="5" s="1"/>
  <c r="R52" i="5" s="1"/>
  <c r="S52" i="5" s="1"/>
  <c r="V52" i="5"/>
  <c r="P56" i="5"/>
  <c r="N56" i="5"/>
  <c r="O56" i="5"/>
  <c r="Q56" i="5" s="1"/>
  <c r="R56" i="5" s="1"/>
  <c r="S56" i="5" s="1"/>
  <c r="V56" i="5"/>
  <c r="P58" i="5"/>
  <c r="N58" i="5"/>
  <c r="V58" i="5"/>
  <c r="O58" i="5"/>
  <c r="P62" i="5"/>
  <c r="N62" i="5"/>
  <c r="V62" i="5"/>
  <c r="O62" i="5"/>
  <c r="P66" i="5"/>
  <c r="N66" i="5"/>
  <c r="V66" i="5"/>
  <c r="O66" i="5"/>
  <c r="P70" i="5"/>
  <c r="N70" i="5"/>
  <c r="V70" i="5"/>
  <c r="O70" i="5"/>
  <c r="P73" i="5"/>
  <c r="N73" i="5"/>
  <c r="V73" i="5"/>
  <c r="O73" i="5"/>
  <c r="P83" i="5"/>
  <c r="O83" i="5"/>
  <c r="N83" i="5"/>
  <c r="V83" i="5"/>
  <c r="P89" i="5"/>
  <c r="O89" i="5"/>
  <c r="N89" i="5"/>
  <c r="V89" i="5"/>
  <c r="H89" i="5"/>
  <c r="I89" i="5" s="1"/>
  <c r="J89" i="5" s="1"/>
  <c r="CO89" i="5" s="1"/>
  <c r="H91" i="5"/>
  <c r="I91" i="5" s="1"/>
  <c r="J91" i="5" s="1"/>
  <c r="CO91" i="5" s="1"/>
  <c r="H94" i="5"/>
  <c r="I94" i="5" s="1"/>
  <c r="J94" i="5" s="1"/>
  <c r="CO94" i="5" s="1"/>
  <c r="H96" i="5"/>
  <c r="I96" i="5" s="1"/>
  <c r="J96" i="5" s="1"/>
  <c r="CO96" i="5" s="1"/>
  <c r="H98" i="5"/>
  <c r="I98" i="5" s="1"/>
  <c r="J98" i="5" s="1"/>
  <c r="CO98" i="5" s="1"/>
  <c r="H99" i="5"/>
  <c r="I99" i="5" s="1"/>
  <c r="J99" i="5" s="1"/>
  <c r="CO99" i="5" s="1"/>
  <c r="P101" i="5"/>
  <c r="O101" i="5"/>
  <c r="N101" i="5"/>
  <c r="V101" i="5"/>
  <c r="H103" i="5"/>
  <c r="I103" i="5" s="1"/>
  <c r="J103" i="5" s="1"/>
  <c r="CO103" i="5" s="1"/>
  <c r="P105" i="5"/>
  <c r="O105" i="5"/>
  <c r="N105" i="5"/>
  <c r="V105" i="5"/>
  <c r="H107" i="5"/>
  <c r="I107" i="5" s="1"/>
  <c r="J107" i="5" s="1"/>
  <c r="CO107" i="5" s="1"/>
  <c r="P109" i="5"/>
  <c r="O109" i="5"/>
  <c r="N109" i="5"/>
  <c r="V109" i="5"/>
  <c r="H111" i="5"/>
  <c r="I111" i="5" s="1"/>
  <c r="J111" i="5" s="1"/>
  <c r="CO111" i="5" s="1"/>
  <c r="P113" i="5"/>
  <c r="O113" i="5"/>
  <c r="N113" i="5"/>
  <c r="V113" i="5"/>
  <c r="H115" i="5"/>
  <c r="I115" i="5" s="1"/>
  <c r="J115" i="5" s="1"/>
  <c r="CO115" i="5" s="1"/>
  <c r="P117" i="5"/>
  <c r="O117" i="5"/>
  <c r="N117" i="5"/>
  <c r="V117" i="5"/>
  <c r="H119" i="5"/>
  <c r="I119" i="5" s="1"/>
  <c r="J119" i="5" s="1"/>
  <c r="CO119" i="5" s="1"/>
  <c r="P121" i="5"/>
  <c r="O121" i="5"/>
  <c r="N121" i="5"/>
  <c r="V121" i="5"/>
  <c r="H123" i="5"/>
  <c r="I123" i="5" s="1"/>
  <c r="J123" i="5" s="1"/>
  <c r="CO123" i="5" s="1"/>
  <c r="P125" i="5"/>
  <c r="O125" i="5"/>
  <c r="N125" i="5"/>
  <c r="V125" i="5"/>
  <c r="H127" i="5"/>
  <c r="I127" i="5" s="1"/>
  <c r="J127" i="5" s="1"/>
  <c r="CO127" i="5" s="1"/>
  <c r="P129" i="5"/>
  <c r="O129" i="5"/>
  <c r="N129" i="5"/>
  <c r="V129" i="5"/>
  <c r="H131" i="5"/>
  <c r="I131" i="5" s="1"/>
  <c r="J131" i="5" s="1"/>
  <c r="CO131" i="5" s="1"/>
  <c r="P133" i="5"/>
  <c r="O133" i="5"/>
  <c r="N133" i="5"/>
  <c r="V133" i="5"/>
  <c r="H135" i="5"/>
  <c r="I135" i="5" s="1"/>
  <c r="J135" i="5" s="1"/>
  <c r="CO135" i="5" s="1"/>
  <c r="P137" i="5"/>
  <c r="O137" i="5"/>
  <c r="N137" i="5"/>
  <c r="V137" i="5"/>
  <c r="H139" i="5"/>
  <c r="I139" i="5" s="1"/>
  <c r="J139" i="5" s="1"/>
  <c r="CO139" i="5" s="1"/>
  <c r="P141" i="5"/>
  <c r="O141" i="5"/>
  <c r="N141" i="5"/>
  <c r="V141" i="5"/>
  <c r="H143" i="5"/>
  <c r="I143" i="5" s="1"/>
  <c r="J143" i="5" s="1"/>
  <c r="CO143" i="5" s="1"/>
  <c r="N145" i="5"/>
  <c r="O145" i="5"/>
  <c r="P145" i="5"/>
  <c r="V145" i="5"/>
  <c r="H145" i="5"/>
  <c r="I145" i="5" s="1"/>
  <c r="J145" i="5" s="1"/>
  <c r="CO145" i="5" s="1"/>
  <c r="P149" i="5"/>
  <c r="O149" i="5"/>
  <c r="N149" i="5"/>
  <c r="V149" i="5"/>
  <c r="H149" i="5"/>
  <c r="I149" i="5" s="1"/>
  <c r="J149" i="5" s="1"/>
  <c r="CO149" i="5" s="1"/>
  <c r="P76" i="5"/>
  <c r="V76" i="5"/>
  <c r="N76" i="5"/>
  <c r="O76" i="5"/>
  <c r="P84" i="5"/>
  <c r="N84" i="5"/>
  <c r="O84" i="5"/>
  <c r="Q84" i="5" s="1"/>
  <c r="R84" i="5" s="1"/>
  <c r="S84" i="5" s="1"/>
  <c r="V84" i="5"/>
  <c r="H21" i="5"/>
  <c r="I21" i="5" s="1"/>
  <c r="J21" i="5" s="1"/>
  <c r="H23" i="5"/>
  <c r="I23" i="5" s="1"/>
  <c r="J23" i="5" s="1"/>
  <c r="CO23" i="5" s="1"/>
  <c r="H25" i="5"/>
  <c r="I25" i="5" s="1"/>
  <c r="J25" i="5" s="1"/>
  <c r="CO25" i="5" s="1"/>
  <c r="P27" i="5"/>
  <c r="O27" i="5"/>
  <c r="N27" i="5"/>
  <c r="H29" i="5"/>
  <c r="I29" i="5" s="1"/>
  <c r="J29" i="5" s="1"/>
  <c r="CO29" i="5" s="1"/>
  <c r="P31" i="5"/>
  <c r="O31" i="5"/>
  <c r="N31" i="5"/>
  <c r="H33" i="5"/>
  <c r="I33" i="5" s="1"/>
  <c r="J33" i="5" s="1"/>
  <c r="CO33" i="5" s="1"/>
  <c r="P35" i="5"/>
  <c r="O35" i="5"/>
  <c r="N35" i="5"/>
  <c r="V35" i="5"/>
  <c r="AE35" i="5" s="1"/>
  <c r="H37" i="5"/>
  <c r="I37" i="5" s="1"/>
  <c r="J37" i="5" s="1"/>
  <c r="CO37" i="5" s="1"/>
  <c r="P39" i="5"/>
  <c r="O39" i="5"/>
  <c r="N39" i="5"/>
  <c r="V39" i="5"/>
  <c r="AE39" i="5" s="1"/>
  <c r="H41" i="5"/>
  <c r="I41" i="5" s="1"/>
  <c r="J41" i="5" s="1"/>
  <c r="CO41" i="5" s="1"/>
  <c r="P43" i="5"/>
  <c r="O43" i="5"/>
  <c r="N43" i="5"/>
  <c r="V43" i="5"/>
  <c r="AE43" i="5" s="1"/>
  <c r="H45" i="5"/>
  <c r="I45" i="5" s="1"/>
  <c r="J45" i="5" s="1"/>
  <c r="CO45" i="5" s="1"/>
  <c r="P47" i="5"/>
  <c r="O47" i="5"/>
  <c r="N47" i="5"/>
  <c r="V47" i="5"/>
  <c r="H49" i="5"/>
  <c r="I49" i="5" s="1"/>
  <c r="J49" i="5" s="1"/>
  <c r="CO49" i="5" s="1"/>
  <c r="P51" i="5"/>
  <c r="O51" i="5"/>
  <c r="N51" i="5"/>
  <c r="V51" i="5"/>
  <c r="H53" i="5"/>
  <c r="I53" i="5" s="1"/>
  <c r="J53" i="5" s="1"/>
  <c r="CO53" i="5" s="1"/>
  <c r="P55" i="5"/>
  <c r="O55" i="5"/>
  <c r="N55" i="5"/>
  <c r="V55" i="5"/>
  <c r="P57" i="5"/>
  <c r="N57" i="5"/>
  <c r="O57" i="5"/>
  <c r="Q57" i="5" s="1"/>
  <c r="R57" i="5" s="1"/>
  <c r="S57" i="5" s="1"/>
  <c r="V57" i="5"/>
  <c r="H59" i="5"/>
  <c r="I59" i="5" s="1"/>
  <c r="J59" i="5" s="1"/>
  <c r="CO59" i="5" s="1"/>
  <c r="P61" i="5"/>
  <c r="N61" i="5"/>
  <c r="O61" i="5"/>
  <c r="Q61" i="5" s="1"/>
  <c r="R61" i="5" s="1"/>
  <c r="S61" i="5" s="1"/>
  <c r="V61" i="5"/>
  <c r="H63" i="5"/>
  <c r="I63" i="5" s="1"/>
  <c r="J63" i="5" s="1"/>
  <c r="CO63" i="5" s="1"/>
  <c r="P65" i="5"/>
  <c r="N65" i="5"/>
  <c r="O65" i="5"/>
  <c r="Q65" i="5" s="1"/>
  <c r="R65" i="5" s="1"/>
  <c r="S65" i="5" s="1"/>
  <c r="V65" i="5"/>
  <c r="H67" i="5"/>
  <c r="I67" i="5" s="1"/>
  <c r="J67" i="5" s="1"/>
  <c r="CO67" i="5" s="1"/>
  <c r="P69" i="5"/>
  <c r="N69" i="5"/>
  <c r="O69" i="5"/>
  <c r="Q69" i="5" s="1"/>
  <c r="R69" i="5" s="1"/>
  <c r="S69" i="5" s="1"/>
  <c r="V69" i="5"/>
  <c r="H71" i="5"/>
  <c r="I71" i="5" s="1"/>
  <c r="J71" i="5" s="1"/>
  <c r="CO71" i="5" s="1"/>
  <c r="P71" i="5"/>
  <c r="N71" i="5"/>
  <c r="O71" i="5"/>
  <c r="Q71" i="5" s="1"/>
  <c r="R71" i="5" s="1"/>
  <c r="S71" i="5" s="1"/>
  <c r="V71" i="5"/>
  <c r="P74" i="5"/>
  <c r="N74" i="5"/>
  <c r="V74" i="5"/>
  <c r="O74" i="5"/>
  <c r="P77" i="5"/>
  <c r="N77" i="5"/>
  <c r="O77" i="5"/>
  <c r="Q77" i="5" s="1"/>
  <c r="R77" i="5" s="1"/>
  <c r="S77" i="5" s="1"/>
  <c r="V77" i="5"/>
  <c r="P82" i="5"/>
  <c r="N82" i="5"/>
  <c r="O82" i="5"/>
  <c r="Q82" i="5" s="1"/>
  <c r="R82" i="5" s="1"/>
  <c r="S82" i="5" s="1"/>
  <c r="V82" i="5"/>
  <c r="P87" i="5"/>
  <c r="O87" i="5"/>
  <c r="N87" i="5"/>
  <c r="V87" i="5"/>
  <c r="P93" i="5"/>
  <c r="O93" i="5"/>
  <c r="N93" i="5"/>
  <c r="V93" i="5"/>
  <c r="H93" i="5"/>
  <c r="I93" i="5" s="1"/>
  <c r="J93" i="5" s="1"/>
  <c r="CO93" i="5" s="1"/>
  <c r="P97" i="5"/>
  <c r="O97" i="5"/>
  <c r="N97" i="5"/>
  <c r="V97" i="5"/>
  <c r="P102" i="5"/>
  <c r="N102" i="5"/>
  <c r="O102" i="5"/>
  <c r="Q102" i="5" s="1"/>
  <c r="R102" i="5" s="1"/>
  <c r="S102" i="5" s="1"/>
  <c r="V102" i="5"/>
  <c r="P106" i="5"/>
  <c r="N106" i="5"/>
  <c r="O106" i="5"/>
  <c r="Q106" i="5" s="1"/>
  <c r="R106" i="5" s="1"/>
  <c r="S106" i="5" s="1"/>
  <c r="V106" i="5"/>
  <c r="P110" i="5"/>
  <c r="N110" i="5"/>
  <c r="O110" i="5"/>
  <c r="Q110" i="5" s="1"/>
  <c r="R110" i="5" s="1"/>
  <c r="S110" i="5" s="1"/>
  <c r="V110" i="5"/>
  <c r="P114" i="5"/>
  <c r="N114" i="5"/>
  <c r="O114" i="5"/>
  <c r="Q114" i="5" s="1"/>
  <c r="R114" i="5" s="1"/>
  <c r="S114" i="5" s="1"/>
  <c r="V114" i="5"/>
  <c r="P118" i="5"/>
  <c r="N118" i="5"/>
  <c r="O118" i="5"/>
  <c r="Q118" i="5" s="1"/>
  <c r="R118" i="5" s="1"/>
  <c r="S118" i="5" s="1"/>
  <c r="V118" i="5"/>
  <c r="P122" i="5"/>
  <c r="N122" i="5"/>
  <c r="O122" i="5"/>
  <c r="Q122" i="5" s="1"/>
  <c r="R122" i="5" s="1"/>
  <c r="S122" i="5" s="1"/>
  <c r="V122" i="5"/>
  <c r="P126" i="5"/>
  <c r="N126" i="5"/>
  <c r="O126" i="5"/>
  <c r="Q126" i="5" s="1"/>
  <c r="R126" i="5" s="1"/>
  <c r="S126" i="5" s="1"/>
  <c r="V126" i="5"/>
  <c r="P130" i="5"/>
  <c r="N130" i="5"/>
  <c r="O130" i="5"/>
  <c r="Q130" i="5" s="1"/>
  <c r="R130" i="5" s="1"/>
  <c r="S130" i="5" s="1"/>
  <c r="V130" i="5"/>
  <c r="P132" i="5"/>
  <c r="N132" i="5"/>
  <c r="O132" i="5"/>
  <c r="Q132" i="5" s="1"/>
  <c r="R132" i="5" s="1"/>
  <c r="S132" i="5" s="1"/>
  <c r="V132" i="5"/>
  <c r="P134" i="5"/>
  <c r="N134" i="5"/>
  <c r="O134" i="5"/>
  <c r="Q134" i="5" s="1"/>
  <c r="R134" i="5" s="1"/>
  <c r="S134" i="5" s="1"/>
  <c r="V134" i="5"/>
  <c r="P138" i="5"/>
  <c r="N138" i="5"/>
  <c r="O138" i="5"/>
  <c r="Q138" i="5" s="1"/>
  <c r="R138" i="5" s="1"/>
  <c r="S138" i="5" s="1"/>
  <c r="V138" i="5"/>
  <c r="P142" i="5"/>
  <c r="N142" i="5"/>
  <c r="O142" i="5"/>
  <c r="Q142" i="5" s="1"/>
  <c r="R142" i="5" s="1"/>
  <c r="S142" i="5" s="1"/>
  <c r="V142" i="5"/>
  <c r="P144" i="5"/>
  <c r="N144" i="5"/>
  <c r="O144" i="5"/>
  <c r="Q144" i="5" s="1"/>
  <c r="R144" i="5" s="1"/>
  <c r="S144" i="5" s="1"/>
  <c r="V144" i="5"/>
  <c r="N148" i="5"/>
  <c r="P148" i="5"/>
  <c r="O148" i="5"/>
  <c r="V148" i="5"/>
  <c r="P72" i="5"/>
  <c r="V72" i="5"/>
  <c r="N72" i="5"/>
  <c r="O72" i="5"/>
  <c r="P24" i="5"/>
  <c r="N24" i="5"/>
  <c r="O24" i="5"/>
  <c r="P26" i="5"/>
  <c r="N26" i="5"/>
  <c r="O26" i="5"/>
  <c r="Q26" i="5" s="1"/>
  <c r="R26" i="5" s="1"/>
  <c r="S26" i="5" s="1"/>
  <c r="P28" i="5"/>
  <c r="N28" i="5"/>
  <c r="O28" i="5"/>
  <c r="Q28" i="5" s="1"/>
  <c r="R28" i="5" s="1"/>
  <c r="S28" i="5" s="1"/>
  <c r="P30" i="5"/>
  <c r="N30" i="5"/>
  <c r="O30" i="5"/>
  <c r="Q30" i="5" s="1"/>
  <c r="R30" i="5" s="1"/>
  <c r="S30" i="5" s="1"/>
  <c r="P32" i="5"/>
  <c r="N32" i="5"/>
  <c r="O32" i="5"/>
  <c r="Q32" i="5" s="1"/>
  <c r="R32" i="5" s="1"/>
  <c r="S32" i="5" s="1"/>
  <c r="P34" i="5"/>
  <c r="N34" i="5"/>
  <c r="O34" i="5"/>
  <c r="V34" i="5"/>
  <c r="AE34" i="5" s="1"/>
  <c r="P38" i="5"/>
  <c r="N38" i="5"/>
  <c r="O38" i="5"/>
  <c r="Q38" i="5" s="1"/>
  <c r="R38" i="5" s="1"/>
  <c r="S38" i="5" s="1"/>
  <c r="V38" i="5"/>
  <c r="AE38" i="5" s="1"/>
  <c r="P42" i="5"/>
  <c r="N42" i="5"/>
  <c r="O42" i="5"/>
  <c r="Q42" i="5" s="1"/>
  <c r="R42" i="5" s="1"/>
  <c r="S42" i="5" s="1"/>
  <c r="V42" i="5"/>
  <c r="AE42" i="5" s="1"/>
  <c r="P46" i="5"/>
  <c r="N46" i="5"/>
  <c r="O46" i="5"/>
  <c r="Q46" i="5" s="1"/>
  <c r="R46" i="5" s="1"/>
  <c r="S46" i="5" s="1"/>
  <c r="V46" i="5"/>
  <c r="P50" i="5"/>
  <c r="N50" i="5"/>
  <c r="O50" i="5"/>
  <c r="Q50" i="5" s="1"/>
  <c r="R50" i="5" s="1"/>
  <c r="S50" i="5" s="1"/>
  <c r="V50" i="5"/>
  <c r="P54" i="5"/>
  <c r="N54" i="5"/>
  <c r="O54" i="5"/>
  <c r="Q54" i="5" s="1"/>
  <c r="R54" i="5" s="1"/>
  <c r="S54" i="5" s="1"/>
  <c r="V54" i="5"/>
  <c r="P60" i="5"/>
  <c r="N60" i="5"/>
  <c r="V60" i="5"/>
  <c r="O60" i="5"/>
  <c r="P64" i="5"/>
  <c r="N64" i="5"/>
  <c r="V64" i="5"/>
  <c r="O64" i="5"/>
  <c r="P68" i="5"/>
  <c r="N68" i="5"/>
  <c r="V68" i="5"/>
  <c r="O68" i="5"/>
  <c r="H73" i="5"/>
  <c r="I73" i="5" s="1"/>
  <c r="J73" i="5" s="1"/>
  <c r="CO73" i="5" s="1"/>
  <c r="H75" i="5"/>
  <c r="I75" i="5" s="1"/>
  <c r="J75" i="5" s="1"/>
  <c r="CO75" i="5" s="1"/>
  <c r="P75" i="5"/>
  <c r="N75" i="5"/>
  <c r="V75" i="5"/>
  <c r="O75" i="5"/>
  <c r="P78" i="5"/>
  <c r="N78" i="5"/>
  <c r="V78" i="5"/>
  <c r="O78" i="5"/>
  <c r="P81" i="5"/>
  <c r="O81" i="5"/>
  <c r="N81" i="5"/>
  <c r="V81" i="5"/>
  <c r="H81" i="5"/>
  <c r="I81" i="5" s="1"/>
  <c r="J81" i="5" s="1"/>
  <c r="CO81" i="5" s="1"/>
  <c r="H83" i="5"/>
  <c r="I83" i="5" s="1"/>
  <c r="J83" i="5" s="1"/>
  <c r="CO83" i="5" s="1"/>
  <c r="P86" i="5"/>
  <c r="N86" i="5"/>
  <c r="O86" i="5"/>
  <c r="Q86" i="5" s="1"/>
  <c r="R86" i="5" s="1"/>
  <c r="S86" i="5" s="1"/>
  <c r="V86" i="5"/>
  <c r="P91" i="5"/>
  <c r="O91" i="5"/>
  <c r="N91" i="5"/>
  <c r="V91" i="5"/>
  <c r="P94" i="5"/>
  <c r="N94" i="5"/>
  <c r="O94" i="5"/>
  <c r="Q94" i="5" s="1"/>
  <c r="R94" i="5" s="1"/>
  <c r="S94" i="5" s="1"/>
  <c r="V94" i="5"/>
  <c r="P96" i="5"/>
  <c r="N96" i="5"/>
  <c r="O96" i="5"/>
  <c r="Q96" i="5" s="1"/>
  <c r="R96" i="5" s="1"/>
  <c r="S96" i="5" s="1"/>
  <c r="V96" i="5"/>
  <c r="P98" i="5"/>
  <c r="N98" i="5"/>
  <c r="O98" i="5"/>
  <c r="Q98" i="5" s="1"/>
  <c r="R98" i="5" s="1"/>
  <c r="S98" i="5" s="1"/>
  <c r="V98" i="5"/>
  <c r="P99" i="5"/>
  <c r="O99" i="5"/>
  <c r="N99" i="5"/>
  <c r="V99" i="5"/>
  <c r="H101" i="5"/>
  <c r="I101" i="5" s="1"/>
  <c r="J101" i="5" s="1"/>
  <c r="CO101" i="5" s="1"/>
  <c r="P103" i="5"/>
  <c r="O103" i="5"/>
  <c r="N103" i="5"/>
  <c r="V103" i="5"/>
  <c r="H105" i="5"/>
  <c r="I105" i="5" s="1"/>
  <c r="J105" i="5" s="1"/>
  <c r="CO105" i="5" s="1"/>
  <c r="P107" i="5"/>
  <c r="O107" i="5"/>
  <c r="N107" i="5"/>
  <c r="V107" i="5"/>
  <c r="H109" i="5"/>
  <c r="I109" i="5" s="1"/>
  <c r="J109" i="5" s="1"/>
  <c r="CO109" i="5" s="1"/>
  <c r="P111" i="5"/>
  <c r="O111" i="5"/>
  <c r="N111" i="5"/>
  <c r="V111" i="5"/>
  <c r="H113" i="5"/>
  <c r="I113" i="5" s="1"/>
  <c r="J113" i="5" s="1"/>
  <c r="CO113" i="5" s="1"/>
  <c r="P115" i="5"/>
  <c r="O115" i="5"/>
  <c r="N115" i="5"/>
  <c r="V115" i="5"/>
  <c r="H117" i="5"/>
  <c r="I117" i="5" s="1"/>
  <c r="J117" i="5" s="1"/>
  <c r="CO117" i="5" s="1"/>
  <c r="P119" i="5"/>
  <c r="O119" i="5"/>
  <c r="N119" i="5"/>
  <c r="V119" i="5"/>
  <c r="H121" i="5"/>
  <c r="I121" i="5" s="1"/>
  <c r="J121" i="5" s="1"/>
  <c r="CO121" i="5" s="1"/>
  <c r="P123" i="5"/>
  <c r="O123" i="5"/>
  <c r="N123" i="5"/>
  <c r="V123" i="5"/>
  <c r="H125" i="5"/>
  <c r="I125" i="5" s="1"/>
  <c r="J125" i="5" s="1"/>
  <c r="CO125" i="5" s="1"/>
  <c r="P127" i="5"/>
  <c r="O127" i="5"/>
  <c r="N127" i="5"/>
  <c r="V127" i="5"/>
  <c r="H129" i="5"/>
  <c r="I129" i="5" s="1"/>
  <c r="J129" i="5" s="1"/>
  <c r="CO129" i="5" s="1"/>
  <c r="P131" i="5"/>
  <c r="O131" i="5"/>
  <c r="N131" i="5"/>
  <c r="V131" i="5"/>
  <c r="H133" i="5"/>
  <c r="I133" i="5" s="1"/>
  <c r="J133" i="5" s="1"/>
  <c r="CO133" i="5" s="1"/>
  <c r="P135" i="5"/>
  <c r="O135" i="5"/>
  <c r="N135" i="5"/>
  <c r="V135" i="5"/>
  <c r="H137" i="5"/>
  <c r="I137" i="5" s="1"/>
  <c r="J137" i="5" s="1"/>
  <c r="CO137" i="5" s="1"/>
  <c r="P139" i="5"/>
  <c r="O139" i="5"/>
  <c r="N139" i="5"/>
  <c r="V139" i="5"/>
  <c r="H141" i="5"/>
  <c r="I141" i="5" s="1"/>
  <c r="J141" i="5" s="1"/>
  <c r="CO141" i="5" s="1"/>
  <c r="P143" i="5"/>
  <c r="O143" i="5"/>
  <c r="N143" i="5"/>
  <c r="V143" i="5"/>
  <c r="P147" i="5"/>
  <c r="O147" i="5"/>
  <c r="N147" i="5"/>
  <c r="V147" i="5"/>
  <c r="H147" i="5"/>
  <c r="I147" i="5" s="1"/>
  <c r="J147" i="5" s="1"/>
  <c r="CO147" i="5" s="1"/>
  <c r="P25" i="5"/>
  <c r="O25" i="5"/>
  <c r="N25" i="5"/>
  <c r="H27" i="5"/>
  <c r="I27" i="5" s="1"/>
  <c r="J27" i="5" s="1"/>
  <c r="CO27" i="5" s="1"/>
  <c r="P29" i="5"/>
  <c r="O29" i="5"/>
  <c r="N29" i="5"/>
  <c r="H31" i="5"/>
  <c r="I31" i="5" s="1"/>
  <c r="J31" i="5" s="1"/>
  <c r="CO31" i="5" s="1"/>
  <c r="P33" i="5"/>
  <c r="O33" i="5"/>
  <c r="N33" i="5"/>
  <c r="H35" i="5"/>
  <c r="I35" i="5" s="1"/>
  <c r="J35" i="5" s="1"/>
  <c r="CO35" i="5" s="1"/>
  <c r="P37" i="5"/>
  <c r="O37" i="5"/>
  <c r="N37" i="5"/>
  <c r="V37" i="5"/>
  <c r="AE37" i="5" s="1"/>
  <c r="H39" i="5"/>
  <c r="I39" i="5" s="1"/>
  <c r="J39" i="5" s="1"/>
  <c r="CO39" i="5" s="1"/>
  <c r="P41" i="5"/>
  <c r="O41" i="5"/>
  <c r="N41" i="5"/>
  <c r="V41" i="5"/>
  <c r="AE41" i="5" s="1"/>
  <c r="H43" i="5"/>
  <c r="I43" i="5" s="1"/>
  <c r="J43" i="5" s="1"/>
  <c r="CO43" i="5" s="1"/>
  <c r="P45" i="5"/>
  <c r="O45" i="5"/>
  <c r="N45" i="5"/>
  <c r="V45" i="5"/>
  <c r="H47" i="5"/>
  <c r="I47" i="5" s="1"/>
  <c r="J47" i="5" s="1"/>
  <c r="CO47" i="5" s="1"/>
  <c r="P49" i="5"/>
  <c r="O49" i="5"/>
  <c r="N49" i="5"/>
  <c r="V49" i="5"/>
  <c r="H51" i="5"/>
  <c r="I51" i="5" s="1"/>
  <c r="J51" i="5" s="1"/>
  <c r="CO51" i="5" s="1"/>
  <c r="P53" i="5"/>
  <c r="O53" i="5"/>
  <c r="N53" i="5"/>
  <c r="V53" i="5"/>
  <c r="H55" i="5"/>
  <c r="I55" i="5" s="1"/>
  <c r="J55" i="5" s="1"/>
  <c r="CO55" i="5" s="1"/>
  <c r="H57" i="5"/>
  <c r="I57" i="5" s="1"/>
  <c r="J57" i="5" s="1"/>
  <c r="CO57" i="5" s="1"/>
  <c r="P59" i="5"/>
  <c r="N59" i="5"/>
  <c r="V59" i="5"/>
  <c r="O59" i="5"/>
  <c r="H61" i="5"/>
  <c r="I61" i="5" s="1"/>
  <c r="J61" i="5" s="1"/>
  <c r="CO61" i="5" s="1"/>
  <c r="P63" i="5"/>
  <c r="N63" i="5"/>
  <c r="V63" i="5"/>
  <c r="O63" i="5"/>
  <c r="H65" i="5"/>
  <c r="I65" i="5" s="1"/>
  <c r="J65" i="5" s="1"/>
  <c r="CO65" i="5" s="1"/>
  <c r="P67" i="5"/>
  <c r="N67" i="5"/>
  <c r="V67" i="5"/>
  <c r="O67" i="5"/>
  <c r="H69" i="5"/>
  <c r="I69" i="5" s="1"/>
  <c r="J69" i="5" s="1"/>
  <c r="CO69" i="5" s="1"/>
  <c r="H77" i="5"/>
  <c r="I77" i="5" s="1"/>
  <c r="J77" i="5" s="1"/>
  <c r="CO77" i="5" s="1"/>
  <c r="H79" i="5"/>
  <c r="I79" i="5" s="1"/>
  <c r="J79" i="5" s="1"/>
  <c r="CO79" i="5" s="1"/>
  <c r="P79" i="5"/>
  <c r="N79" i="5"/>
  <c r="O79" i="5"/>
  <c r="Q79" i="5" s="1"/>
  <c r="R79" i="5" s="1"/>
  <c r="S79" i="5" s="1"/>
  <c r="V79" i="5"/>
  <c r="P85" i="5"/>
  <c r="O85" i="5"/>
  <c r="N85" i="5"/>
  <c r="V85" i="5"/>
  <c r="H85" i="5"/>
  <c r="I85" i="5" s="1"/>
  <c r="J85" i="5" s="1"/>
  <c r="CO85" i="5" s="1"/>
  <c r="H87" i="5"/>
  <c r="I87" i="5" s="1"/>
  <c r="J87" i="5" s="1"/>
  <c r="CO87" i="5" s="1"/>
  <c r="P90" i="5"/>
  <c r="N90" i="5"/>
  <c r="O90" i="5"/>
  <c r="Q90" i="5" s="1"/>
  <c r="R90" i="5" s="1"/>
  <c r="S90" i="5" s="1"/>
  <c r="V90" i="5"/>
  <c r="P95" i="5"/>
  <c r="O95" i="5"/>
  <c r="N95" i="5"/>
  <c r="V95" i="5"/>
  <c r="P88" i="5"/>
  <c r="N88" i="5"/>
  <c r="O88" i="5"/>
  <c r="Q88" i="5" s="1"/>
  <c r="R88" i="5" s="1"/>
  <c r="S88" i="5" s="1"/>
  <c r="V88" i="5"/>
  <c r="P100" i="5"/>
  <c r="N100" i="5"/>
  <c r="O100" i="5"/>
  <c r="Q100" i="5" s="1"/>
  <c r="R100" i="5" s="1"/>
  <c r="S100" i="5" s="1"/>
  <c r="V100" i="5"/>
  <c r="P104" i="5"/>
  <c r="N104" i="5"/>
  <c r="O104" i="5"/>
  <c r="Q104" i="5" s="1"/>
  <c r="R104" i="5" s="1"/>
  <c r="S104" i="5" s="1"/>
  <c r="V104" i="5"/>
  <c r="P108" i="5"/>
  <c r="N108" i="5"/>
  <c r="O108" i="5"/>
  <c r="Q108" i="5" s="1"/>
  <c r="R108" i="5" s="1"/>
  <c r="S108" i="5" s="1"/>
  <c r="V108" i="5"/>
  <c r="P112" i="5"/>
  <c r="N112" i="5"/>
  <c r="O112" i="5"/>
  <c r="Q112" i="5" s="1"/>
  <c r="R112" i="5" s="1"/>
  <c r="S112" i="5" s="1"/>
  <c r="V112" i="5"/>
  <c r="P116" i="5"/>
  <c r="N116" i="5"/>
  <c r="O116" i="5"/>
  <c r="Q116" i="5" s="1"/>
  <c r="R116" i="5" s="1"/>
  <c r="S116" i="5" s="1"/>
  <c r="V116" i="5"/>
  <c r="P120" i="5"/>
  <c r="N120" i="5"/>
  <c r="O120" i="5"/>
  <c r="Q120" i="5" s="1"/>
  <c r="R120" i="5" s="1"/>
  <c r="S120" i="5" s="1"/>
  <c r="V120" i="5"/>
  <c r="P124" i="5"/>
  <c r="N124" i="5"/>
  <c r="O124" i="5"/>
  <c r="Q124" i="5" s="1"/>
  <c r="R124" i="5" s="1"/>
  <c r="S124" i="5" s="1"/>
  <c r="V124" i="5"/>
  <c r="P128" i="5"/>
  <c r="N128" i="5"/>
  <c r="O128" i="5"/>
  <c r="Q128" i="5" s="1"/>
  <c r="R128" i="5" s="1"/>
  <c r="S128" i="5" s="1"/>
  <c r="V128" i="5"/>
  <c r="P136" i="5"/>
  <c r="N136" i="5"/>
  <c r="O136" i="5"/>
  <c r="Q136" i="5" s="1"/>
  <c r="R136" i="5" s="1"/>
  <c r="S136" i="5" s="1"/>
  <c r="V136" i="5"/>
  <c r="P140" i="5"/>
  <c r="N140" i="5"/>
  <c r="O140" i="5"/>
  <c r="Q140" i="5" s="1"/>
  <c r="R140" i="5" s="1"/>
  <c r="S140" i="5" s="1"/>
  <c r="V140" i="5"/>
  <c r="P146" i="5"/>
  <c r="N146" i="5"/>
  <c r="O146" i="5"/>
  <c r="Q146" i="5" s="1"/>
  <c r="R146" i="5" s="1"/>
  <c r="S146" i="5" s="1"/>
  <c r="V146" i="5"/>
  <c r="P80" i="5"/>
  <c r="V80" i="5"/>
  <c r="N80" i="5"/>
  <c r="O80" i="5"/>
  <c r="P92" i="5"/>
  <c r="N92" i="5"/>
  <c r="O92" i="5"/>
  <c r="Q92" i="5" s="1"/>
  <c r="R92" i="5" s="1"/>
  <c r="S92" i="5" s="1"/>
  <c r="V92" i="5"/>
  <c r="H24" i="5"/>
  <c r="I24" i="5" s="1"/>
  <c r="J24" i="5" s="1"/>
  <c r="H28" i="5"/>
  <c r="I28" i="5" s="1"/>
  <c r="J28" i="5" s="1"/>
  <c r="CO28" i="5" s="1"/>
  <c r="H32" i="5"/>
  <c r="I32" i="5" s="1"/>
  <c r="J32" i="5" s="1"/>
  <c r="CO32" i="5" s="1"/>
  <c r="H36" i="5"/>
  <c r="I36" i="5" s="1"/>
  <c r="J36" i="5" s="1"/>
  <c r="CO36" i="5" s="1"/>
  <c r="H40" i="5"/>
  <c r="I40" i="5" s="1"/>
  <c r="J40" i="5" s="1"/>
  <c r="CO40" i="5" s="1"/>
  <c r="H44" i="5"/>
  <c r="I44" i="5" s="1"/>
  <c r="J44" i="5" s="1"/>
  <c r="CO44" i="5" s="1"/>
  <c r="H48" i="5"/>
  <c r="I48" i="5" s="1"/>
  <c r="J48" i="5" s="1"/>
  <c r="CO48" i="5" s="1"/>
  <c r="H52" i="5"/>
  <c r="I52" i="5" s="1"/>
  <c r="J52" i="5" s="1"/>
  <c r="CO52" i="5" s="1"/>
  <c r="H56" i="5"/>
  <c r="I56" i="5" s="1"/>
  <c r="J56" i="5" s="1"/>
  <c r="CO56" i="5" s="1"/>
  <c r="H88" i="5"/>
  <c r="I88" i="5" s="1"/>
  <c r="J88" i="5" s="1"/>
  <c r="CO88" i="5" s="1"/>
  <c r="H102" i="5"/>
  <c r="I102" i="5" s="1"/>
  <c r="J102" i="5" s="1"/>
  <c r="CO102" i="5" s="1"/>
  <c r="H106" i="5"/>
  <c r="I106" i="5" s="1"/>
  <c r="J106" i="5" s="1"/>
  <c r="CO106" i="5" s="1"/>
  <c r="H110" i="5"/>
  <c r="I110" i="5" s="1"/>
  <c r="J110" i="5" s="1"/>
  <c r="CO110" i="5" s="1"/>
  <c r="H114" i="5"/>
  <c r="I114" i="5" s="1"/>
  <c r="J114" i="5" s="1"/>
  <c r="CO114" i="5" s="1"/>
  <c r="H118" i="5"/>
  <c r="I118" i="5" s="1"/>
  <c r="J118" i="5" s="1"/>
  <c r="CO118" i="5" s="1"/>
  <c r="H122" i="5"/>
  <c r="I122" i="5" s="1"/>
  <c r="J122" i="5" s="1"/>
  <c r="CO122" i="5" s="1"/>
  <c r="H126" i="5"/>
  <c r="I126" i="5" s="1"/>
  <c r="J126" i="5" s="1"/>
  <c r="CO126" i="5" s="1"/>
  <c r="H130" i="5"/>
  <c r="I130" i="5" s="1"/>
  <c r="J130" i="5" s="1"/>
  <c r="CO130" i="5" s="1"/>
  <c r="H134" i="5"/>
  <c r="I134" i="5" s="1"/>
  <c r="J134" i="5" s="1"/>
  <c r="CO134" i="5" s="1"/>
  <c r="H138" i="5"/>
  <c r="I138" i="5" s="1"/>
  <c r="J138" i="5" s="1"/>
  <c r="CO138" i="5" s="1"/>
  <c r="H142" i="5"/>
  <c r="I142" i="5" s="1"/>
  <c r="J142" i="5" s="1"/>
  <c r="CO142" i="5" s="1"/>
  <c r="H146" i="5"/>
  <c r="I146" i="5" s="1"/>
  <c r="J146" i="5" s="1"/>
  <c r="CO146" i="5" s="1"/>
  <c r="H92" i="5"/>
  <c r="I92" i="5" s="1"/>
  <c r="J92" i="5" s="1"/>
  <c r="CO92" i="5" s="1"/>
  <c r="J61" i="9" l="1"/>
  <c r="L69" i="9" s="1"/>
  <c r="Q24" i="9"/>
  <c r="N72" i="9" s="1"/>
  <c r="Z26" i="5"/>
  <c r="AA26" i="5" s="1"/>
  <c r="AB26" i="5" s="1"/>
  <c r="AI9" i="5"/>
  <c r="AJ9" i="5" s="1"/>
  <c r="AK9" i="5" s="1"/>
  <c r="Z22" i="5"/>
  <c r="AA22" i="5" s="1"/>
  <c r="AB22" i="5" s="1"/>
  <c r="Z23" i="5"/>
  <c r="AA23" i="5" s="1"/>
  <c r="AB23" i="5" s="1"/>
  <c r="Z13" i="5"/>
  <c r="AA13" i="5" s="1"/>
  <c r="AB13" i="5" s="1"/>
  <c r="AH20" i="5"/>
  <c r="AF20" i="5"/>
  <c r="AG20" i="5"/>
  <c r="AN20" i="5"/>
  <c r="AH16" i="5"/>
  <c r="AF16" i="5"/>
  <c r="AG16" i="5"/>
  <c r="AN16" i="5"/>
  <c r="AH12" i="5"/>
  <c r="AF12" i="5"/>
  <c r="AG12" i="5"/>
  <c r="AN12" i="5"/>
  <c r="AH19" i="5"/>
  <c r="AF19" i="5"/>
  <c r="AG19" i="5"/>
  <c r="AN19" i="5"/>
  <c r="AH15" i="5"/>
  <c r="AG15" i="5"/>
  <c r="AF15" i="5"/>
  <c r="AN15" i="5"/>
  <c r="AH11" i="5"/>
  <c r="AF11" i="5"/>
  <c r="AG11" i="5"/>
  <c r="AN11" i="5"/>
  <c r="AH18" i="5"/>
  <c r="AF18" i="5"/>
  <c r="AG18" i="5"/>
  <c r="AN18" i="5"/>
  <c r="AH14" i="5"/>
  <c r="AF14" i="5"/>
  <c r="AG14" i="5"/>
  <c r="AN14" i="5"/>
  <c r="AH10" i="5"/>
  <c r="AF10" i="5"/>
  <c r="AG10" i="5"/>
  <c r="AN10" i="5"/>
  <c r="AH17" i="5"/>
  <c r="AG17" i="5"/>
  <c r="AF17" i="5"/>
  <c r="AN17" i="5"/>
  <c r="AH13" i="5"/>
  <c r="AF13" i="5"/>
  <c r="AG13" i="5"/>
  <c r="AN13" i="5"/>
  <c r="Q31" i="5"/>
  <c r="R31" i="5" s="1"/>
  <c r="S31" i="5" s="1"/>
  <c r="Z15" i="5"/>
  <c r="AA15" i="5" s="1"/>
  <c r="AB15" i="5" s="1"/>
  <c r="Z11" i="5"/>
  <c r="AA11" i="5" s="1"/>
  <c r="AB11" i="5" s="1"/>
  <c r="AH22" i="5"/>
  <c r="AF22" i="5"/>
  <c r="AG22" i="5"/>
  <c r="AI22" i="5" s="1"/>
  <c r="AJ22" i="5" s="1"/>
  <c r="AK22" i="5" s="1"/>
  <c r="AN22" i="5"/>
  <c r="AH23" i="5"/>
  <c r="AF23" i="5"/>
  <c r="AG23" i="5"/>
  <c r="AN23" i="5"/>
  <c r="Y21" i="5"/>
  <c r="X21" i="5"/>
  <c r="AE21" i="5"/>
  <c r="W21" i="5"/>
  <c r="AV9" i="5"/>
  <c r="AO9" i="5"/>
  <c r="AN9" i="5"/>
  <c r="AQ9" i="5" s="1"/>
  <c r="AP9" i="5"/>
  <c r="AM7" i="5"/>
  <c r="G37" i="9" s="1"/>
  <c r="O76" i="9" s="1"/>
  <c r="T76" i="9" s="1"/>
  <c r="U76" i="9" s="1"/>
  <c r="Q147" i="5"/>
  <c r="R147" i="5" s="1"/>
  <c r="S147" i="5" s="1"/>
  <c r="Q143" i="5"/>
  <c r="R143" i="5" s="1"/>
  <c r="S143" i="5" s="1"/>
  <c r="Q135" i="5"/>
  <c r="R135" i="5" s="1"/>
  <c r="S135" i="5" s="1"/>
  <c r="Q127" i="5"/>
  <c r="R127" i="5" s="1"/>
  <c r="S127" i="5" s="1"/>
  <c r="Q119" i="5"/>
  <c r="R119" i="5" s="1"/>
  <c r="S119" i="5" s="1"/>
  <c r="Q111" i="5"/>
  <c r="R111" i="5" s="1"/>
  <c r="S111" i="5" s="1"/>
  <c r="Q103" i="5"/>
  <c r="R103" i="5" s="1"/>
  <c r="S103" i="5" s="1"/>
  <c r="Q149" i="5"/>
  <c r="R149" i="5" s="1"/>
  <c r="S149" i="5" s="1"/>
  <c r="Q141" i="5"/>
  <c r="R141" i="5" s="1"/>
  <c r="S141" i="5" s="1"/>
  <c r="Q133" i="5"/>
  <c r="R133" i="5" s="1"/>
  <c r="S133" i="5" s="1"/>
  <c r="Q125" i="5"/>
  <c r="R125" i="5" s="1"/>
  <c r="S125" i="5" s="1"/>
  <c r="Q117" i="5"/>
  <c r="R117" i="5" s="1"/>
  <c r="S117" i="5" s="1"/>
  <c r="Q109" i="5"/>
  <c r="R109" i="5" s="1"/>
  <c r="S109" i="5" s="1"/>
  <c r="Q101" i="5"/>
  <c r="R101" i="5" s="1"/>
  <c r="S101" i="5" s="1"/>
  <c r="Q89" i="5"/>
  <c r="R89" i="5" s="1"/>
  <c r="S89" i="5" s="1"/>
  <c r="Q83" i="5"/>
  <c r="R83" i="5" s="1"/>
  <c r="S83" i="5" s="1"/>
  <c r="Q73" i="5"/>
  <c r="R73" i="5" s="1"/>
  <c r="S73" i="5" s="1"/>
  <c r="Q70" i="5"/>
  <c r="R70" i="5" s="1"/>
  <c r="S70" i="5" s="1"/>
  <c r="Q66" i="5"/>
  <c r="R66" i="5" s="1"/>
  <c r="S66" i="5" s="1"/>
  <c r="AH41" i="5"/>
  <c r="AF41" i="5"/>
  <c r="AG41" i="5"/>
  <c r="AI41" i="5" s="1"/>
  <c r="AJ41" i="5" s="1"/>
  <c r="AK41" i="5" s="1"/>
  <c r="AN41" i="5"/>
  <c r="AH43" i="5"/>
  <c r="AF43" i="5"/>
  <c r="AG43" i="5"/>
  <c r="AI43" i="5" s="1"/>
  <c r="AJ43" i="5" s="1"/>
  <c r="AK43" i="5" s="1"/>
  <c r="AN43" i="5"/>
  <c r="AH35" i="5"/>
  <c r="AF35" i="5"/>
  <c r="AG35" i="5"/>
  <c r="AI35" i="5" s="1"/>
  <c r="AJ35" i="5" s="1"/>
  <c r="AK35" i="5" s="1"/>
  <c r="AN35" i="5"/>
  <c r="AH40" i="5"/>
  <c r="AF40" i="5"/>
  <c r="AG40" i="5"/>
  <c r="AI40" i="5" s="1"/>
  <c r="AJ40" i="5" s="1"/>
  <c r="AK40" i="5" s="1"/>
  <c r="AN40" i="5"/>
  <c r="AH36" i="5"/>
  <c r="AG36" i="5"/>
  <c r="AF36" i="5"/>
  <c r="AN36" i="5"/>
  <c r="AH37" i="5"/>
  <c r="AF37" i="5"/>
  <c r="AG37" i="5"/>
  <c r="AI37" i="5" s="1"/>
  <c r="AJ37" i="5" s="1"/>
  <c r="AK37" i="5" s="1"/>
  <c r="AN37" i="5"/>
  <c r="AH42" i="5"/>
  <c r="AG42" i="5"/>
  <c r="AF42" i="5"/>
  <c r="AN42" i="5"/>
  <c r="AH38" i="5"/>
  <c r="AF38" i="5"/>
  <c r="AG38" i="5"/>
  <c r="AI38" i="5" s="1"/>
  <c r="AJ38" i="5" s="1"/>
  <c r="AK38" i="5" s="1"/>
  <c r="AN38" i="5"/>
  <c r="AH34" i="5"/>
  <c r="AG34" i="5"/>
  <c r="AF34" i="5"/>
  <c r="AN34" i="5"/>
  <c r="AH39" i="5"/>
  <c r="AF39" i="5"/>
  <c r="AG39" i="5"/>
  <c r="AI39" i="5" s="1"/>
  <c r="AJ39" i="5" s="1"/>
  <c r="AK39" i="5" s="1"/>
  <c r="AN39" i="5"/>
  <c r="AH33" i="5"/>
  <c r="AF33" i="5"/>
  <c r="AG33" i="5"/>
  <c r="AI33" i="5" s="1"/>
  <c r="AJ33" i="5" s="1"/>
  <c r="AK33" i="5" s="1"/>
  <c r="AN33" i="5"/>
  <c r="AH29" i="5"/>
  <c r="AG29" i="5"/>
  <c r="AF29" i="5"/>
  <c r="AN29" i="5"/>
  <c r="AH25" i="5"/>
  <c r="AF25" i="5"/>
  <c r="AG25" i="5"/>
  <c r="AI25" i="5" s="1"/>
  <c r="AJ25" i="5" s="1"/>
  <c r="AK25" i="5" s="1"/>
  <c r="AN25" i="5"/>
  <c r="AH30" i="5"/>
  <c r="AG30" i="5"/>
  <c r="AF30" i="5"/>
  <c r="AN30" i="5"/>
  <c r="AH28" i="5"/>
  <c r="AF28" i="5"/>
  <c r="AG28" i="5"/>
  <c r="AN28" i="5"/>
  <c r="AH24" i="5"/>
  <c r="AF24" i="5"/>
  <c r="AG24" i="5"/>
  <c r="AN24" i="5"/>
  <c r="AH31" i="5"/>
  <c r="AG31" i="5"/>
  <c r="AF31" i="5"/>
  <c r="AN31" i="5"/>
  <c r="AH27" i="5"/>
  <c r="AF27" i="5"/>
  <c r="AG27" i="5"/>
  <c r="AN27" i="5"/>
  <c r="AH32" i="5"/>
  <c r="AF32" i="5"/>
  <c r="AG32" i="5"/>
  <c r="AI32" i="5" s="1"/>
  <c r="AJ32" i="5" s="1"/>
  <c r="AK32" i="5" s="1"/>
  <c r="AN32" i="5"/>
  <c r="AH26" i="5"/>
  <c r="AG26" i="5"/>
  <c r="AF26" i="5"/>
  <c r="AN26" i="5"/>
  <c r="Z30" i="5"/>
  <c r="AA30" i="5" s="1"/>
  <c r="AB30" i="5" s="1"/>
  <c r="Z31" i="5"/>
  <c r="AA31" i="5" s="1"/>
  <c r="AB31" i="5" s="1"/>
  <c r="Z27" i="5"/>
  <c r="AA27" i="5" s="1"/>
  <c r="AB27" i="5" s="1"/>
  <c r="Q62" i="5"/>
  <c r="R62" i="5" s="1"/>
  <c r="S62" i="5" s="1"/>
  <c r="Q34" i="5"/>
  <c r="R34" i="5" s="1"/>
  <c r="S34" i="5" s="1"/>
  <c r="O24" i="9"/>
  <c r="L72" i="9" s="1"/>
  <c r="CO24" i="5"/>
  <c r="J24" i="9"/>
  <c r="M70" i="9" s="1"/>
  <c r="Q58" i="5"/>
  <c r="R58" i="5" s="1"/>
  <c r="S58" i="5" s="1"/>
  <c r="Q24" i="5"/>
  <c r="R24" i="5" s="1"/>
  <c r="S24" i="5" s="1"/>
  <c r="O7" i="5"/>
  <c r="I27" i="9" s="1"/>
  <c r="V7" i="5"/>
  <c r="N27" i="9" s="1"/>
  <c r="P72" i="9" s="1"/>
  <c r="N7" i="5"/>
  <c r="K27" i="9" s="1"/>
  <c r="S70" i="9" s="1"/>
  <c r="CO21" i="5"/>
  <c r="J7" i="5"/>
  <c r="K14" i="9" s="1"/>
  <c r="K61" i="9" s="1"/>
  <c r="M69" i="9" s="1"/>
  <c r="Q33" i="5"/>
  <c r="R33" i="5" s="1"/>
  <c r="S33" i="5" s="1"/>
  <c r="Q25" i="5"/>
  <c r="R25" i="5" s="1"/>
  <c r="S25" i="5" s="1"/>
  <c r="Q139" i="5"/>
  <c r="R139" i="5" s="1"/>
  <c r="S139" i="5" s="1"/>
  <c r="Q131" i="5"/>
  <c r="R131" i="5" s="1"/>
  <c r="S131" i="5" s="1"/>
  <c r="Q123" i="5"/>
  <c r="R123" i="5" s="1"/>
  <c r="S123" i="5" s="1"/>
  <c r="Q115" i="5"/>
  <c r="R115" i="5" s="1"/>
  <c r="S115" i="5" s="1"/>
  <c r="Q107" i="5"/>
  <c r="R107" i="5" s="1"/>
  <c r="S107" i="5" s="1"/>
  <c r="Q99" i="5"/>
  <c r="R99" i="5" s="1"/>
  <c r="S99" i="5" s="1"/>
  <c r="Q91" i="5"/>
  <c r="R91" i="5" s="1"/>
  <c r="S91" i="5" s="1"/>
  <c r="Q81" i="5"/>
  <c r="R81" i="5" s="1"/>
  <c r="S81" i="5" s="1"/>
  <c r="Q78" i="5"/>
  <c r="R78" i="5" s="1"/>
  <c r="S78" i="5" s="1"/>
  <c r="Q75" i="5"/>
  <c r="R75" i="5" s="1"/>
  <c r="S75" i="5" s="1"/>
  <c r="Q68" i="5"/>
  <c r="R68" i="5" s="1"/>
  <c r="S68" i="5" s="1"/>
  <c r="Q64" i="5"/>
  <c r="R64" i="5" s="1"/>
  <c r="S64" i="5" s="1"/>
  <c r="Q60" i="5"/>
  <c r="R60" i="5" s="1"/>
  <c r="S60" i="5" s="1"/>
  <c r="Q148" i="5"/>
  <c r="R148" i="5" s="1"/>
  <c r="S148" i="5" s="1"/>
  <c r="Q137" i="5"/>
  <c r="R137" i="5" s="1"/>
  <c r="S137" i="5" s="1"/>
  <c r="Q129" i="5"/>
  <c r="R129" i="5" s="1"/>
  <c r="S129" i="5" s="1"/>
  <c r="Q121" i="5"/>
  <c r="R121" i="5" s="1"/>
  <c r="S121" i="5" s="1"/>
  <c r="Q113" i="5"/>
  <c r="R113" i="5" s="1"/>
  <c r="S113" i="5" s="1"/>
  <c r="Q105" i="5"/>
  <c r="R105" i="5" s="1"/>
  <c r="S105" i="5" s="1"/>
  <c r="Y67" i="5"/>
  <c r="W67" i="5"/>
  <c r="X67" i="5"/>
  <c r="Z67" i="5" s="1"/>
  <c r="AA67" i="5" s="1"/>
  <c r="AB67" i="5" s="1"/>
  <c r="AE67" i="5"/>
  <c r="Y63" i="5"/>
  <c r="W63" i="5"/>
  <c r="X63" i="5"/>
  <c r="Z63" i="5" s="1"/>
  <c r="AA63" i="5" s="1"/>
  <c r="AB63" i="5" s="1"/>
  <c r="AE63" i="5"/>
  <c r="Y59" i="5"/>
  <c r="W59" i="5"/>
  <c r="X59" i="5"/>
  <c r="Z59" i="5" s="1"/>
  <c r="AA59" i="5" s="1"/>
  <c r="AB59" i="5" s="1"/>
  <c r="AE59" i="5"/>
  <c r="Y147" i="5"/>
  <c r="X147" i="5"/>
  <c r="W147" i="5"/>
  <c r="AE147" i="5"/>
  <c r="Y143" i="5"/>
  <c r="X143" i="5"/>
  <c r="W143" i="5"/>
  <c r="AE143" i="5"/>
  <c r="Y139" i="5"/>
  <c r="X139" i="5"/>
  <c r="W139" i="5"/>
  <c r="AE139" i="5"/>
  <c r="Y135" i="5"/>
  <c r="X135" i="5"/>
  <c r="W135" i="5"/>
  <c r="AE135" i="5"/>
  <c r="Y131" i="5"/>
  <c r="X131" i="5"/>
  <c r="W131" i="5"/>
  <c r="AE131" i="5"/>
  <c r="Y127" i="5"/>
  <c r="X127" i="5"/>
  <c r="W127" i="5"/>
  <c r="AE127" i="5"/>
  <c r="Y123" i="5"/>
  <c r="X123" i="5"/>
  <c r="W123" i="5"/>
  <c r="AE123" i="5"/>
  <c r="Y119" i="5"/>
  <c r="X119" i="5"/>
  <c r="W119" i="5"/>
  <c r="AE119" i="5"/>
  <c r="Y115" i="5"/>
  <c r="X115" i="5"/>
  <c r="W115" i="5"/>
  <c r="AE115" i="5"/>
  <c r="Y111" i="5"/>
  <c r="X111" i="5"/>
  <c r="W111" i="5"/>
  <c r="AE111" i="5"/>
  <c r="Y107" i="5"/>
  <c r="X107" i="5"/>
  <c r="W107" i="5"/>
  <c r="AE107" i="5"/>
  <c r="Y103" i="5"/>
  <c r="X103" i="5"/>
  <c r="W103" i="5"/>
  <c r="AE103" i="5"/>
  <c r="Y99" i="5"/>
  <c r="X99" i="5"/>
  <c r="W99" i="5"/>
  <c r="AE99" i="5"/>
  <c r="X98" i="5"/>
  <c r="Y98" i="5"/>
  <c r="W98" i="5"/>
  <c r="AE98" i="5"/>
  <c r="W96" i="5"/>
  <c r="Y96" i="5"/>
  <c r="X96" i="5"/>
  <c r="AE96" i="5"/>
  <c r="W94" i="5"/>
  <c r="Y94" i="5"/>
  <c r="X94" i="5"/>
  <c r="AE94" i="5"/>
  <c r="X91" i="5"/>
  <c r="Y91" i="5"/>
  <c r="W91" i="5"/>
  <c r="AE91" i="5"/>
  <c r="X86" i="5"/>
  <c r="Y86" i="5"/>
  <c r="W86" i="5"/>
  <c r="AE86" i="5"/>
  <c r="X81" i="5"/>
  <c r="Y81" i="5"/>
  <c r="W81" i="5"/>
  <c r="AE81" i="5"/>
  <c r="Y54" i="5"/>
  <c r="W54" i="5"/>
  <c r="X54" i="5"/>
  <c r="AE54" i="5"/>
  <c r="Y50" i="5"/>
  <c r="W50" i="5"/>
  <c r="X50" i="5"/>
  <c r="AE50" i="5"/>
  <c r="AN50" i="5" s="1"/>
  <c r="Y46" i="5"/>
  <c r="W46" i="5"/>
  <c r="X46" i="5"/>
  <c r="AE46" i="5"/>
  <c r="AN46" i="5" s="1"/>
  <c r="Y42" i="5"/>
  <c r="X42" i="5"/>
  <c r="W42" i="5"/>
  <c r="Y38" i="5"/>
  <c r="W38" i="5"/>
  <c r="X38" i="5"/>
  <c r="Y34" i="5"/>
  <c r="X34" i="5"/>
  <c r="W34" i="5"/>
  <c r="W74" i="5"/>
  <c r="Y74" i="5"/>
  <c r="X74" i="5"/>
  <c r="AE74" i="5"/>
  <c r="W73" i="5"/>
  <c r="Y73" i="5"/>
  <c r="X73" i="5"/>
  <c r="AE73" i="5"/>
  <c r="Y70" i="5"/>
  <c r="X70" i="5"/>
  <c r="W70" i="5"/>
  <c r="AE70" i="5"/>
  <c r="Y66" i="5"/>
  <c r="X66" i="5"/>
  <c r="W66" i="5"/>
  <c r="AE66" i="5"/>
  <c r="Y62" i="5"/>
  <c r="X62" i="5"/>
  <c r="W62" i="5"/>
  <c r="AE62" i="5"/>
  <c r="Y58" i="5"/>
  <c r="X58" i="5"/>
  <c r="W58" i="5"/>
  <c r="AE58" i="5"/>
  <c r="W92" i="5"/>
  <c r="Y92" i="5"/>
  <c r="X92" i="5"/>
  <c r="AE92" i="5"/>
  <c r="W80" i="5"/>
  <c r="Y80" i="5"/>
  <c r="X80" i="5"/>
  <c r="AE80" i="5"/>
  <c r="Y146" i="5"/>
  <c r="X146" i="5"/>
  <c r="W146" i="5"/>
  <c r="AE146" i="5"/>
  <c r="Y140" i="5"/>
  <c r="X140" i="5"/>
  <c r="W140" i="5"/>
  <c r="AE140" i="5"/>
  <c r="Y136" i="5"/>
  <c r="X136" i="5"/>
  <c r="W136" i="5"/>
  <c r="AE136" i="5"/>
  <c r="Y128" i="5"/>
  <c r="X128" i="5"/>
  <c r="W128" i="5"/>
  <c r="AE128" i="5"/>
  <c r="Y124" i="5"/>
  <c r="X124" i="5"/>
  <c r="W124" i="5"/>
  <c r="AE124" i="5"/>
  <c r="Y120" i="5"/>
  <c r="X120" i="5"/>
  <c r="W120" i="5"/>
  <c r="AE120" i="5"/>
  <c r="Y116" i="5"/>
  <c r="X116" i="5"/>
  <c r="W116" i="5"/>
  <c r="AE116" i="5"/>
  <c r="Y112" i="5"/>
  <c r="X112" i="5"/>
  <c r="W112" i="5"/>
  <c r="AE112" i="5"/>
  <c r="Y108" i="5"/>
  <c r="X108" i="5"/>
  <c r="W108" i="5"/>
  <c r="AE108" i="5"/>
  <c r="Y104" i="5"/>
  <c r="X104" i="5"/>
  <c r="W104" i="5"/>
  <c r="AE104" i="5"/>
  <c r="Y100" i="5"/>
  <c r="X100" i="5"/>
  <c r="W100" i="5"/>
  <c r="AE100" i="5"/>
  <c r="X88" i="5"/>
  <c r="Y88" i="5"/>
  <c r="W88" i="5"/>
  <c r="AE88" i="5"/>
  <c r="X95" i="5"/>
  <c r="Y95" i="5"/>
  <c r="W95" i="5"/>
  <c r="AE95" i="5"/>
  <c r="W90" i="5"/>
  <c r="Y90" i="5"/>
  <c r="X90" i="5"/>
  <c r="AE90" i="5"/>
  <c r="W85" i="5"/>
  <c r="Y85" i="5"/>
  <c r="X85" i="5"/>
  <c r="AE85" i="5"/>
  <c r="W79" i="5"/>
  <c r="Y79" i="5"/>
  <c r="X79" i="5"/>
  <c r="AE79" i="5"/>
  <c r="Y53" i="5"/>
  <c r="W53" i="5"/>
  <c r="X53" i="5"/>
  <c r="Z53" i="5" s="1"/>
  <c r="AA53" i="5" s="1"/>
  <c r="AB53" i="5" s="1"/>
  <c r="AE53" i="5"/>
  <c r="AN53" i="5" s="1"/>
  <c r="Y49" i="5"/>
  <c r="W49" i="5"/>
  <c r="X49" i="5"/>
  <c r="Z49" i="5" s="1"/>
  <c r="AA49" i="5" s="1"/>
  <c r="AB49" i="5" s="1"/>
  <c r="AE49" i="5"/>
  <c r="AN49" i="5" s="1"/>
  <c r="Y45" i="5"/>
  <c r="W45" i="5"/>
  <c r="X45" i="5"/>
  <c r="Z45" i="5" s="1"/>
  <c r="AA45" i="5" s="1"/>
  <c r="AB45" i="5" s="1"/>
  <c r="AE45" i="5"/>
  <c r="AN45" i="5" s="1"/>
  <c r="Y41" i="5"/>
  <c r="X41" i="5"/>
  <c r="W41" i="5"/>
  <c r="Y37" i="5"/>
  <c r="W37" i="5"/>
  <c r="X37" i="5"/>
  <c r="Z37" i="5" s="1"/>
  <c r="AA37" i="5" s="1"/>
  <c r="AB37" i="5" s="1"/>
  <c r="W78" i="5"/>
  <c r="Y78" i="5"/>
  <c r="X78" i="5"/>
  <c r="AE78" i="5"/>
  <c r="W75" i="5"/>
  <c r="Y75" i="5"/>
  <c r="X75" i="5"/>
  <c r="AE75" i="5"/>
  <c r="Y68" i="5"/>
  <c r="X68" i="5"/>
  <c r="W68" i="5"/>
  <c r="AE68" i="5"/>
  <c r="Y64" i="5"/>
  <c r="X64" i="5"/>
  <c r="W64" i="5"/>
  <c r="AE64" i="5"/>
  <c r="Y60" i="5"/>
  <c r="X60" i="5"/>
  <c r="W60" i="5"/>
  <c r="AE60" i="5"/>
  <c r="W72" i="5"/>
  <c r="Y72" i="5"/>
  <c r="X72" i="5"/>
  <c r="AE72" i="5"/>
  <c r="Y148" i="5"/>
  <c r="W148" i="5"/>
  <c r="X148" i="5"/>
  <c r="AE148" i="5"/>
  <c r="Y144" i="5"/>
  <c r="W144" i="5"/>
  <c r="X144" i="5"/>
  <c r="AE144" i="5"/>
  <c r="Y142" i="5"/>
  <c r="X142" i="5"/>
  <c r="W142" i="5"/>
  <c r="AE142" i="5"/>
  <c r="Y138" i="5"/>
  <c r="X138" i="5"/>
  <c r="W138" i="5"/>
  <c r="AE138" i="5"/>
  <c r="Y134" i="5"/>
  <c r="X134" i="5"/>
  <c r="W134" i="5"/>
  <c r="AE134" i="5"/>
  <c r="Y132" i="5"/>
  <c r="W132" i="5"/>
  <c r="X132" i="5"/>
  <c r="AE132" i="5"/>
  <c r="Y130" i="5"/>
  <c r="X130" i="5"/>
  <c r="W130" i="5"/>
  <c r="AE130" i="5"/>
  <c r="Y126" i="5"/>
  <c r="X126" i="5"/>
  <c r="W126" i="5"/>
  <c r="AE126" i="5"/>
  <c r="Y122" i="5"/>
  <c r="X122" i="5"/>
  <c r="W122" i="5"/>
  <c r="AE122" i="5"/>
  <c r="Y118" i="5"/>
  <c r="X118" i="5"/>
  <c r="W118" i="5"/>
  <c r="AE118" i="5"/>
  <c r="Y114" i="5"/>
  <c r="X114" i="5"/>
  <c r="W114" i="5"/>
  <c r="AE114" i="5"/>
  <c r="Y110" i="5"/>
  <c r="X110" i="5"/>
  <c r="W110" i="5"/>
  <c r="AE110" i="5"/>
  <c r="Y106" i="5"/>
  <c r="X106" i="5"/>
  <c r="W106" i="5"/>
  <c r="AE106" i="5"/>
  <c r="Y102" i="5"/>
  <c r="X102" i="5"/>
  <c r="W102" i="5"/>
  <c r="AE102" i="5"/>
  <c r="X97" i="5"/>
  <c r="Y97" i="5"/>
  <c r="W97" i="5"/>
  <c r="AE97" i="5"/>
  <c r="X93" i="5"/>
  <c r="Y93" i="5"/>
  <c r="W93" i="5"/>
  <c r="AE93" i="5"/>
  <c r="W87" i="5"/>
  <c r="Y87" i="5"/>
  <c r="X87" i="5"/>
  <c r="AE87" i="5"/>
  <c r="X82" i="5"/>
  <c r="Y82" i="5"/>
  <c r="W82" i="5"/>
  <c r="AE82" i="5"/>
  <c r="W77" i="5"/>
  <c r="Y77" i="5"/>
  <c r="X77" i="5"/>
  <c r="AE77" i="5"/>
  <c r="W71" i="5"/>
  <c r="Y71" i="5"/>
  <c r="X71" i="5"/>
  <c r="AE71" i="5"/>
  <c r="Y69" i="5"/>
  <c r="X69" i="5"/>
  <c r="W69" i="5"/>
  <c r="AE69" i="5"/>
  <c r="Y65" i="5"/>
  <c r="X65" i="5"/>
  <c r="W65" i="5"/>
  <c r="AE65" i="5"/>
  <c r="Y61" i="5"/>
  <c r="X61" i="5"/>
  <c r="W61" i="5"/>
  <c r="AE61" i="5"/>
  <c r="Y57" i="5"/>
  <c r="X57" i="5"/>
  <c r="W57" i="5"/>
  <c r="AE57" i="5"/>
  <c r="Y55" i="5"/>
  <c r="W55" i="5"/>
  <c r="X55" i="5"/>
  <c r="AE55" i="5"/>
  <c r="Y51" i="5"/>
  <c r="W51" i="5"/>
  <c r="X51" i="5"/>
  <c r="AE51" i="5"/>
  <c r="AN51" i="5" s="1"/>
  <c r="Y47" i="5"/>
  <c r="W47" i="5"/>
  <c r="X47" i="5"/>
  <c r="AE47" i="5"/>
  <c r="AN47" i="5" s="1"/>
  <c r="Y43" i="5"/>
  <c r="X43" i="5"/>
  <c r="W43" i="5"/>
  <c r="Y39" i="5"/>
  <c r="W39" i="5"/>
  <c r="X39" i="5"/>
  <c r="Y35" i="5"/>
  <c r="X35" i="5"/>
  <c r="W35" i="5"/>
  <c r="X84" i="5"/>
  <c r="Y84" i="5"/>
  <c r="W84" i="5"/>
  <c r="AE84" i="5"/>
  <c r="W76" i="5"/>
  <c r="Y76" i="5"/>
  <c r="X76" i="5"/>
  <c r="AE76" i="5"/>
  <c r="Y149" i="5"/>
  <c r="W149" i="5"/>
  <c r="X149" i="5"/>
  <c r="AE149" i="5"/>
  <c r="Y145" i="5"/>
  <c r="W145" i="5"/>
  <c r="X145" i="5"/>
  <c r="AE145" i="5"/>
  <c r="Y141" i="5"/>
  <c r="W141" i="5"/>
  <c r="X141" i="5"/>
  <c r="AE141" i="5"/>
  <c r="Y137" i="5"/>
  <c r="W137" i="5"/>
  <c r="X137" i="5"/>
  <c r="AE137" i="5"/>
  <c r="Y133" i="5"/>
  <c r="W133" i="5"/>
  <c r="X133" i="5"/>
  <c r="AE133" i="5"/>
  <c r="Y129" i="5"/>
  <c r="W129" i="5"/>
  <c r="X129" i="5"/>
  <c r="AE129" i="5"/>
  <c r="Y125" i="5"/>
  <c r="W125" i="5"/>
  <c r="X125" i="5"/>
  <c r="AE125" i="5"/>
  <c r="Y121" i="5"/>
  <c r="W121" i="5"/>
  <c r="X121" i="5"/>
  <c r="AE121" i="5"/>
  <c r="Y117" i="5"/>
  <c r="W117" i="5"/>
  <c r="X117" i="5"/>
  <c r="AE117" i="5"/>
  <c r="Y113" i="5"/>
  <c r="W113" i="5"/>
  <c r="X113" i="5"/>
  <c r="AE113" i="5"/>
  <c r="Y109" i="5"/>
  <c r="W109" i="5"/>
  <c r="X109" i="5"/>
  <c r="AE109" i="5"/>
  <c r="Y105" i="5"/>
  <c r="W105" i="5"/>
  <c r="X105" i="5"/>
  <c r="AE105" i="5"/>
  <c r="Y101" i="5"/>
  <c r="W101" i="5"/>
  <c r="X101" i="5"/>
  <c r="AE101" i="5"/>
  <c r="X89" i="5"/>
  <c r="Y89" i="5"/>
  <c r="W89" i="5"/>
  <c r="AE89" i="5"/>
  <c r="W83" i="5"/>
  <c r="Y83" i="5"/>
  <c r="X83" i="5"/>
  <c r="AE83" i="5"/>
  <c r="Y56" i="5"/>
  <c r="W56" i="5"/>
  <c r="X56" i="5"/>
  <c r="AE56" i="5"/>
  <c r="Y52" i="5"/>
  <c r="W52" i="5"/>
  <c r="X52" i="5"/>
  <c r="AE52" i="5"/>
  <c r="AN52" i="5" s="1"/>
  <c r="Y48" i="5"/>
  <c r="W48" i="5"/>
  <c r="X48" i="5"/>
  <c r="AE48" i="5"/>
  <c r="AN48" i="5" s="1"/>
  <c r="Y44" i="5"/>
  <c r="W44" i="5"/>
  <c r="W24" i="9" s="1"/>
  <c r="N74" i="9" s="1"/>
  <c r="X44" i="5"/>
  <c r="U24" i="9" s="1"/>
  <c r="L74" i="9" s="1"/>
  <c r="AE44" i="5"/>
  <c r="AN44" i="5" s="1"/>
  <c r="Y40" i="5"/>
  <c r="X40" i="5"/>
  <c r="W40" i="5"/>
  <c r="Y36" i="5"/>
  <c r="W36" i="5"/>
  <c r="X36" i="5"/>
  <c r="Q80" i="5"/>
  <c r="R80" i="5" s="1"/>
  <c r="S80" i="5" s="1"/>
  <c r="Q95" i="5"/>
  <c r="R95" i="5" s="1"/>
  <c r="S95" i="5" s="1"/>
  <c r="Q85" i="5"/>
  <c r="R85" i="5" s="1"/>
  <c r="S85" i="5" s="1"/>
  <c r="Q67" i="5"/>
  <c r="R67" i="5" s="1"/>
  <c r="S67" i="5" s="1"/>
  <c r="Q63" i="5"/>
  <c r="R63" i="5" s="1"/>
  <c r="S63" i="5" s="1"/>
  <c r="Q59" i="5"/>
  <c r="R59" i="5" s="1"/>
  <c r="S59" i="5" s="1"/>
  <c r="Q53" i="5"/>
  <c r="R53" i="5" s="1"/>
  <c r="S53" i="5" s="1"/>
  <c r="Q49" i="5"/>
  <c r="R49" i="5" s="1"/>
  <c r="S49" i="5" s="1"/>
  <c r="Q45" i="5"/>
  <c r="R45" i="5" s="1"/>
  <c r="S45" i="5" s="1"/>
  <c r="Q41" i="5"/>
  <c r="R41" i="5" s="1"/>
  <c r="S41" i="5" s="1"/>
  <c r="Q37" i="5"/>
  <c r="R37" i="5" s="1"/>
  <c r="S37" i="5" s="1"/>
  <c r="Q29" i="5"/>
  <c r="R29" i="5" s="1"/>
  <c r="S29" i="5" s="1"/>
  <c r="Q72" i="5"/>
  <c r="R72" i="5" s="1"/>
  <c r="S72" i="5" s="1"/>
  <c r="Q97" i="5"/>
  <c r="R97" i="5" s="1"/>
  <c r="S97" i="5" s="1"/>
  <c r="Q93" i="5"/>
  <c r="R93" i="5" s="1"/>
  <c r="S93" i="5" s="1"/>
  <c r="Q87" i="5"/>
  <c r="R87" i="5" s="1"/>
  <c r="S87" i="5" s="1"/>
  <c r="Q74" i="5"/>
  <c r="R74" i="5" s="1"/>
  <c r="S74" i="5" s="1"/>
  <c r="Q55" i="5"/>
  <c r="R55" i="5" s="1"/>
  <c r="S55" i="5" s="1"/>
  <c r="Q51" i="5"/>
  <c r="R51" i="5" s="1"/>
  <c r="S51" i="5" s="1"/>
  <c r="Q47" i="5"/>
  <c r="R47" i="5" s="1"/>
  <c r="S47" i="5" s="1"/>
  <c r="Q43" i="5"/>
  <c r="R43" i="5" s="1"/>
  <c r="S43" i="5" s="1"/>
  <c r="Q39" i="5"/>
  <c r="R39" i="5" s="1"/>
  <c r="S39" i="5" s="1"/>
  <c r="Q35" i="5"/>
  <c r="R35" i="5" s="1"/>
  <c r="S35" i="5" s="1"/>
  <c r="Q27" i="5"/>
  <c r="R27" i="5" s="1"/>
  <c r="S27" i="5" s="1"/>
  <c r="Q76" i="5"/>
  <c r="R76" i="5" s="1"/>
  <c r="S76" i="5" s="1"/>
  <c r="Q145" i="5"/>
  <c r="R145" i="5" s="1"/>
  <c r="S145" i="5" s="1"/>
  <c r="T14" i="9" l="1"/>
  <c r="Z73" i="5"/>
  <c r="AA73" i="5" s="1"/>
  <c r="AB73" i="5" s="1"/>
  <c r="Z74" i="5"/>
  <c r="AA74" i="5" s="1"/>
  <c r="AB74" i="5" s="1"/>
  <c r="Z94" i="5"/>
  <c r="AA94" i="5" s="1"/>
  <c r="AB94" i="5" s="1"/>
  <c r="Z96" i="5"/>
  <c r="AA96" i="5" s="1"/>
  <c r="AB96" i="5" s="1"/>
  <c r="Z98" i="5"/>
  <c r="AA98" i="5" s="1"/>
  <c r="AB98" i="5" s="1"/>
  <c r="AI13" i="5"/>
  <c r="AJ13" i="5" s="1"/>
  <c r="AK13" i="5" s="1"/>
  <c r="AI10" i="5"/>
  <c r="AJ10" i="5" s="1"/>
  <c r="AK10" i="5" s="1"/>
  <c r="AI14" i="5"/>
  <c r="AJ14" i="5" s="1"/>
  <c r="AK14" i="5" s="1"/>
  <c r="AI18" i="5"/>
  <c r="AJ18" i="5" s="1"/>
  <c r="AK18" i="5" s="1"/>
  <c r="AI11" i="5"/>
  <c r="AJ11" i="5" s="1"/>
  <c r="AK11" i="5" s="1"/>
  <c r="AI19" i="5"/>
  <c r="AJ19" i="5" s="1"/>
  <c r="AK19" i="5" s="1"/>
  <c r="AI12" i="5"/>
  <c r="AJ12" i="5" s="1"/>
  <c r="AK12" i="5" s="1"/>
  <c r="AI16" i="5"/>
  <c r="AJ16" i="5" s="1"/>
  <c r="AK16" i="5" s="1"/>
  <c r="AI20" i="5"/>
  <c r="AJ20" i="5" s="1"/>
  <c r="AK20" i="5" s="1"/>
  <c r="P24" i="9"/>
  <c r="M72" i="9" s="1"/>
  <c r="Z21" i="5"/>
  <c r="AA21" i="5" s="1"/>
  <c r="AB21" i="5" s="1"/>
  <c r="AI23" i="5"/>
  <c r="AJ23" i="5" s="1"/>
  <c r="AK23" i="5" s="1"/>
  <c r="AQ13" i="5"/>
  <c r="AO13" i="5"/>
  <c r="AP13" i="5"/>
  <c r="AR13" i="5" s="1"/>
  <c r="AS13" i="5" s="1"/>
  <c r="AT13" i="5" s="1"/>
  <c r="AW13" i="5"/>
  <c r="AQ17" i="5"/>
  <c r="AP17" i="5"/>
  <c r="AO17" i="5"/>
  <c r="AW17" i="5"/>
  <c r="AQ10" i="5"/>
  <c r="AO10" i="5"/>
  <c r="AP10" i="5"/>
  <c r="AR10" i="5" s="1"/>
  <c r="AS10" i="5" s="1"/>
  <c r="AT10" i="5" s="1"/>
  <c r="AW10" i="5"/>
  <c r="AQ14" i="5"/>
  <c r="AO14" i="5"/>
  <c r="AP14" i="5"/>
  <c r="AR14" i="5" s="1"/>
  <c r="AS14" i="5" s="1"/>
  <c r="AT14" i="5" s="1"/>
  <c r="AW14" i="5"/>
  <c r="AQ18" i="5"/>
  <c r="AO18" i="5"/>
  <c r="AP18" i="5"/>
  <c r="AR18" i="5" s="1"/>
  <c r="AS18" i="5" s="1"/>
  <c r="AT18" i="5" s="1"/>
  <c r="AW18" i="5"/>
  <c r="AQ11" i="5"/>
  <c r="AO11" i="5"/>
  <c r="AP11" i="5"/>
  <c r="AR11" i="5" s="1"/>
  <c r="AS11" i="5" s="1"/>
  <c r="AT11" i="5" s="1"/>
  <c r="AW11" i="5"/>
  <c r="AQ15" i="5"/>
  <c r="AP15" i="5"/>
  <c r="AO15" i="5"/>
  <c r="AW15" i="5"/>
  <c r="AQ19" i="5"/>
  <c r="AO19" i="5"/>
  <c r="AP19" i="5"/>
  <c r="AR19" i="5" s="1"/>
  <c r="AS19" i="5" s="1"/>
  <c r="AT19" i="5" s="1"/>
  <c r="AW19" i="5"/>
  <c r="AQ12" i="5"/>
  <c r="AO12" i="5"/>
  <c r="AP12" i="5"/>
  <c r="AR12" i="5" s="1"/>
  <c r="AS12" i="5" s="1"/>
  <c r="AT12" i="5" s="1"/>
  <c r="AW12" i="5"/>
  <c r="AQ16" i="5"/>
  <c r="AO16" i="5"/>
  <c r="AP16" i="5"/>
  <c r="AR16" i="5" s="1"/>
  <c r="AS16" i="5" s="1"/>
  <c r="AT16" i="5" s="1"/>
  <c r="AW16" i="5"/>
  <c r="AQ20" i="5"/>
  <c r="AO20" i="5"/>
  <c r="AP20" i="5"/>
  <c r="AR20" i="5" s="1"/>
  <c r="AS20" i="5" s="1"/>
  <c r="AT20" i="5" s="1"/>
  <c r="AW20" i="5"/>
  <c r="AI17" i="5"/>
  <c r="AJ17" i="5" s="1"/>
  <c r="AK17" i="5" s="1"/>
  <c r="AI15" i="5"/>
  <c r="AJ15" i="5" s="1"/>
  <c r="AK15" i="5" s="1"/>
  <c r="AH21" i="5"/>
  <c r="AG21" i="5"/>
  <c r="AF21" i="5"/>
  <c r="AN21" i="5"/>
  <c r="AQ23" i="5"/>
  <c r="AP23" i="5"/>
  <c r="AW23" i="5"/>
  <c r="AO23" i="5"/>
  <c r="AQ22" i="5"/>
  <c r="AO22" i="5"/>
  <c r="AP22" i="5"/>
  <c r="AR22" i="5" s="1"/>
  <c r="AS22" i="5" s="1"/>
  <c r="AT22" i="5" s="1"/>
  <c r="AW22" i="5"/>
  <c r="BE9" i="5"/>
  <c r="AV7" i="5"/>
  <c r="M37" i="9" s="1"/>
  <c r="O78" i="9" s="1"/>
  <c r="T78" i="9" s="1"/>
  <c r="U78" i="9" s="1"/>
  <c r="AY9" i="5"/>
  <c r="AW9" i="5"/>
  <c r="AZ9" i="5" s="1"/>
  <c r="AI29" i="5"/>
  <c r="AJ29" i="5" s="1"/>
  <c r="AK29" i="5" s="1"/>
  <c r="AI34" i="5"/>
  <c r="AJ34" i="5" s="1"/>
  <c r="AK34" i="5" s="1"/>
  <c r="AI42" i="5"/>
  <c r="AJ42" i="5" s="1"/>
  <c r="AK42" i="5" s="1"/>
  <c r="AI36" i="5"/>
  <c r="AJ36" i="5" s="1"/>
  <c r="AK36" i="5" s="1"/>
  <c r="AR9" i="5"/>
  <c r="AS9" i="5" s="1"/>
  <c r="AT9" i="5" s="1"/>
  <c r="AQ26" i="5"/>
  <c r="AO26" i="5"/>
  <c r="AP26" i="5"/>
  <c r="AR26" i="5" s="1"/>
  <c r="AS26" i="5" s="1"/>
  <c r="AT26" i="5" s="1"/>
  <c r="AW26" i="5"/>
  <c r="AI26" i="5"/>
  <c r="AJ26" i="5" s="1"/>
  <c r="AK26" i="5" s="1"/>
  <c r="AQ32" i="5"/>
  <c r="AP32" i="5"/>
  <c r="AO32" i="5"/>
  <c r="AW32" i="5"/>
  <c r="AQ27" i="5"/>
  <c r="AP27" i="5"/>
  <c r="AO27" i="5"/>
  <c r="AW27" i="5"/>
  <c r="AQ31" i="5"/>
  <c r="AP31" i="5"/>
  <c r="AO31" i="5"/>
  <c r="AW31" i="5"/>
  <c r="AI31" i="5"/>
  <c r="AJ31" i="5" s="1"/>
  <c r="AK31" i="5" s="1"/>
  <c r="AQ24" i="5"/>
  <c r="AP24" i="5"/>
  <c r="AO24" i="5"/>
  <c r="AW24" i="5"/>
  <c r="AQ28" i="5"/>
  <c r="AO28" i="5"/>
  <c r="AP28" i="5"/>
  <c r="AR28" i="5" s="1"/>
  <c r="AS28" i="5" s="1"/>
  <c r="AT28" i="5" s="1"/>
  <c r="AW28" i="5"/>
  <c r="AQ30" i="5"/>
  <c r="AO30" i="5"/>
  <c r="AP30" i="5"/>
  <c r="AR30" i="5" s="1"/>
  <c r="AS30" i="5" s="1"/>
  <c r="AT30" i="5" s="1"/>
  <c r="AW30" i="5"/>
  <c r="AI30" i="5"/>
  <c r="AJ30" i="5" s="1"/>
  <c r="AK30" i="5" s="1"/>
  <c r="AQ25" i="5"/>
  <c r="AP25" i="5"/>
  <c r="AO25" i="5"/>
  <c r="AW25" i="5"/>
  <c r="AQ29" i="5"/>
  <c r="AO29" i="5"/>
  <c r="AP29" i="5"/>
  <c r="AR29" i="5" s="1"/>
  <c r="AS29" i="5" s="1"/>
  <c r="AT29" i="5" s="1"/>
  <c r="AW29" i="5"/>
  <c r="AQ33" i="5"/>
  <c r="AP33" i="5"/>
  <c r="AO33" i="5"/>
  <c r="AW33" i="5"/>
  <c r="AQ39" i="5"/>
  <c r="AP39" i="5"/>
  <c r="AO39" i="5"/>
  <c r="AW39" i="5"/>
  <c r="AQ34" i="5"/>
  <c r="AO34" i="5"/>
  <c r="AP34" i="5"/>
  <c r="AR34" i="5" s="1"/>
  <c r="AS34" i="5" s="1"/>
  <c r="AT34" i="5" s="1"/>
  <c r="AW34" i="5"/>
  <c r="AQ38" i="5"/>
  <c r="AO38" i="5"/>
  <c r="AP38" i="5"/>
  <c r="AR38" i="5" s="1"/>
  <c r="AS38" i="5" s="1"/>
  <c r="AT38" i="5" s="1"/>
  <c r="AW38" i="5"/>
  <c r="AQ42" i="5"/>
  <c r="AO42" i="5"/>
  <c r="AP42" i="5"/>
  <c r="AR42" i="5" s="1"/>
  <c r="AS42" i="5" s="1"/>
  <c r="AT42" i="5" s="1"/>
  <c r="AW42" i="5"/>
  <c r="AQ37" i="5"/>
  <c r="AP37" i="5"/>
  <c r="AO37" i="5"/>
  <c r="AW37" i="5"/>
  <c r="AI27" i="5"/>
  <c r="AJ27" i="5" s="1"/>
  <c r="AK27" i="5" s="1"/>
  <c r="AI24" i="5"/>
  <c r="AJ24" i="5" s="1"/>
  <c r="AK24" i="5" s="1"/>
  <c r="AI28" i="5"/>
  <c r="AJ28" i="5" s="1"/>
  <c r="AK28" i="5" s="1"/>
  <c r="AQ36" i="5"/>
  <c r="AO36" i="5"/>
  <c r="AP36" i="5"/>
  <c r="AR36" i="5" s="1"/>
  <c r="AS36" i="5" s="1"/>
  <c r="AT36" i="5" s="1"/>
  <c r="AW36" i="5"/>
  <c r="AQ40" i="5"/>
  <c r="AO40" i="5"/>
  <c r="AP40" i="5"/>
  <c r="AR40" i="5" s="1"/>
  <c r="AS40" i="5" s="1"/>
  <c r="AT40" i="5" s="1"/>
  <c r="AW40" i="5"/>
  <c r="AQ35" i="5"/>
  <c r="AP35" i="5"/>
  <c r="AO35" i="5"/>
  <c r="AW35" i="5"/>
  <c r="AQ43" i="5"/>
  <c r="AO43" i="5"/>
  <c r="AP43" i="5"/>
  <c r="AR43" i="5" s="1"/>
  <c r="AS43" i="5" s="1"/>
  <c r="AT43" i="5" s="1"/>
  <c r="AW43" i="5"/>
  <c r="AQ41" i="5"/>
  <c r="AO41" i="5"/>
  <c r="AP41" i="5"/>
  <c r="AW41" i="5"/>
  <c r="AQ44" i="5"/>
  <c r="AP44" i="5"/>
  <c r="AO44" i="5"/>
  <c r="AW44" i="5"/>
  <c r="AQ47" i="5"/>
  <c r="AP47" i="5"/>
  <c r="AO47" i="5"/>
  <c r="AW47" i="5"/>
  <c r="AQ51" i="5"/>
  <c r="AP51" i="5"/>
  <c r="AO51" i="5"/>
  <c r="AW51" i="5"/>
  <c r="AQ45" i="5"/>
  <c r="AO45" i="5"/>
  <c r="AP45" i="5"/>
  <c r="AR45" i="5" s="1"/>
  <c r="AS45" i="5" s="1"/>
  <c r="AT45" i="5" s="1"/>
  <c r="AW45" i="5"/>
  <c r="AQ49" i="5"/>
  <c r="AO49" i="5"/>
  <c r="AP49" i="5"/>
  <c r="AR49" i="5" s="1"/>
  <c r="AS49" i="5" s="1"/>
  <c r="AT49" i="5" s="1"/>
  <c r="AW49" i="5"/>
  <c r="AQ53" i="5"/>
  <c r="AO53" i="5"/>
  <c r="AP53" i="5"/>
  <c r="AR53" i="5" s="1"/>
  <c r="AS53" i="5" s="1"/>
  <c r="AT53" i="5" s="1"/>
  <c r="AW53" i="5"/>
  <c r="AQ48" i="5"/>
  <c r="AP48" i="5"/>
  <c r="AO48" i="5"/>
  <c r="AW48" i="5"/>
  <c r="AQ52" i="5"/>
  <c r="AP52" i="5"/>
  <c r="AO52" i="5"/>
  <c r="AW52" i="5"/>
  <c r="AQ46" i="5"/>
  <c r="AP46" i="5"/>
  <c r="AO46" i="5"/>
  <c r="AW46" i="5"/>
  <c r="AQ50" i="5"/>
  <c r="AP50" i="5"/>
  <c r="AO50" i="5"/>
  <c r="AW50" i="5"/>
  <c r="AE7" i="5"/>
  <c r="T27" i="9" s="1"/>
  <c r="P74" i="9" s="1"/>
  <c r="Z76" i="5"/>
  <c r="AA76" i="5" s="1"/>
  <c r="AB76" i="5" s="1"/>
  <c r="Q70" i="9"/>
  <c r="I21" i="9"/>
  <c r="W7" i="5"/>
  <c r="Q27" i="9" s="1"/>
  <c r="S72" i="9" s="1"/>
  <c r="S7" i="5"/>
  <c r="J27" i="9" s="1"/>
  <c r="R70" i="9" s="1"/>
  <c r="X7" i="5"/>
  <c r="O27" i="9" s="1"/>
  <c r="Z92" i="5"/>
  <c r="AA92" i="5" s="1"/>
  <c r="AB92" i="5" s="1"/>
  <c r="Z40" i="5"/>
  <c r="AA40" i="5" s="1"/>
  <c r="AB40" i="5" s="1"/>
  <c r="AH44" i="5"/>
  <c r="AG44" i="5"/>
  <c r="AF44" i="5"/>
  <c r="AH52" i="5"/>
  <c r="AG52" i="5"/>
  <c r="AF52" i="5"/>
  <c r="AG89" i="5"/>
  <c r="AH89" i="5"/>
  <c r="AF89" i="5"/>
  <c r="AN89" i="5"/>
  <c r="AH101" i="5"/>
  <c r="AG101" i="5"/>
  <c r="AF101" i="5"/>
  <c r="AN101" i="5"/>
  <c r="AH109" i="5"/>
  <c r="AG109" i="5"/>
  <c r="AF109" i="5"/>
  <c r="AN109" i="5"/>
  <c r="AH117" i="5"/>
  <c r="AG117" i="5"/>
  <c r="AF117" i="5"/>
  <c r="AN117" i="5"/>
  <c r="AH125" i="5"/>
  <c r="AG125" i="5"/>
  <c r="AF125" i="5"/>
  <c r="AN125" i="5"/>
  <c r="AH133" i="5"/>
  <c r="AG133" i="5"/>
  <c r="AF133" i="5"/>
  <c r="AN133" i="5"/>
  <c r="AH141" i="5"/>
  <c r="AG141" i="5"/>
  <c r="AF141" i="5"/>
  <c r="AN141" i="5"/>
  <c r="AH149" i="5"/>
  <c r="AG149" i="5"/>
  <c r="AF149" i="5"/>
  <c r="AN149" i="5"/>
  <c r="Z47" i="5"/>
  <c r="AA47" i="5" s="1"/>
  <c r="AB47" i="5" s="1"/>
  <c r="Z51" i="5"/>
  <c r="AA51" i="5" s="1"/>
  <c r="AB51" i="5" s="1"/>
  <c r="Z55" i="5"/>
  <c r="AA55" i="5" s="1"/>
  <c r="AB55" i="5" s="1"/>
  <c r="Z87" i="5"/>
  <c r="AA87" i="5" s="1"/>
  <c r="AB87" i="5" s="1"/>
  <c r="Z93" i="5"/>
  <c r="AA93" i="5" s="1"/>
  <c r="AB93" i="5" s="1"/>
  <c r="Z132" i="5"/>
  <c r="AA132" i="5" s="1"/>
  <c r="AB132" i="5" s="1"/>
  <c r="Z144" i="5"/>
  <c r="AA144" i="5" s="1"/>
  <c r="AB144" i="5" s="1"/>
  <c r="Z148" i="5"/>
  <c r="AA148" i="5" s="1"/>
  <c r="AB148" i="5" s="1"/>
  <c r="Z85" i="5"/>
  <c r="AA85" i="5" s="1"/>
  <c r="AB85" i="5" s="1"/>
  <c r="Z90" i="5"/>
  <c r="AA90" i="5" s="1"/>
  <c r="AB90" i="5" s="1"/>
  <c r="AH58" i="5"/>
  <c r="AF58" i="5"/>
  <c r="AG58" i="5"/>
  <c r="AI58" i="5" s="1"/>
  <c r="AJ58" i="5" s="1"/>
  <c r="AK58" i="5" s="1"/>
  <c r="AN58" i="5"/>
  <c r="AW58" i="5" s="1"/>
  <c r="Z58" i="5"/>
  <c r="AA58" i="5" s="1"/>
  <c r="AB58" i="5" s="1"/>
  <c r="AH62" i="5"/>
  <c r="AF62" i="5"/>
  <c r="AG62" i="5"/>
  <c r="AI62" i="5" s="1"/>
  <c r="AJ62" i="5" s="1"/>
  <c r="AK62" i="5" s="1"/>
  <c r="AN62" i="5"/>
  <c r="Z62" i="5"/>
  <c r="AA62" i="5" s="1"/>
  <c r="AB62" i="5" s="1"/>
  <c r="AG66" i="5"/>
  <c r="AH66" i="5"/>
  <c r="AF66" i="5"/>
  <c r="AN66" i="5"/>
  <c r="Z66" i="5"/>
  <c r="AA66" i="5" s="1"/>
  <c r="AB66" i="5" s="1"/>
  <c r="AG70" i="5"/>
  <c r="AH70" i="5"/>
  <c r="AF70" i="5"/>
  <c r="AN70" i="5"/>
  <c r="Z70" i="5"/>
  <c r="AA70" i="5" s="1"/>
  <c r="AB70" i="5" s="1"/>
  <c r="AG73" i="5"/>
  <c r="AH73" i="5"/>
  <c r="AF73" i="5"/>
  <c r="AN73" i="5"/>
  <c r="AG74" i="5"/>
  <c r="AH74" i="5"/>
  <c r="AF74" i="5"/>
  <c r="AN74" i="5"/>
  <c r="Z46" i="5"/>
  <c r="AA46" i="5" s="1"/>
  <c r="AB46" i="5" s="1"/>
  <c r="Z50" i="5"/>
  <c r="AA50" i="5" s="1"/>
  <c r="AB50" i="5" s="1"/>
  <c r="Z54" i="5"/>
  <c r="AA54" i="5" s="1"/>
  <c r="AB54" i="5" s="1"/>
  <c r="Z36" i="5"/>
  <c r="AA36" i="5" s="1"/>
  <c r="AB36" i="5" s="1"/>
  <c r="AH48" i="5"/>
  <c r="AF48" i="5"/>
  <c r="AG48" i="5"/>
  <c r="AI48" i="5" s="1"/>
  <c r="AJ48" i="5" s="1"/>
  <c r="AK48" i="5" s="1"/>
  <c r="AH56" i="5"/>
  <c r="AG56" i="5"/>
  <c r="AF56" i="5"/>
  <c r="AN56" i="5"/>
  <c r="AW56" i="5" s="1"/>
  <c r="AG83" i="5"/>
  <c r="AH83" i="5"/>
  <c r="AF83" i="5"/>
  <c r="AN83" i="5"/>
  <c r="AH105" i="5"/>
  <c r="AF105" i="5"/>
  <c r="AG105" i="5"/>
  <c r="AI105" i="5" s="1"/>
  <c r="AJ105" i="5" s="1"/>
  <c r="AK105" i="5" s="1"/>
  <c r="AN105" i="5"/>
  <c r="AH113" i="5"/>
  <c r="AF113" i="5"/>
  <c r="AG113" i="5"/>
  <c r="AI113" i="5" s="1"/>
  <c r="AJ113" i="5" s="1"/>
  <c r="AK113" i="5" s="1"/>
  <c r="AN113" i="5"/>
  <c r="AH121" i="5"/>
  <c r="AF121" i="5"/>
  <c r="AG121" i="5"/>
  <c r="AI121" i="5" s="1"/>
  <c r="AJ121" i="5" s="1"/>
  <c r="AK121" i="5" s="1"/>
  <c r="AN121" i="5"/>
  <c r="AH129" i="5"/>
  <c r="AF129" i="5"/>
  <c r="AG129" i="5"/>
  <c r="AI129" i="5" s="1"/>
  <c r="AJ129" i="5" s="1"/>
  <c r="AK129" i="5" s="1"/>
  <c r="AN129" i="5"/>
  <c r="AH137" i="5"/>
  <c r="AF137" i="5"/>
  <c r="AG137" i="5"/>
  <c r="AI137" i="5" s="1"/>
  <c r="AJ137" i="5" s="1"/>
  <c r="AK137" i="5" s="1"/>
  <c r="AN137" i="5"/>
  <c r="AH145" i="5"/>
  <c r="AF145" i="5"/>
  <c r="AG145" i="5"/>
  <c r="AI145" i="5" s="1"/>
  <c r="AJ145" i="5" s="1"/>
  <c r="AK145" i="5" s="1"/>
  <c r="AN145" i="5"/>
  <c r="AG76" i="5"/>
  <c r="AH76" i="5"/>
  <c r="AF76" i="5"/>
  <c r="AN76" i="5"/>
  <c r="AG84" i="5"/>
  <c r="AH84" i="5"/>
  <c r="AF84" i="5"/>
  <c r="AN84" i="5"/>
  <c r="Z44" i="5"/>
  <c r="AA44" i="5" s="1"/>
  <c r="AB44" i="5" s="1"/>
  <c r="Z48" i="5"/>
  <c r="AA48" i="5" s="1"/>
  <c r="AB48" i="5" s="1"/>
  <c r="Z52" i="5"/>
  <c r="AA52" i="5" s="1"/>
  <c r="AB52" i="5" s="1"/>
  <c r="Z56" i="5"/>
  <c r="AA56" i="5" s="1"/>
  <c r="AB56" i="5" s="1"/>
  <c r="Z83" i="5"/>
  <c r="AA83" i="5" s="1"/>
  <c r="AB83" i="5" s="1"/>
  <c r="Z89" i="5"/>
  <c r="AA89" i="5" s="1"/>
  <c r="AB89" i="5" s="1"/>
  <c r="Z101" i="5"/>
  <c r="AA101" i="5" s="1"/>
  <c r="AB101" i="5" s="1"/>
  <c r="Z105" i="5"/>
  <c r="AA105" i="5" s="1"/>
  <c r="AB105" i="5" s="1"/>
  <c r="Z109" i="5"/>
  <c r="AA109" i="5" s="1"/>
  <c r="AB109" i="5" s="1"/>
  <c r="Z113" i="5"/>
  <c r="AA113" i="5" s="1"/>
  <c r="AB113" i="5" s="1"/>
  <c r="Z117" i="5"/>
  <c r="AA117" i="5" s="1"/>
  <c r="AB117" i="5" s="1"/>
  <c r="Z121" i="5"/>
  <c r="AA121" i="5" s="1"/>
  <c r="AB121" i="5" s="1"/>
  <c r="Z125" i="5"/>
  <c r="AA125" i="5" s="1"/>
  <c r="AB125" i="5" s="1"/>
  <c r="Z129" i="5"/>
  <c r="AA129" i="5" s="1"/>
  <c r="AB129" i="5" s="1"/>
  <c r="Z133" i="5"/>
  <c r="AA133" i="5" s="1"/>
  <c r="AB133" i="5" s="1"/>
  <c r="Z137" i="5"/>
  <c r="AA137" i="5" s="1"/>
  <c r="AB137" i="5" s="1"/>
  <c r="Z141" i="5"/>
  <c r="AA141" i="5" s="1"/>
  <c r="AB141" i="5" s="1"/>
  <c r="Z145" i="5"/>
  <c r="AA145" i="5" s="1"/>
  <c r="AB145" i="5" s="1"/>
  <c r="Z149" i="5"/>
  <c r="AA149" i="5" s="1"/>
  <c r="AB149" i="5" s="1"/>
  <c r="Z84" i="5"/>
  <c r="AA84" i="5" s="1"/>
  <c r="AB84" i="5" s="1"/>
  <c r="Z35" i="5"/>
  <c r="AA35" i="5" s="1"/>
  <c r="AB35" i="5" s="1"/>
  <c r="Z39" i="5"/>
  <c r="AA39" i="5" s="1"/>
  <c r="AB39" i="5" s="1"/>
  <c r="Z43" i="5"/>
  <c r="AA43" i="5" s="1"/>
  <c r="AB43" i="5" s="1"/>
  <c r="AH47" i="5"/>
  <c r="AF47" i="5"/>
  <c r="AG47" i="5"/>
  <c r="AI47" i="5" s="1"/>
  <c r="AJ47" i="5" s="1"/>
  <c r="AK47" i="5" s="1"/>
  <c r="AH51" i="5"/>
  <c r="AF51" i="5"/>
  <c r="AG51" i="5"/>
  <c r="AI51" i="5" s="1"/>
  <c r="AJ51" i="5" s="1"/>
  <c r="AK51" i="5" s="1"/>
  <c r="AH55" i="5"/>
  <c r="AG55" i="5"/>
  <c r="AF55" i="5"/>
  <c r="AN55" i="5"/>
  <c r="AW55" i="5" s="1"/>
  <c r="AH57" i="5"/>
  <c r="AG57" i="5"/>
  <c r="AF57" i="5"/>
  <c r="AN57" i="5"/>
  <c r="AW57" i="5" s="1"/>
  <c r="Z57" i="5"/>
  <c r="AA57" i="5" s="1"/>
  <c r="AB57" i="5" s="1"/>
  <c r="AH61" i="5"/>
  <c r="AG61" i="5"/>
  <c r="AF61" i="5"/>
  <c r="AN61" i="5"/>
  <c r="Z61" i="5"/>
  <c r="AA61" i="5" s="1"/>
  <c r="AB61" i="5" s="1"/>
  <c r="AG65" i="5"/>
  <c r="AH65" i="5"/>
  <c r="AF65" i="5"/>
  <c r="AN65" i="5"/>
  <c r="Z65" i="5"/>
  <c r="AA65" i="5" s="1"/>
  <c r="AB65" i="5" s="1"/>
  <c r="AG69" i="5"/>
  <c r="AH69" i="5"/>
  <c r="AF69" i="5"/>
  <c r="AN69" i="5"/>
  <c r="Z69" i="5"/>
  <c r="AA69" i="5" s="1"/>
  <c r="AB69" i="5" s="1"/>
  <c r="AG71" i="5"/>
  <c r="AH71" i="5"/>
  <c r="AF71" i="5"/>
  <c r="AN71" i="5"/>
  <c r="AG77" i="5"/>
  <c r="AH77" i="5"/>
  <c r="AF77" i="5"/>
  <c r="AN77" i="5"/>
  <c r="AG82" i="5"/>
  <c r="AH82" i="5"/>
  <c r="AF82" i="5"/>
  <c r="AN82" i="5"/>
  <c r="AG87" i="5"/>
  <c r="AH87" i="5"/>
  <c r="AF87" i="5"/>
  <c r="AN87" i="5"/>
  <c r="AF93" i="5"/>
  <c r="AH93" i="5"/>
  <c r="AG93" i="5"/>
  <c r="AN93" i="5"/>
  <c r="AF97" i="5"/>
  <c r="AH97" i="5"/>
  <c r="AG97" i="5"/>
  <c r="AN97" i="5"/>
  <c r="AH102" i="5"/>
  <c r="AG102" i="5"/>
  <c r="AF102" i="5"/>
  <c r="AN102" i="5"/>
  <c r="Z102" i="5"/>
  <c r="AA102" i="5" s="1"/>
  <c r="AB102" i="5" s="1"/>
  <c r="AH106" i="5"/>
  <c r="AG106" i="5"/>
  <c r="AF106" i="5"/>
  <c r="AN106" i="5"/>
  <c r="Z106" i="5"/>
  <c r="AA106" i="5" s="1"/>
  <c r="AB106" i="5" s="1"/>
  <c r="AH110" i="5"/>
  <c r="AG110" i="5"/>
  <c r="AF110" i="5"/>
  <c r="AN110" i="5"/>
  <c r="Z110" i="5"/>
  <c r="AA110" i="5" s="1"/>
  <c r="AB110" i="5" s="1"/>
  <c r="AH114" i="5"/>
  <c r="AG114" i="5"/>
  <c r="AF114" i="5"/>
  <c r="AN114" i="5"/>
  <c r="Z114" i="5"/>
  <c r="AA114" i="5" s="1"/>
  <c r="AB114" i="5" s="1"/>
  <c r="AH118" i="5"/>
  <c r="AG118" i="5"/>
  <c r="AF118" i="5"/>
  <c r="AN118" i="5"/>
  <c r="Z118" i="5"/>
  <c r="AA118" i="5" s="1"/>
  <c r="AB118" i="5" s="1"/>
  <c r="AH122" i="5"/>
  <c r="AG122" i="5"/>
  <c r="AF122" i="5"/>
  <c r="AN122" i="5"/>
  <c r="Z122" i="5"/>
  <c r="AA122" i="5" s="1"/>
  <c r="AB122" i="5" s="1"/>
  <c r="AH126" i="5"/>
  <c r="AG126" i="5"/>
  <c r="AF126" i="5"/>
  <c r="AN126" i="5"/>
  <c r="Z126" i="5"/>
  <c r="AA126" i="5" s="1"/>
  <c r="AB126" i="5" s="1"/>
  <c r="AH130" i="5"/>
  <c r="AG130" i="5"/>
  <c r="AF130" i="5"/>
  <c r="AN130" i="5"/>
  <c r="Z130" i="5"/>
  <c r="AA130" i="5" s="1"/>
  <c r="AB130" i="5" s="1"/>
  <c r="AH132" i="5"/>
  <c r="AF132" i="5"/>
  <c r="AG132" i="5"/>
  <c r="AI132" i="5" s="1"/>
  <c r="AJ132" i="5" s="1"/>
  <c r="AK132" i="5" s="1"/>
  <c r="AN132" i="5"/>
  <c r="AH134" i="5"/>
  <c r="AG134" i="5"/>
  <c r="AF134" i="5"/>
  <c r="AN134" i="5"/>
  <c r="Z134" i="5"/>
  <c r="AA134" i="5" s="1"/>
  <c r="AB134" i="5" s="1"/>
  <c r="AH138" i="5"/>
  <c r="AG138" i="5"/>
  <c r="AF138" i="5"/>
  <c r="AN138" i="5"/>
  <c r="Z138" i="5"/>
  <c r="AA138" i="5" s="1"/>
  <c r="AB138" i="5" s="1"/>
  <c r="AH142" i="5"/>
  <c r="AG142" i="5"/>
  <c r="AF142" i="5"/>
  <c r="AN142" i="5"/>
  <c r="Z142" i="5"/>
  <c r="AA142" i="5" s="1"/>
  <c r="AB142" i="5" s="1"/>
  <c r="AH144" i="5"/>
  <c r="AF144" i="5"/>
  <c r="AG144" i="5"/>
  <c r="AI144" i="5" s="1"/>
  <c r="AJ144" i="5" s="1"/>
  <c r="AK144" i="5" s="1"/>
  <c r="AN144" i="5"/>
  <c r="AH148" i="5"/>
  <c r="AF148" i="5"/>
  <c r="AG148" i="5"/>
  <c r="AI148" i="5" s="1"/>
  <c r="AJ148" i="5" s="1"/>
  <c r="AK148" i="5" s="1"/>
  <c r="AN148" i="5"/>
  <c r="AG72" i="5"/>
  <c r="AH72" i="5"/>
  <c r="AF72" i="5"/>
  <c r="AN72" i="5"/>
  <c r="AH60" i="5"/>
  <c r="AF60" i="5"/>
  <c r="AG60" i="5"/>
  <c r="AN60" i="5"/>
  <c r="AG64" i="5"/>
  <c r="AH64" i="5"/>
  <c r="AF64" i="5"/>
  <c r="AN64" i="5"/>
  <c r="AG68" i="5"/>
  <c r="AH68" i="5"/>
  <c r="AF68" i="5"/>
  <c r="AN68" i="5"/>
  <c r="AG75" i="5"/>
  <c r="AH75" i="5"/>
  <c r="AF75" i="5"/>
  <c r="AN75" i="5"/>
  <c r="AG78" i="5"/>
  <c r="AH78" i="5"/>
  <c r="AF78" i="5"/>
  <c r="AN78" i="5"/>
  <c r="AH45" i="5"/>
  <c r="AF45" i="5"/>
  <c r="AG45" i="5"/>
  <c r="AH49" i="5"/>
  <c r="AF49" i="5"/>
  <c r="AG49" i="5"/>
  <c r="AH53" i="5"/>
  <c r="AF53" i="5"/>
  <c r="AG53" i="5"/>
  <c r="AG79" i="5"/>
  <c r="AH79" i="5"/>
  <c r="AF79" i="5"/>
  <c r="AN79" i="5"/>
  <c r="AG85" i="5"/>
  <c r="AH85" i="5"/>
  <c r="AF85" i="5"/>
  <c r="AN85" i="5"/>
  <c r="AG90" i="5"/>
  <c r="AH90" i="5"/>
  <c r="AF90" i="5"/>
  <c r="AN90" i="5"/>
  <c r="AF95" i="5"/>
  <c r="AH95" i="5"/>
  <c r="AG95" i="5"/>
  <c r="AN95" i="5"/>
  <c r="AG88" i="5"/>
  <c r="AH88" i="5"/>
  <c r="AF88" i="5"/>
  <c r="AN88" i="5"/>
  <c r="AH100" i="5"/>
  <c r="AF100" i="5"/>
  <c r="AG100" i="5"/>
  <c r="AI100" i="5" s="1"/>
  <c r="AJ100" i="5" s="1"/>
  <c r="AK100" i="5" s="1"/>
  <c r="AN100" i="5"/>
  <c r="Z100" i="5"/>
  <c r="AA100" i="5" s="1"/>
  <c r="AB100" i="5" s="1"/>
  <c r="AH104" i="5"/>
  <c r="AF104" i="5"/>
  <c r="AG104" i="5"/>
  <c r="AI104" i="5" s="1"/>
  <c r="AJ104" i="5" s="1"/>
  <c r="AK104" i="5" s="1"/>
  <c r="AN104" i="5"/>
  <c r="Z104" i="5"/>
  <c r="AA104" i="5" s="1"/>
  <c r="AB104" i="5" s="1"/>
  <c r="AH108" i="5"/>
  <c r="AF108" i="5"/>
  <c r="AG108" i="5"/>
  <c r="AI108" i="5" s="1"/>
  <c r="AJ108" i="5" s="1"/>
  <c r="AK108" i="5" s="1"/>
  <c r="AN108" i="5"/>
  <c r="Z108" i="5"/>
  <c r="AA108" i="5" s="1"/>
  <c r="AB108" i="5" s="1"/>
  <c r="AH112" i="5"/>
  <c r="AF112" i="5"/>
  <c r="AG112" i="5"/>
  <c r="AI112" i="5" s="1"/>
  <c r="AJ112" i="5" s="1"/>
  <c r="AK112" i="5" s="1"/>
  <c r="AN112" i="5"/>
  <c r="Z112" i="5"/>
  <c r="AA112" i="5" s="1"/>
  <c r="AB112" i="5" s="1"/>
  <c r="AH116" i="5"/>
  <c r="AF116" i="5"/>
  <c r="AG116" i="5"/>
  <c r="AI116" i="5" s="1"/>
  <c r="AJ116" i="5" s="1"/>
  <c r="AK116" i="5" s="1"/>
  <c r="AN116" i="5"/>
  <c r="Z116" i="5"/>
  <c r="AA116" i="5" s="1"/>
  <c r="AB116" i="5" s="1"/>
  <c r="AH120" i="5"/>
  <c r="AF120" i="5"/>
  <c r="AG120" i="5"/>
  <c r="AI120" i="5" s="1"/>
  <c r="AJ120" i="5" s="1"/>
  <c r="AK120" i="5" s="1"/>
  <c r="AN120" i="5"/>
  <c r="Z120" i="5"/>
  <c r="AA120" i="5" s="1"/>
  <c r="AB120" i="5" s="1"/>
  <c r="AH124" i="5"/>
  <c r="AF124" i="5"/>
  <c r="AG124" i="5"/>
  <c r="AI124" i="5" s="1"/>
  <c r="AJ124" i="5" s="1"/>
  <c r="AK124" i="5" s="1"/>
  <c r="AN124" i="5"/>
  <c r="Z124" i="5"/>
  <c r="AA124" i="5" s="1"/>
  <c r="AB124" i="5" s="1"/>
  <c r="AH128" i="5"/>
  <c r="AF128" i="5"/>
  <c r="AG128" i="5"/>
  <c r="AI128" i="5" s="1"/>
  <c r="AJ128" i="5" s="1"/>
  <c r="AK128" i="5" s="1"/>
  <c r="AN128" i="5"/>
  <c r="Z128" i="5"/>
  <c r="AA128" i="5" s="1"/>
  <c r="AB128" i="5" s="1"/>
  <c r="AH136" i="5"/>
  <c r="AF136" i="5"/>
  <c r="AG136" i="5"/>
  <c r="AI136" i="5" s="1"/>
  <c r="AJ136" i="5" s="1"/>
  <c r="AK136" i="5" s="1"/>
  <c r="AN136" i="5"/>
  <c r="Z136" i="5"/>
  <c r="AA136" i="5" s="1"/>
  <c r="AB136" i="5" s="1"/>
  <c r="AH140" i="5"/>
  <c r="AF140" i="5"/>
  <c r="AG140" i="5"/>
  <c r="AI140" i="5" s="1"/>
  <c r="AJ140" i="5" s="1"/>
  <c r="AK140" i="5" s="1"/>
  <c r="AN140" i="5"/>
  <c r="Z140" i="5"/>
  <c r="AA140" i="5" s="1"/>
  <c r="AB140" i="5" s="1"/>
  <c r="AH146" i="5"/>
  <c r="AG146" i="5"/>
  <c r="AF146" i="5"/>
  <c r="AN146" i="5"/>
  <c r="AG80" i="5"/>
  <c r="AH80" i="5"/>
  <c r="AF80" i="5"/>
  <c r="AN80" i="5"/>
  <c r="AF92" i="5"/>
  <c r="AH92" i="5"/>
  <c r="AG92" i="5"/>
  <c r="AN92" i="5"/>
  <c r="Z34" i="5"/>
  <c r="AA34" i="5" s="1"/>
  <c r="AB34" i="5" s="1"/>
  <c r="Z38" i="5"/>
  <c r="AA38" i="5" s="1"/>
  <c r="AB38" i="5" s="1"/>
  <c r="Z42" i="5"/>
  <c r="AA42" i="5" s="1"/>
  <c r="AB42" i="5" s="1"/>
  <c r="AH46" i="5"/>
  <c r="AG46" i="5"/>
  <c r="AF46" i="5"/>
  <c r="AH50" i="5"/>
  <c r="AG50" i="5"/>
  <c r="AF50" i="5"/>
  <c r="AH54" i="5"/>
  <c r="AF54" i="5"/>
  <c r="K34" i="9" s="1"/>
  <c r="N76" i="9" s="1"/>
  <c r="AG54" i="5"/>
  <c r="AN54" i="5"/>
  <c r="AW54" i="5" s="1"/>
  <c r="AG81" i="5"/>
  <c r="AH81" i="5"/>
  <c r="AF81" i="5"/>
  <c r="AN81" i="5"/>
  <c r="AG86" i="5"/>
  <c r="AH86" i="5"/>
  <c r="AF86" i="5"/>
  <c r="AN86" i="5"/>
  <c r="AF91" i="5"/>
  <c r="AH91" i="5"/>
  <c r="AG91" i="5"/>
  <c r="AN91" i="5"/>
  <c r="AF94" i="5"/>
  <c r="AH94" i="5"/>
  <c r="AG94" i="5"/>
  <c r="AN94" i="5"/>
  <c r="AF96" i="5"/>
  <c r="AH96" i="5"/>
  <c r="AG96" i="5"/>
  <c r="AN96" i="5"/>
  <c r="AF98" i="5"/>
  <c r="AH98" i="5"/>
  <c r="AG98" i="5"/>
  <c r="AN98" i="5"/>
  <c r="AH99" i="5"/>
  <c r="AG99" i="5"/>
  <c r="AF99" i="5"/>
  <c r="AN99" i="5"/>
  <c r="AH103" i="5"/>
  <c r="AF103" i="5"/>
  <c r="AG103" i="5"/>
  <c r="AN103" i="5"/>
  <c r="AH107" i="5"/>
  <c r="AG107" i="5"/>
  <c r="AF107" i="5"/>
  <c r="AN107" i="5"/>
  <c r="AH111" i="5"/>
  <c r="AF111" i="5"/>
  <c r="AG111" i="5"/>
  <c r="AN111" i="5"/>
  <c r="AH115" i="5"/>
  <c r="AG115" i="5"/>
  <c r="AF115" i="5"/>
  <c r="AN115" i="5"/>
  <c r="AH119" i="5"/>
  <c r="AF119" i="5"/>
  <c r="AG119" i="5"/>
  <c r="AN119" i="5"/>
  <c r="AH123" i="5"/>
  <c r="AG123" i="5"/>
  <c r="AF123" i="5"/>
  <c r="AN123" i="5"/>
  <c r="AH127" i="5"/>
  <c r="AF127" i="5"/>
  <c r="AG127" i="5"/>
  <c r="AN127" i="5"/>
  <c r="AH131" i="5"/>
  <c r="AG131" i="5"/>
  <c r="AF131" i="5"/>
  <c r="AN131" i="5"/>
  <c r="AH135" i="5"/>
  <c r="AF135" i="5"/>
  <c r="AG135" i="5"/>
  <c r="AN135" i="5"/>
  <c r="AH139" i="5"/>
  <c r="AG139" i="5"/>
  <c r="AF139" i="5"/>
  <c r="AN139" i="5"/>
  <c r="AH143" i="5"/>
  <c r="AF143" i="5"/>
  <c r="AG143" i="5"/>
  <c r="AN143" i="5"/>
  <c r="AH147" i="5"/>
  <c r="AG147" i="5"/>
  <c r="AF147" i="5"/>
  <c r="AN147" i="5"/>
  <c r="Z147" i="5"/>
  <c r="AA147" i="5" s="1"/>
  <c r="AB147" i="5" s="1"/>
  <c r="AH59" i="5"/>
  <c r="AG59" i="5"/>
  <c r="AF59" i="5"/>
  <c r="AN59" i="5"/>
  <c r="AG63" i="5"/>
  <c r="AH63" i="5"/>
  <c r="AF63" i="5"/>
  <c r="AN63" i="5"/>
  <c r="AG67" i="5"/>
  <c r="AH67" i="5"/>
  <c r="AF67" i="5"/>
  <c r="AN67" i="5"/>
  <c r="Z71" i="5"/>
  <c r="AA71" i="5" s="1"/>
  <c r="AB71" i="5" s="1"/>
  <c r="Z77" i="5"/>
  <c r="AA77" i="5" s="1"/>
  <c r="AB77" i="5" s="1"/>
  <c r="Z82" i="5"/>
  <c r="AA82" i="5" s="1"/>
  <c r="AB82" i="5" s="1"/>
  <c r="Z97" i="5"/>
  <c r="AA97" i="5" s="1"/>
  <c r="AB97" i="5" s="1"/>
  <c r="Z72" i="5"/>
  <c r="AA72" i="5" s="1"/>
  <c r="AB72" i="5" s="1"/>
  <c r="Z60" i="5"/>
  <c r="AA60" i="5" s="1"/>
  <c r="AB60" i="5" s="1"/>
  <c r="Z64" i="5"/>
  <c r="AA64" i="5" s="1"/>
  <c r="AB64" i="5" s="1"/>
  <c r="Z68" i="5"/>
  <c r="AA68" i="5" s="1"/>
  <c r="AB68" i="5" s="1"/>
  <c r="Z75" i="5"/>
  <c r="AA75" i="5" s="1"/>
  <c r="AB75" i="5" s="1"/>
  <c r="Z78" i="5"/>
  <c r="AA78" i="5" s="1"/>
  <c r="AB78" i="5" s="1"/>
  <c r="Z41" i="5"/>
  <c r="AA41" i="5" s="1"/>
  <c r="AB41" i="5" s="1"/>
  <c r="Z79" i="5"/>
  <c r="AA79" i="5" s="1"/>
  <c r="AB79" i="5" s="1"/>
  <c r="Z95" i="5"/>
  <c r="AA95" i="5" s="1"/>
  <c r="AB95" i="5" s="1"/>
  <c r="Z88" i="5"/>
  <c r="AA88" i="5" s="1"/>
  <c r="AB88" i="5" s="1"/>
  <c r="Z146" i="5"/>
  <c r="AA146" i="5" s="1"/>
  <c r="AB146" i="5" s="1"/>
  <c r="Z80" i="5"/>
  <c r="AA80" i="5" s="1"/>
  <c r="AB80" i="5" s="1"/>
  <c r="Z81" i="5"/>
  <c r="AA81" i="5" s="1"/>
  <c r="AB81" i="5" s="1"/>
  <c r="Z86" i="5"/>
  <c r="AA86" i="5" s="1"/>
  <c r="AB86" i="5" s="1"/>
  <c r="Z91" i="5"/>
  <c r="AA91" i="5" s="1"/>
  <c r="AB91" i="5" s="1"/>
  <c r="Z99" i="5"/>
  <c r="AA99" i="5" s="1"/>
  <c r="AB99" i="5" s="1"/>
  <c r="Z103" i="5"/>
  <c r="AA103" i="5" s="1"/>
  <c r="AB103" i="5" s="1"/>
  <c r="Z107" i="5"/>
  <c r="AA107" i="5" s="1"/>
  <c r="AB107" i="5" s="1"/>
  <c r="Z111" i="5"/>
  <c r="AA111" i="5" s="1"/>
  <c r="AB111" i="5" s="1"/>
  <c r="Z115" i="5"/>
  <c r="AA115" i="5" s="1"/>
  <c r="AB115" i="5" s="1"/>
  <c r="Z119" i="5"/>
  <c r="AA119" i="5" s="1"/>
  <c r="AB119" i="5" s="1"/>
  <c r="Z123" i="5"/>
  <c r="AA123" i="5" s="1"/>
  <c r="AB123" i="5" s="1"/>
  <c r="Z127" i="5"/>
  <c r="AA127" i="5" s="1"/>
  <c r="AB127" i="5" s="1"/>
  <c r="Z131" i="5"/>
  <c r="AA131" i="5" s="1"/>
  <c r="AB131" i="5" s="1"/>
  <c r="Z135" i="5"/>
  <c r="AA135" i="5" s="1"/>
  <c r="AB135" i="5" s="1"/>
  <c r="Z139" i="5"/>
  <c r="AA139" i="5" s="1"/>
  <c r="AB139" i="5" s="1"/>
  <c r="Z143" i="5"/>
  <c r="AA143" i="5" s="1"/>
  <c r="AB143" i="5" s="1"/>
  <c r="V24" i="9" l="1"/>
  <c r="M74" i="9" s="1"/>
  <c r="AR15" i="5"/>
  <c r="AS15" i="5" s="1"/>
  <c r="AT15" i="5" s="1"/>
  <c r="AR17" i="5"/>
  <c r="AS17" i="5" s="1"/>
  <c r="AT17" i="5" s="1"/>
  <c r="AZ20" i="5"/>
  <c r="AX20" i="5"/>
  <c r="AY20" i="5"/>
  <c r="BA20" i="5" s="1"/>
  <c r="BB20" i="5" s="1"/>
  <c r="BC20" i="5" s="1"/>
  <c r="BF20" i="5"/>
  <c r="AZ16" i="5"/>
  <c r="AX16" i="5"/>
  <c r="AY16" i="5"/>
  <c r="BA16" i="5" s="1"/>
  <c r="BB16" i="5" s="1"/>
  <c r="BC16" i="5" s="1"/>
  <c r="BF16" i="5"/>
  <c r="AZ12" i="5"/>
  <c r="AX12" i="5"/>
  <c r="AY12" i="5"/>
  <c r="BA12" i="5" s="1"/>
  <c r="BB12" i="5" s="1"/>
  <c r="BC12" i="5" s="1"/>
  <c r="BF12" i="5"/>
  <c r="AZ19" i="5"/>
  <c r="AX19" i="5"/>
  <c r="AY19" i="5"/>
  <c r="BA19" i="5" s="1"/>
  <c r="BB19" i="5" s="1"/>
  <c r="BC19" i="5" s="1"/>
  <c r="BF19" i="5"/>
  <c r="AZ15" i="5"/>
  <c r="AY15" i="5"/>
  <c r="AX15" i="5"/>
  <c r="BF15" i="5"/>
  <c r="AZ11" i="5"/>
  <c r="AY11" i="5"/>
  <c r="AX11" i="5"/>
  <c r="BF11" i="5"/>
  <c r="AZ18" i="5"/>
  <c r="AX18" i="5"/>
  <c r="AY18" i="5"/>
  <c r="BA18" i="5" s="1"/>
  <c r="BB18" i="5" s="1"/>
  <c r="BC18" i="5" s="1"/>
  <c r="BF18" i="5"/>
  <c r="AZ14" i="5"/>
  <c r="AX14" i="5"/>
  <c r="AY14" i="5"/>
  <c r="BA14" i="5" s="1"/>
  <c r="BB14" i="5" s="1"/>
  <c r="BC14" i="5" s="1"/>
  <c r="BF14" i="5"/>
  <c r="AZ10" i="5"/>
  <c r="AX10" i="5"/>
  <c r="AY10" i="5"/>
  <c r="BA10" i="5" s="1"/>
  <c r="BB10" i="5" s="1"/>
  <c r="BC10" i="5" s="1"/>
  <c r="BF10" i="5"/>
  <c r="AZ17" i="5"/>
  <c r="AY17" i="5"/>
  <c r="AX17" i="5"/>
  <c r="BF17" i="5"/>
  <c r="AZ13" i="5"/>
  <c r="AY13" i="5"/>
  <c r="AX13" i="5"/>
  <c r="BF13" i="5"/>
  <c r="BA9" i="5"/>
  <c r="BB9" i="5" s="1"/>
  <c r="BC9" i="5" s="1"/>
  <c r="AX9" i="5"/>
  <c r="AZ23" i="5"/>
  <c r="AY23" i="5"/>
  <c r="AX23" i="5"/>
  <c r="BF23" i="5"/>
  <c r="AZ22" i="5"/>
  <c r="AY22" i="5"/>
  <c r="AX22" i="5"/>
  <c r="BF22" i="5"/>
  <c r="AQ21" i="5"/>
  <c r="AP21" i="5"/>
  <c r="AW21" i="5"/>
  <c r="AO21" i="5"/>
  <c r="AR23" i="5"/>
  <c r="AS23" i="5" s="1"/>
  <c r="AT23" i="5" s="1"/>
  <c r="AI21" i="5"/>
  <c r="AJ21" i="5" s="1"/>
  <c r="AK21" i="5" s="1"/>
  <c r="BN9" i="5"/>
  <c r="BX9" i="5" s="1"/>
  <c r="BF9" i="5"/>
  <c r="BI9" i="5" s="1"/>
  <c r="BE7" i="5"/>
  <c r="S37" i="9" s="1"/>
  <c r="O80" i="9" s="1"/>
  <c r="T80" i="9" s="1"/>
  <c r="U80" i="9" s="1"/>
  <c r="AR41" i="5"/>
  <c r="AS41" i="5" s="1"/>
  <c r="AT41" i="5" s="1"/>
  <c r="AZ41" i="5"/>
  <c r="AY41" i="5"/>
  <c r="AX41" i="5"/>
  <c r="BF41" i="5"/>
  <c r="AZ43" i="5"/>
  <c r="AX43" i="5"/>
  <c r="AY43" i="5"/>
  <c r="BF43" i="5"/>
  <c r="AZ35" i="5"/>
  <c r="AY35" i="5"/>
  <c r="AX35" i="5"/>
  <c r="BF35" i="5"/>
  <c r="AZ40" i="5"/>
  <c r="AX40" i="5"/>
  <c r="AY40" i="5"/>
  <c r="BF40" i="5"/>
  <c r="AZ36" i="5"/>
  <c r="AX36" i="5"/>
  <c r="AY36" i="5"/>
  <c r="BF36" i="5"/>
  <c r="AZ37" i="5"/>
  <c r="AX37" i="5"/>
  <c r="AY37" i="5"/>
  <c r="BA37" i="5" s="1"/>
  <c r="BB37" i="5" s="1"/>
  <c r="BC37" i="5" s="1"/>
  <c r="BF37" i="5"/>
  <c r="AR37" i="5"/>
  <c r="AS37" i="5" s="1"/>
  <c r="AT37" i="5" s="1"/>
  <c r="AZ42" i="5"/>
  <c r="AY42" i="5"/>
  <c r="AX42" i="5"/>
  <c r="BF42" i="5"/>
  <c r="AZ38" i="5"/>
  <c r="AX38" i="5"/>
  <c r="AY38" i="5"/>
  <c r="BF38" i="5"/>
  <c r="AZ34" i="5"/>
  <c r="AY34" i="5"/>
  <c r="AX34" i="5"/>
  <c r="BF34" i="5"/>
  <c r="AZ39" i="5"/>
  <c r="AY39" i="5"/>
  <c r="AX39" i="5"/>
  <c r="BF39" i="5"/>
  <c r="AZ33" i="5"/>
  <c r="AY33" i="5"/>
  <c r="AX33" i="5"/>
  <c r="BF33" i="5"/>
  <c r="AR33" i="5"/>
  <c r="AS33" i="5" s="1"/>
  <c r="AT33" i="5" s="1"/>
  <c r="AZ29" i="5"/>
  <c r="AX29" i="5"/>
  <c r="AY29" i="5"/>
  <c r="BF29" i="5"/>
  <c r="AZ25" i="5"/>
  <c r="AX25" i="5"/>
  <c r="AY25" i="5"/>
  <c r="BA25" i="5" s="1"/>
  <c r="BB25" i="5" s="1"/>
  <c r="BC25" i="5" s="1"/>
  <c r="BF25" i="5"/>
  <c r="AR25" i="5"/>
  <c r="AS25" i="5" s="1"/>
  <c r="AT25" i="5" s="1"/>
  <c r="AZ30" i="5"/>
  <c r="AY30" i="5"/>
  <c r="AX30" i="5"/>
  <c r="BF30" i="5"/>
  <c r="AZ28" i="5"/>
  <c r="AY28" i="5"/>
  <c r="AX28" i="5"/>
  <c r="BF28" i="5"/>
  <c r="AZ24" i="5"/>
  <c r="AY24" i="5"/>
  <c r="AX24" i="5"/>
  <c r="BF24" i="5"/>
  <c r="AZ31" i="5"/>
  <c r="AX31" i="5"/>
  <c r="AY31" i="5"/>
  <c r="BF31" i="5"/>
  <c r="AZ27" i="5"/>
  <c r="AY27" i="5"/>
  <c r="AX27" i="5"/>
  <c r="BF27" i="5"/>
  <c r="AZ32" i="5"/>
  <c r="AY32" i="5"/>
  <c r="AX32" i="5"/>
  <c r="BF32" i="5"/>
  <c r="AR32" i="5"/>
  <c r="AS32" i="5" s="1"/>
  <c r="AT32" i="5" s="1"/>
  <c r="AZ26" i="5"/>
  <c r="AY26" i="5"/>
  <c r="AX26" i="5"/>
  <c r="BF26" i="5"/>
  <c r="AR35" i="5"/>
  <c r="AS35" i="5" s="1"/>
  <c r="AT35" i="5" s="1"/>
  <c r="AR39" i="5"/>
  <c r="AS39" i="5" s="1"/>
  <c r="AT39" i="5" s="1"/>
  <c r="AR24" i="5"/>
  <c r="AS24" i="5" s="1"/>
  <c r="AT24" i="5" s="1"/>
  <c r="AR31" i="5"/>
  <c r="AS31" i="5" s="1"/>
  <c r="AT31" i="5" s="1"/>
  <c r="AR27" i="5"/>
  <c r="AS27" i="5" s="1"/>
  <c r="AT27" i="5" s="1"/>
  <c r="AR44" i="5"/>
  <c r="AS44" i="5" s="1"/>
  <c r="AT44" i="5" s="1"/>
  <c r="AZ50" i="5"/>
  <c r="AY50" i="5"/>
  <c r="AX50" i="5"/>
  <c r="BF50" i="5"/>
  <c r="AZ46" i="5"/>
  <c r="AX46" i="5"/>
  <c r="AY46" i="5"/>
  <c r="BA46" i="5" s="1"/>
  <c r="BB46" i="5" s="1"/>
  <c r="BC46" i="5" s="1"/>
  <c r="BF46" i="5"/>
  <c r="AZ52" i="5"/>
  <c r="AX52" i="5"/>
  <c r="AY52" i="5"/>
  <c r="BF52" i="5"/>
  <c r="AZ48" i="5"/>
  <c r="AY48" i="5"/>
  <c r="AX48" i="5"/>
  <c r="BF48" i="5"/>
  <c r="AZ53" i="5"/>
  <c r="AY53" i="5"/>
  <c r="AX53" i="5"/>
  <c r="BF53" i="5"/>
  <c r="AZ49" i="5"/>
  <c r="AX49" i="5"/>
  <c r="AY49" i="5"/>
  <c r="BA49" i="5" s="1"/>
  <c r="BB49" i="5" s="1"/>
  <c r="BC49" i="5" s="1"/>
  <c r="BF49" i="5"/>
  <c r="AZ45" i="5"/>
  <c r="AY45" i="5"/>
  <c r="AX45" i="5"/>
  <c r="BF45" i="5"/>
  <c r="AZ51" i="5"/>
  <c r="AY51" i="5"/>
  <c r="AX51" i="5"/>
  <c r="BF51" i="5"/>
  <c r="AZ47" i="5"/>
  <c r="AY47" i="5"/>
  <c r="AX47" i="5"/>
  <c r="BF47" i="5"/>
  <c r="AZ44" i="5"/>
  <c r="AY44" i="5"/>
  <c r="AX44" i="5"/>
  <c r="BF44" i="5"/>
  <c r="AR50" i="5"/>
  <c r="AS50" i="5" s="1"/>
  <c r="AT50" i="5" s="1"/>
  <c r="AR46" i="5"/>
  <c r="AS46" i="5" s="1"/>
  <c r="AT46" i="5" s="1"/>
  <c r="AR52" i="5"/>
  <c r="AS52" i="5" s="1"/>
  <c r="AT52" i="5" s="1"/>
  <c r="AR48" i="5"/>
  <c r="AS48" i="5" s="1"/>
  <c r="AT48" i="5" s="1"/>
  <c r="AR51" i="5"/>
  <c r="AS51" i="5" s="1"/>
  <c r="AT51" i="5" s="1"/>
  <c r="AR47" i="5"/>
  <c r="AS47" i="5" s="1"/>
  <c r="AT47" i="5" s="1"/>
  <c r="AZ56" i="5"/>
  <c r="AY56" i="5"/>
  <c r="AX56" i="5"/>
  <c r="BF56" i="5"/>
  <c r="AZ58" i="5"/>
  <c r="AX58" i="5"/>
  <c r="AY58" i="5"/>
  <c r="BA58" i="5" s="1"/>
  <c r="BB58" i="5" s="1"/>
  <c r="BC58" i="5" s="1"/>
  <c r="BF58" i="5"/>
  <c r="AZ54" i="5"/>
  <c r="AY54" i="5"/>
  <c r="AX54" i="5"/>
  <c r="BF54" i="5"/>
  <c r="AZ57" i="5"/>
  <c r="AY57" i="5"/>
  <c r="AX57" i="5"/>
  <c r="BF57" i="5"/>
  <c r="AZ55" i="5"/>
  <c r="AY55" i="5"/>
  <c r="AX55" i="5"/>
  <c r="BF55" i="5"/>
  <c r="V70" i="9"/>
  <c r="W70" i="9" s="1"/>
  <c r="AI101" i="5"/>
  <c r="AJ101" i="5" s="1"/>
  <c r="AK101" i="5" s="1"/>
  <c r="AI89" i="5"/>
  <c r="AJ89" i="5" s="1"/>
  <c r="AK89" i="5" s="1"/>
  <c r="AI54" i="5"/>
  <c r="AJ54" i="5" s="1"/>
  <c r="AK54" i="5" s="1"/>
  <c r="I34" i="9"/>
  <c r="L76" i="9" s="1"/>
  <c r="Q72" i="9"/>
  <c r="V72" i="9" s="1"/>
  <c r="W72" i="9" s="1"/>
  <c r="O21" i="9"/>
  <c r="AI78" i="5"/>
  <c r="AJ78" i="5" s="1"/>
  <c r="AK78" i="5" s="1"/>
  <c r="AI75" i="5"/>
  <c r="AJ75" i="5" s="1"/>
  <c r="AK75" i="5" s="1"/>
  <c r="AI68" i="5"/>
  <c r="AJ68" i="5" s="1"/>
  <c r="AK68" i="5" s="1"/>
  <c r="AI64" i="5"/>
  <c r="AJ64" i="5" s="1"/>
  <c r="AK64" i="5" s="1"/>
  <c r="AI72" i="5"/>
  <c r="AJ72" i="5" s="1"/>
  <c r="AK72" i="5" s="1"/>
  <c r="AI138" i="5"/>
  <c r="AJ138" i="5" s="1"/>
  <c r="AK138" i="5" s="1"/>
  <c r="AI130" i="5"/>
  <c r="AJ130" i="5" s="1"/>
  <c r="AK130" i="5" s="1"/>
  <c r="AI122" i="5"/>
  <c r="AJ122" i="5" s="1"/>
  <c r="AK122" i="5" s="1"/>
  <c r="AI114" i="5"/>
  <c r="AJ114" i="5" s="1"/>
  <c r="AK114" i="5" s="1"/>
  <c r="AI106" i="5"/>
  <c r="AJ106" i="5" s="1"/>
  <c r="AK106" i="5" s="1"/>
  <c r="AI125" i="5"/>
  <c r="AJ125" i="5" s="1"/>
  <c r="AK125" i="5" s="1"/>
  <c r="AI117" i="5"/>
  <c r="AJ117" i="5" s="1"/>
  <c r="AK117" i="5" s="1"/>
  <c r="AI109" i="5"/>
  <c r="AJ109" i="5" s="1"/>
  <c r="AK109" i="5" s="1"/>
  <c r="AI44" i="5"/>
  <c r="AJ44" i="5" s="1"/>
  <c r="AK44" i="5" s="1"/>
  <c r="AG7" i="5"/>
  <c r="U27" i="9" s="1"/>
  <c r="AI50" i="5"/>
  <c r="AJ50" i="5" s="1"/>
  <c r="AK50" i="5" s="1"/>
  <c r="AB7" i="5"/>
  <c r="P27" i="9" s="1"/>
  <c r="R72" i="9" s="1"/>
  <c r="AI69" i="5"/>
  <c r="AJ69" i="5" s="1"/>
  <c r="AK69" i="5" s="1"/>
  <c r="AI61" i="5"/>
  <c r="AJ61" i="5" s="1"/>
  <c r="AK61" i="5" s="1"/>
  <c r="AI84" i="5"/>
  <c r="AJ84" i="5" s="1"/>
  <c r="AK84" i="5" s="1"/>
  <c r="AI76" i="5"/>
  <c r="AJ76" i="5" s="1"/>
  <c r="AK76" i="5" s="1"/>
  <c r="AI83" i="5"/>
  <c r="AJ83" i="5" s="1"/>
  <c r="AK83" i="5" s="1"/>
  <c r="AI56" i="5"/>
  <c r="AJ56" i="5" s="1"/>
  <c r="AK56" i="5" s="1"/>
  <c r="AN7" i="5"/>
  <c r="H37" i="9" s="1"/>
  <c r="P76" i="9" s="1"/>
  <c r="AF7" i="5"/>
  <c r="W27" i="9" s="1"/>
  <c r="S74" i="9" s="1"/>
  <c r="AI142" i="5"/>
  <c r="AJ142" i="5" s="1"/>
  <c r="AK142" i="5" s="1"/>
  <c r="AI134" i="5"/>
  <c r="AJ134" i="5" s="1"/>
  <c r="AK134" i="5" s="1"/>
  <c r="AI126" i="5"/>
  <c r="AJ126" i="5" s="1"/>
  <c r="AK126" i="5" s="1"/>
  <c r="AI118" i="5"/>
  <c r="AJ118" i="5" s="1"/>
  <c r="AK118" i="5" s="1"/>
  <c r="AI110" i="5"/>
  <c r="AJ110" i="5" s="1"/>
  <c r="AK110" i="5" s="1"/>
  <c r="AI102" i="5"/>
  <c r="AJ102" i="5" s="1"/>
  <c r="AK102" i="5" s="1"/>
  <c r="AI97" i="5"/>
  <c r="AJ97" i="5" s="1"/>
  <c r="AK97" i="5" s="1"/>
  <c r="AI93" i="5"/>
  <c r="AJ93" i="5" s="1"/>
  <c r="AK93" i="5" s="1"/>
  <c r="AI87" i="5"/>
  <c r="AJ87" i="5" s="1"/>
  <c r="AK87" i="5" s="1"/>
  <c r="AI82" i="5"/>
  <c r="AJ82" i="5" s="1"/>
  <c r="AK82" i="5" s="1"/>
  <c r="AI77" i="5"/>
  <c r="AJ77" i="5" s="1"/>
  <c r="AK77" i="5" s="1"/>
  <c r="AI71" i="5"/>
  <c r="AJ71" i="5" s="1"/>
  <c r="AK71" i="5" s="1"/>
  <c r="AI65" i="5"/>
  <c r="AJ65" i="5" s="1"/>
  <c r="AK65" i="5" s="1"/>
  <c r="AI57" i="5"/>
  <c r="AJ57" i="5" s="1"/>
  <c r="AK57" i="5" s="1"/>
  <c r="AI55" i="5"/>
  <c r="AJ55" i="5" s="1"/>
  <c r="AK55" i="5" s="1"/>
  <c r="AI52" i="5"/>
  <c r="AJ52" i="5" s="1"/>
  <c r="AK52" i="5" s="1"/>
  <c r="AI143" i="5"/>
  <c r="AJ143" i="5" s="1"/>
  <c r="AK143" i="5" s="1"/>
  <c r="AI119" i="5"/>
  <c r="AJ119" i="5" s="1"/>
  <c r="AK119" i="5" s="1"/>
  <c r="AI111" i="5"/>
  <c r="AJ111" i="5" s="1"/>
  <c r="AK111" i="5" s="1"/>
  <c r="AI49" i="5"/>
  <c r="AJ49" i="5" s="1"/>
  <c r="AK49" i="5" s="1"/>
  <c r="AQ78" i="5"/>
  <c r="AP78" i="5"/>
  <c r="AO78" i="5"/>
  <c r="AW78" i="5"/>
  <c r="BF78" i="5" s="1"/>
  <c r="AQ75" i="5"/>
  <c r="AP75" i="5"/>
  <c r="AO75" i="5"/>
  <c r="AW75" i="5"/>
  <c r="BF75" i="5" s="1"/>
  <c r="AQ68" i="5"/>
  <c r="AO68" i="5"/>
  <c r="AP68" i="5"/>
  <c r="AR68" i="5" s="1"/>
  <c r="AS68" i="5" s="1"/>
  <c r="AT68" i="5" s="1"/>
  <c r="AW68" i="5"/>
  <c r="BF68" i="5" s="1"/>
  <c r="AQ64" i="5"/>
  <c r="AO64" i="5"/>
  <c r="AP64" i="5"/>
  <c r="AR64" i="5" s="1"/>
  <c r="AS64" i="5" s="1"/>
  <c r="AT64" i="5" s="1"/>
  <c r="AW64" i="5"/>
  <c r="BF64" i="5" s="1"/>
  <c r="AQ60" i="5"/>
  <c r="AO60" i="5"/>
  <c r="AP60" i="5"/>
  <c r="AR60" i="5" s="1"/>
  <c r="AS60" i="5" s="1"/>
  <c r="AT60" i="5" s="1"/>
  <c r="AW60" i="5"/>
  <c r="BF60" i="5" s="1"/>
  <c r="AQ72" i="5"/>
  <c r="AO72" i="5"/>
  <c r="AP72" i="5"/>
  <c r="AR72" i="5" s="1"/>
  <c r="AS72" i="5" s="1"/>
  <c r="AT72" i="5" s="1"/>
  <c r="AW72" i="5"/>
  <c r="BF72" i="5" s="1"/>
  <c r="AQ148" i="5"/>
  <c r="AO148" i="5"/>
  <c r="AP148" i="5"/>
  <c r="AR148" i="5" s="1"/>
  <c r="AS148" i="5" s="1"/>
  <c r="AT148" i="5" s="1"/>
  <c r="AW148" i="5"/>
  <c r="AQ144" i="5"/>
  <c r="AO144" i="5"/>
  <c r="AP144" i="5"/>
  <c r="AR144" i="5" s="1"/>
  <c r="AS144" i="5" s="1"/>
  <c r="AT144" i="5" s="1"/>
  <c r="AW144" i="5"/>
  <c r="AQ142" i="5"/>
  <c r="AO142" i="5"/>
  <c r="AP142" i="5"/>
  <c r="AW142" i="5"/>
  <c r="AQ138" i="5"/>
  <c r="AO138" i="5"/>
  <c r="AP138" i="5"/>
  <c r="AW138" i="5"/>
  <c r="AQ134" i="5"/>
  <c r="AO134" i="5"/>
  <c r="AP134" i="5"/>
  <c r="AW134" i="5"/>
  <c r="AQ132" i="5"/>
  <c r="AO132" i="5"/>
  <c r="AP132" i="5"/>
  <c r="AR132" i="5" s="1"/>
  <c r="AS132" i="5" s="1"/>
  <c r="AT132" i="5" s="1"/>
  <c r="AW132" i="5"/>
  <c r="AQ130" i="5"/>
  <c r="AO130" i="5"/>
  <c r="AP130" i="5"/>
  <c r="AW130" i="5"/>
  <c r="AQ126" i="5"/>
  <c r="AO126" i="5"/>
  <c r="AP126" i="5"/>
  <c r="AW126" i="5"/>
  <c r="AQ122" i="5"/>
  <c r="AO122" i="5"/>
  <c r="AP122" i="5"/>
  <c r="AW122" i="5"/>
  <c r="AQ118" i="5"/>
  <c r="AO118" i="5"/>
  <c r="AP118" i="5"/>
  <c r="AW118" i="5"/>
  <c r="AQ114" i="5"/>
  <c r="AO114" i="5"/>
  <c r="AP114" i="5"/>
  <c r="AW114" i="5"/>
  <c r="AQ110" i="5"/>
  <c r="AO110" i="5"/>
  <c r="AP110" i="5"/>
  <c r="AW110" i="5"/>
  <c r="AQ106" i="5"/>
  <c r="AO106" i="5"/>
  <c r="AP106" i="5"/>
  <c r="AW106" i="5"/>
  <c r="AQ102" i="5"/>
  <c r="AO102" i="5"/>
  <c r="AP102" i="5"/>
  <c r="AW102" i="5"/>
  <c r="AQ97" i="5"/>
  <c r="AP97" i="5"/>
  <c r="AO97" i="5"/>
  <c r="AW97" i="5"/>
  <c r="AQ93" i="5"/>
  <c r="AP93" i="5"/>
  <c r="AO93" i="5"/>
  <c r="AW93" i="5"/>
  <c r="AQ87" i="5"/>
  <c r="AP87" i="5"/>
  <c r="AO87" i="5"/>
  <c r="AW87" i="5"/>
  <c r="AQ82" i="5"/>
  <c r="AP82" i="5"/>
  <c r="AO82" i="5"/>
  <c r="AW82" i="5"/>
  <c r="AQ77" i="5"/>
  <c r="AO77" i="5"/>
  <c r="AP77" i="5"/>
  <c r="AR77" i="5" s="1"/>
  <c r="AS77" i="5" s="1"/>
  <c r="AT77" i="5" s="1"/>
  <c r="AW77" i="5"/>
  <c r="BF77" i="5" s="1"/>
  <c r="AQ71" i="5"/>
  <c r="AO71" i="5"/>
  <c r="AP71" i="5"/>
  <c r="AR71" i="5" s="1"/>
  <c r="AS71" i="5" s="1"/>
  <c r="AT71" i="5" s="1"/>
  <c r="AW71" i="5"/>
  <c r="BF71" i="5" s="1"/>
  <c r="AQ69" i="5"/>
  <c r="AO69" i="5"/>
  <c r="AP69" i="5"/>
  <c r="AW69" i="5"/>
  <c r="BF69" i="5" s="1"/>
  <c r="AQ65" i="5"/>
  <c r="AP65" i="5"/>
  <c r="AO65" i="5"/>
  <c r="AW65" i="5"/>
  <c r="BF65" i="5" s="1"/>
  <c r="AQ61" i="5"/>
  <c r="AO61" i="5"/>
  <c r="AP61" i="5"/>
  <c r="AW61" i="5"/>
  <c r="BF61" i="5" s="1"/>
  <c r="AQ57" i="5"/>
  <c r="AP57" i="5"/>
  <c r="AO57" i="5"/>
  <c r="AQ55" i="5"/>
  <c r="AP55" i="5"/>
  <c r="AO55" i="5"/>
  <c r="AQ84" i="5"/>
  <c r="AO84" i="5"/>
  <c r="AP84" i="5"/>
  <c r="AW84" i="5"/>
  <c r="AQ76" i="5"/>
  <c r="AO76" i="5"/>
  <c r="AP76" i="5"/>
  <c r="AW76" i="5"/>
  <c r="BF76" i="5" s="1"/>
  <c r="AQ145" i="5"/>
  <c r="AO145" i="5"/>
  <c r="AP145" i="5"/>
  <c r="AW145" i="5"/>
  <c r="AQ137" i="5"/>
  <c r="AO137" i="5"/>
  <c r="AP137" i="5"/>
  <c r="AW137" i="5"/>
  <c r="AQ129" i="5"/>
  <c r="AO129" i="5"/>
  <c r="AP129" i="5"/>
  <c r="AW129" i="5"/>
  <c r="AQ121" i="5"/>
  <c r="AO121" i="5"/>
  <c r="AP121" i="5"/>
  <c r="AW121" i="5"/>
  <c r="AQ113" i="5"/>
  <c r="AO113" i="5"/>
  <c r="AP113" i="5"/>
  <c r="AW113" i="5"/>
  <c r="AQ105" i="5"/>
  <c r="AO105" i="5"/>
  <c r="AP105" i="5"/>
  <c r="AW105" i="5"/>
  <c r="AQ83" i="5"/>
  <c r="AO83" i="5"/>
  <c r="AP83" i="5"/>
  <c r="AW83" i="5"/>
  <c r="AQ56" i="5"/>
  <c r="AO56" i="5"/>
  <c r="AP56" i="5"/>
  <c r="AI135" i="5"/>
  <c r="AJ135" i="5" s="1"/>
  <c r="AK135" i="5" s="1"/>
  <c r="AI127" i="5"/>
  <c r="AJ127" i="5" s="1"/>
  <c r="AK127" i="5" s="1"/>
  <c r="AI103" i="5"/>
  <c r="AJ103" i="5" s="1"/>
  <c r="AK103" i="5" s="1"/>
  <c r="AQ67" i="5"/>
  <c r="AO67" i="5"/>
  <c r="AP67" i="5"/>
  <c r="AR67" i="5" s="1"/>
  <c r="AS67" i="5" s="1"/>
  <c r="AT67" i="5" s="1"/>
  <c r="AW67" i="5"/>
  <c r="BF67" i="5" s="1"/>
  <c r="AQ63" i="5"/>
  <c r="AO63" i="5"/>
  <c r="AP63" i="5"/>
  <c r="AR63" i="5" s="1"/>
  <c r="AS63" i="5" s="1"/>
  <c r="AT63" i="5" s="1"/>
  <c r="AW63" i="5"/>
  <c r="BF63" i="5" s="1"/>
  <c r="AQ59" i="5"/>
  <c r="AP59" i="5"/>
  <c r="AO59" i="5"/>
  <c r="AW59" i="5"/>
  <c r="BF59" i="5" s="1"/>
  <c r="AI59" i="5"/>
  <c r="AJ59" i="5" s="1"/>
  <c r="AK59" i="5" s="1"/>
  <c r="AQ147" i="5"/>
  <c r="AP147" i="5"/>
  <c r="AO147" i="5"/>
  <c r="AW147" i="5"/>
  <c r="AQ143" i="5"/>
  <c r="AO143" i="5"/>
  <c r="AP143" i="5"/>
  <c r="AR143" i="5" s="1"/>
  <c r="AS143" i="5" s="1"/>
  <c r="AT143" i="5" s="1"/>
  <c r="AW143" i="5"/>
  <c r="AQ139" i="5"/>
  <c r="AP139" i="5"/>
  <c r="AO139" i="5"/>
  <c r="AW139" i="5"/>
  <c r="AI139" i="5"/>
  <c r="AJ139" i="5" s="1"/>
  <c r="AK139" i="5" s="1"/>
  <c r="AQ135" i="5"/>
  <c r="AO135" i="5"/>
  <c r="AP135" i="5"/>
  <c r="AR135" i="5" s="1"/>
  <c r="AS135" i="5" s="1"/>
  <c r="AT135" i="5" s="1"/>
  <c r="AW135" i="5"/>
  <c r="AQ131" i="5"/>
  <c r="AP131" i="5"/>
  <c r="AO131" i="5"/>
  <c r="AW131" i="5"/>
  <c r="AI131" i="5"/>
  <c r="AJ131" i="5" s="1"/>
  <c r="AK131" i="5" s="1"/>
  <c r="AQ127" i="5"/>
  <c r="AO127" i="5"/>
  <c r="AP127" i="5"/>
  <c r="AR127" i="5" s="1"/>
  <c r="AS127" i="5" s="1"/>
  <c r="AT127" i="5" s="1"/>
  <c r="AW127" i="5"/>
  <c r="AQ123" i="5"/>
  <c r="AP123" i="5"/>
  <c r="AO123" i="5"/>
  <c r="AW123" i="5"/>
  <c r="AI123" i="5"/>
  <c r="AJ123" i="5" s="1"/>
  <c r="AK123" i="5" s="1"/>
  <c r="AQ119" i="5"/>
  <c r="AO119" i="5"/>
  <c r="AP119" i="5"/>
  <c r="AR119" i="5" s="1"/>
  <c r="AS119" i="5" s="1"/>
  <c r="AT119" i="5" s="1"/>
  <c r="AW119" i="5"/>
  <c r="AQ115" i="5"/>
  <c r="AP115" i="5"/>
  <c r="AO115" i="5"/>
  <c r="AW115" i="5"/>
  <c r="AI115" i="5"/>
  <c r="AJ115" i="5" s="1"/>
  <c r="AK115" i="5" s="1"/>
  <c r="AQ111" i="5"/>
  <c r="AO111" i="5"/>
  <c r="AP111" i="5"/>
  <c r="AR111" i="5" s="1"/>
  <c r="AS111" i="5" s="1"/>
  <c r="AT111" i="5" s="1"/>
  <c r="AW111" i="5"/>
  <c r="AQ107" i="5"/>
  <c r="AP107" i="5"/>
  <c r="AO107" i="5"/>
  <c r="AW107" i="5"/>
  <c r="AI107" i="5"/>
  <c r="AJ107" i="5" s="1"/>
  <c r="AK107" i="5" s="1"/>
  <c r="AQ103" i="5"/>
  <c r="AO103" i="5"/>
  <c r="AP103" i="5"/>
  <c r="AR103" i="5" s="1"/>
  <c r="AS103" i="5" s="1"/>
  <c r="AT103" i="5" s="1"/>
  <c r="AW103" i="5"/>
  <c r="AQ99" i="5"/>
  <c r="AP99" i="5"/>
  <c r="AO99" i="5"/>
  <c r="AW99" i="5"/>
  <c r="AI99" i="5"/>
  <c r="AJ99" i="5" s="1"/>
  <c r="AK99" i="5" s="1"/>
  <c r="AQ98" i="5"/>
  <c r="AP98" i="5"/>
  <c r="AO98" i="5"/>
  <c r="AW98" i="5"/>
  <c r="AQ96" i="5"/>
  <c r="AO96" i="5"/>
  <c r="AP96" i="5"/>
  <c r="AR96" i="5" s="1"/>
  <c r="AS96" i="5" s="1"/>
  <c r="AT96" i="5" s="1"/>
  <c r="AW96" i="5"/>
  <c r="AQ94" i="5"/>
  <c r="AP94" i="5"/>
  <c r="AO94" i="5"/>
  <c r="AW94" i="5"/>
  <c r="AQ91" i="5"/>
  <c r="AO91" i="5"/>
  <c r="AP91" i="5"/>
  <c r="AR91" i="5" s="1"/>
  <c r="AS91" i="5" s="1"/>
  <c r="AT91" i="5" s="1"/>
  <c r="AW91" i="5"/>
  <c r="AQ86" i="5"/>
  <c r="AP86" i="5"/>
  <c r="AO86" i="5"/>
  <c r="AW86" i="5"/>
  <c r="AQ81" i="5"/>
  <c r="AO81" i="5"/>
  <c r="AP81" i="5"/>
  <c r="AR81" i="5" s="1"/>
  <c r="AS81" i="5" s="1"/>
  <c r="AT81" i="5" s="1"/>
  <c r="AW81" i="5"/>
  <c r="AQ54" i="5"/>
  <c r="AP54" i="5"/>
  <c r="AO54" i="5"/>
  <c r="AQ92" i="5"/>
  <c r="AO92" i="5"/>
  <c r="AP92" i="5"/>
  <c r="AR92" i="5" s="1"/>
  <c r="AS92" i="5" s="1"/>
  <c r="AT92" i="5" s="1"/>
  <c r="AW92" i="5"/>
  <c r="AQ80" i="5"/>
  <c r="AO80" i="5"/>
  <c r="AP80" i="5"/>
  <c r="AR80" i="5" s="1"/>
  <c r="AS80" i="5" s="1"/>
  <c r="AT80" i="5" s="1"/>
  <c r="AW80" i="5"/>
  <c r="AQ146" i="5"/>
  <c r="AO146" i="5"/>
  <c r="AP146" i="5"/>
  <c r="AR146" i="5" s="1"/>
  <c r="AS146" i="5" s="1"/>
  <c r="AT146" i="5" s="1"/>
  <c r="AW146" i="5"/>
  <c r="AI146" i="5"/>
  <c r="AJ146" i="5" s="1"/>
  <c r="AK146" i="5" s="1"/>
  <c r="AQ140" i="5"/>
  <c r="AO140" i="5"/>
  <c r="AP140" i="5"/>
  <c r="AW140" i="5"/>
  <c r="AQ136" i="5"/>
  <c r="AO136" i="5"/>
  <c r="AP136" i="5"/>
  <c r="AR136" i="5" s="1"/>
  <c r="AS136" i="5" s="1"/>
  <c r="AT136" i="5" s="1"/>
  <c r="AW136" i="5"/>
  <c r="AQ128" i="5"/>
  <c r="AO128" i="5"/>
  <c r="AP128" i="5"/>
  <c r="AR128" i="5" s="1"/>
  <c r="AS128" i="5" s="1"/>
  <c r="AT128" i="5" s="1"/>
  <c r="AW128" i="5"/>
  <c r="AQ124" i="5"/>
  <c r="AO124" i="5"/>
  <c r="AP124" i="5"/>
  <c r="AR124" i="5" s="1"/>
  <c r="AS124" i="5" s="1"/>
  <c r="AT124" i="5" s="1"/>
  <c r="AW124" i="5"/>
  <c r="AQ120" i="5"/>
  <c r="AO120" i="5"/>
  <c r="AP120" i="5"/>
  <c r="AR120" i="5" s="1"/>
  <c r="AS120" i="5" s="1"/>
  <c r="AT120" i="5" s="1"/>
  <c r="AW120" i="5"/>
  <c r="AQ116" i="5"/>
  <c r="AO116" i="5"/>
  <c r="AP116" i="5"/>
  <c r="AR116" i="5" s="1"/>
  <c r="AS116" i="5" s="1"/>
  <c r="AT116" i="5" s="1"/>
  <c r="AW116" i="5"/>
  <c r="AQ112" i="5"/>
  <c r="AO112" i="5"/>
  <c r="AP112" i="5"/>
  <c r="AR112" i="5" s="1"/>
  <c r="AS112" i="5" s="1"/>
  <c r="AT112" i="5" s="1"/>
  <c r="AW112" i="5"/>
  <c r="AQ108" i="5"/>
  <c r="AO108" i="5"/>
  <c r="AP108" i="5"/>
  <c r="AR108" i="5" s="1"/>
  <c r="AS108" i="5" s="1"/>
  <c r="AT108" i="5" s="1"/>
  <c r="AW108" i="5"/>
  <c r="AQ104" i="5"/>
  <c r="AO104" i="5"/>
  <c r="AP104" i="5"/>
  <c r="AR104" i="5" s="1"/>
  <c r="AS104" i="5" s="1"/>
  <c r="AT104" i="5" s="1"/>
  <c r="AW104" i="5"/>
  <c r="AQ100" i="5"/>
  <c r="AO100" i="5"/>
  <c r="AP100" i="5"/>
  <c r="AR100" i="5" s="1"/>
  <c r="AS100" i="5" s="1"/>
  <c r="AT100" i="5" s="1"/>
  <c r="AW100" i="5"/>
  <c r="AQ88" i="5"/>
  <c r="AO88" i="5"/>
  <c r="AP88" i="5"/>
  <c r="AR88" i="5" s="1"/>
  <c r="AS88" i="5" s="1"/>
  <c r="AT88" i="5" s="1"/>
  <c r="AW88" i="5"/>
  <c r="AQ95" i="5"/>
  <c r="AP95" i="5"/>
  <c r="AO95" i="5"/>
  <c r="AW95" i="5"/>
  <c r="AQ90" i="5"/>
  <c r="AO90" i="5"/>
  <c r="AP90" i="5"/>
  <c r="AR90" i="5" s="1"/>
  <c r="AS90" i="5" s="1"/>
  <c r="AT90" i="5" s="1"/>
  <c r="AW90" i="5"/>
  <c r="AQ85" i="5"/>
  <c r="AO85" i="5"/>
  <c r="AP85" i="5"/>
  <c r="AR85" i="5" s="1"/>
  <c r="AS85" i="5" s="1"/>
  <c r="AT85" i="5" s="1"/>
  <c r="AW85" i="5"/>
  <c r="AQ79" i="5"/>
  <c r="AP79" i="5"/>
  <c r="AO79" i="5"/>
  <c r="AW79" i="5"/>
  <c r="AI53" i="5"/>
  <c r="AJ53" i="5" s="1"/>
  <c r="AK53" i="5" s="1"/>
  <c r="AI45" i="5"/>
  <c r="AJ45" i="5" s="1"/>
  <c r="AK45" i="5" s="1"/>
  <c r="AI60" i="5"/>
  <c r="AJ60" i="5" s="1"/>
  <c r="AK60" i="5" s="1"/>
  <c r="AQ74" i="5"/>
  <c r="AP74" i="5"/>
  <c r="AO74" i="5"/>
  <c r="AW74" i="5"/>
  <c r="BF74" i="5" s="1"/>
  <c r="AQ73" i="5"/>
  <c r="AO73" i="5"/>
  <c r="AP73" i="5"/>
  <c r="AW73" i="5"/>
  <c r="BF73" i="5" s="1"/>
  <c r="AQ70" i="5"/>
  <c r="AO70" i="5"/>
  <c r="AP70" i="5"/>
  <c r="AW70" i="5"/>
  <c r="BF70" i="5" s="1"/>
  <c r="AQ66" i="5"/>
  <c r="AO66" i="5"/>
  <c r="AP66" i="5"/>
  <c r="AW66" i="5"/>
  <c r="BF66" i="5" s="1"/>
  <c r="AQ62" i="5"/>
  <c r="AO62" i="5"/>
  <c r="AP62" i="5"/>
  <c r="AR62" i="5" s="1"/>
  <c r="AS62" i="5" s="1"/>
  <c r="AT62" i="5" s="1"/>
  <c r="AW62" i="5"/>
  <c r="BF62" i="5" s="1"/>
  <c r="AQ58" i="5"/>
  <c r="AP58" i="5"/>
  <c r="AO58" i="5"/>
  <c r="AQ149" i="5"/>
  <c r="AP149" i="5"/>
  <c r="AO149" i="5"/>
  <c r="AW149" i="5"/>
  <c r="AQ141" i="5"/>
  <c r="AP141" i="5"/>
  <c r="AO141" i="5"/>
  <c r="AW141" i="5"/>
  <c r="AQ133" i="5"/>
  <c r="AP133" i="5"/>
  <c r="AO133" i="5"/>
  <c r="AW133" i="5"/>
  <c r="AQ125" i="5"/>
  <c r="AP125" i="5"/>
  <c r="AO125" i="5"/>
  <c r="AW125" i="5"/>
  <c r="AQ117" i="5"/>
  <c r="AP117" i="5"/>
  <c r="AO117" i="5"/>
  <c r="AW117" i="5"/>
  <c r="AQ109" i="5"/>
  <c r="AP109" i="5"/>
  <c r="AO109" i="5"/>
  <c r="AW109" i="5"/>
  <c r="AQ101" i="5"/>
  <c r="AP101" i="5"/>
  <c r="AO101" i="5"/>
  <c r="AW101" i="5"/>
  <c r="AQ89" i="5"/>
  <c r="AP89" i="5"/>
  <c r="AO89" i="5"/>
  <c r="AW89" i="5"/>
  <c r="AI67" i="5"/>
  <c r="AJ67" i="5" s="1"/>
  <c r="AK67" i="5" s="1"/>
  <c r="AI63" i="5"/>
  <c r="AJ63" i="5" s="1"/>
  <c r="AK63" i="5" s="1"/>
  <c r="AI147" i="5"/>
  <c r="AJ147" i="5" s="1"/>
  <c r="AK147" i="5" s="1"/>
  <c r="AI98" i="5"/>
  <c r="AJ98" i="5" s="1"/>
  <c r="AK98" i="5" s="1"/>
  <c r="AI96" i="5"/>
  <c r="AJ96" i="5" s="1"/>
  <c r="AK96" i="5" s="1"/>
  <c r="AI94" i="5"/>
  <c r="AJ94" i="5" s="1"/>
  <c r="AK94" i="5" s="1"/>
  <c r="AI91" i="5"/>
  <c r="AJ91" i="5" s="1"/>
  <c r="AK91" i="5" s="1"/>
  <c r="AI86" i="5"/>
  <c r="AJ86" i="5" s="1"/>
  <c r="AK86" i="5" s="1"/>
  <c r="AI81" i="5"/>
  <c r="AJ81" i="5" s="1"/>
  <c r="AK81" i="5" s="1"/>
  <c r="AI46" i="5"/>
  <c r="AJ46" i="5" s="1"/>
  <c r="AK46" i="5" s="1"/>
  <c r="AI92" i="5"/>
  <c r="AJ92" i="5" s="1"/>
  <c r="AK92" i="5" s="1"/>
  <c r="AI80" i="5"/>
  <c r="AJ80" i="5" s="1"/>
  <c r="AK80" i="5" s="1"/>
  <c r="AI88" i="5"/>
  <c r="AJ88" i="5" s="1"/>
  <c r="AK88" i="5" s="1"/>
  <c r="AI95" i="5"/>
  <c r="AJ95" i="5" s="1"/>
  <c r="AK95" i="5" s="1"/>
  <c r="AI90" i="5"/>
  <c r="AJ90" i="5" s="1"/>
  <c r="AK90" i="5" s="1"/>
  <c r="AI85" i="5"/>
  <c r="AJ85" i="5" s="1"/>
  <c r="AK85" i="5" s="1"/>
  <c r="AI79" i="5"/>
  <c r="AJ79" i="5" s="1"/>
  <c r="AK79" i="5" s="1"/>
  <c r="AI74" i="5"/>
  <c r="AJ74" i="5" s="1"/>
  <c r="AK74" i="5" s="1"/>
  <c r="AI73" i="5"/>
  <c r="AJ73" i="5" s="1"/>
  <c r="AK73" i="5" s="1"/>
  <c r="AI70" i="5"/>
  <c r="AJ70" i="5" s="1"/>
  <c r="AK70" i="5" s="1"/>
  <c r="AI66" i="5"/>
  <c r="AJ66" i="5" s="1"/>
  <c r="AK66" i="5" s="1"/>
  <c r="AI149" i="5"/>
  <c r="AJ149" i="5" s="1"/>
  <c r="AK149" i="5" s="1"/>
  <c r="AI141" i="5"/>
  <c r="AJ141" i="5" s="1"/>
  <c r="AK141" i="5" s="1"/>
  <c r="AI133" i="5"/>
  <c r="AJ133" i="5" s="1"/>
  <c r="AK133" i="5" s="1"/>
  <c r="AR140" i="5" l="1"/>
  <c r="AS140" i="5" s="1"/>
  <c r="AT140" i="5" s="1"/>
  <c r="O34" i="9"/>
  <c r="L78" i="9" s="1"/>
  <c r="J34" i="9"/>
  <c r="M76" i="9" s="1"/>
  <c r="Q34" i="9"/>
  <c r="N78" i="9" s="1"/>
  <c r="AR66" i="5"/>
  <c r="AS66" i="5" s="1"/>
  <c r="AT66" i="5" s="1"/>
  <c r="AR70" i="5"/>
  <c r="AS70" i="5" s="1"/>
  <c r="AT70" i="5" s="1"/>
  <c r="CI9" i="5"/>
  <c r="CB9" i="5"/>
  <c r="BI13" i="5"/>
  <c r="BG13" i="5"/>
  <c r="BH13" i="5"/>
  <c r="BJ13" i="5" s="1"/>
  <c r="BK13" i="5" s="1"/>
  <c r="BL13" i="5" s="1"/>
  <c r="BO13" i="5"/>
  <c r="BI17" i="5"/>
  <c r="BG17" i="5"/>
  <c r="BH17" i="5"/>
  <c r="BJ17" i="5" s="1"/>
  <c r="BK17" i="5" s="1"/>
  <c r="BL17" i="5" s="1"/>
  <c r="BO17" i="5"/>
  <c r="BI10" i="5"/>
  <c r="BG10" i="5"/>
  <c r="BH10" i="5"/>
  <c r="BJ10" i="5" s="1"/>
  <c r="BK10" i="5" s="1"/>
  <c r="BL10" i="5" s="1"/>
  <c r="BO10" i="5"/>
  <c r="BI14" i="5"/>
  <c r="BH14" i="5"/>
  <c r="BG14" i="5"/>
  <c r="BO14" i="5"/>
  <c r="BI18" i="5"/>
  <c r="BG18" i="5"/>
  <c r="BH18" i="5"/>
  <c r="BJ18" i="5" s="1"/>
  <c r="BK18" i="5" s="1"/>
  <c r="BL18" i="5" s="1"/>
  <c r="BO18" i="5"/>
  <c r="BI11" i="5"/>
  <c r="BH11" i="5"/>
  <c r="BG11" i="5"/>
  <c r="BO11" i="5"/>
  <c r="BI15" i="5"/>
  <c r="BH15" i="5"/>
  <c r="BG15" i="5"/>
  <c r="BO15" i="5"/>
  <c r="BI19" i="5"/>
  <c r="BH19" i="5"/>
  <c r="BG19" i="5"/>
  <c r="BO19" i="5"/>
  <c r="BI12" i="5"/>
  <c r="BG12" i="5"/>
  <c r="BH12" i="5"/>
  <c r="BJ12" i="5" s="1"/>
  <c r="BK12" i="5" s="1"/>
  <c r="BL12" i="5" s="1"/>
  <c r="BO12" i="5"/>
  <c r="BI16" i="5"/>
  <c r="BH16" i="5"/>
  <c r="BG16" i="5"/>
  <c r="BO16" i="5"/>
  <c r="BI20" i="5"/>
  <c r="BG20" i="5"/>
  <c r="BH20" i="5"/>
  <c r="BJ20" i="5" s="1"/>
  <c r="BK20" i="5" s="1"/>
  <c r="BL20" i="5" s="1"/>
  <c r="BO20" i="5"/>
  <c r="BA45" i="5"/>
  <c r="BB45" i="5" s="1"/>
  <c r="BC45" i="5" s="1"/>
  <c r="BA53" i="5"/>
  <c r="BB53" i="5" s="1"/>
  <c r="BC53" i="5" s="1"/>
  <c r="BA50" i="5"/>
  <c r="BB50" i="5" s="1"/>
  <c r="BC50" i="5" s="1"/>
  <c r="BG9" i="5"/>
  <c r="BH9" i="5"/>
  <c r="BA23" i="5"/>
  <c r="BB23" i="5" s="1"/>
  <c r="BC23" i="5" s="1"/>
  <c r="BA13" i="5"/>
  <c r="BB13" i="5" s="1"/>
  <c r="BC13" i="5" s="1"/>
  <c r="BA17" i="5"/>
  <c r="BB17" i="5" s="1"/>
  <c r="BC17" i="5" s="1"/>
  <c r="BA11" i="5"/>
  <c r="BB11" i="5" s="1"/>
  <c r="BC11" i="5" s="1"/>
  <c r="BA15" i="5"/>
  <c r="BB15" i="5" s="1"/>
  <c r="BC15" i="5" s="1"/>
  <c r="AZ21" i="5"/>
  <c r="BF21" i="5"/>
  <c r="AX21" i="5"/>
  <c r="AY21" i="5"/>
  <c r="BA30" i="5"/>
  <c r="BB30" i="5" s="1"/>
  <c r="BC30" i="5" s="1"/>
  <c r="BI22" i="5"/>
  <c r="BG22" i="5"/>
  <c r="BO22" i="5"/>
  <c r="BH22" i="5"/>
  <c r="BJ22" i="5" s="1"/>
  <c r="BK22" i="5" s="1"/>
  <c r="BL22" i="5" s="1"/>
  <c r="BI23" i="5"/>
  <c r="BG23" i="5"/>
  <c r="BO23" i="5"/>
  <c r="BH23" i="5"/>
  <c r="BJ23" i="5" s="1"/>
  <c r="BK23" i="5" s="1"/>
  <c r="BL23" i="5" s="1"/>
  <c r="AR21" i="5"/>
  <c r="AS21" i="5" s="1"/>
  <c r="AT21" i="5" s="1"/>
  <c r="BA22" i="5"/>
  <c r="BB22" i="5" s="1"/>
  <c r="BC22" i="5" s="1"/>
  <c r="BN7" i="5"/>
  <c r="G47" i="9" s="1"/>
  <c r="O82" i="9" s="1"/>
  <c r="T82" i="9" s="1"/>
  <c r="U82" i="9" s="1"/>
  <c r="BO9" i="5"/>
  <c r="BR9" i="5" s="1"/>
  <c r="BQ9" i="5"/>
  <c r="BP9" i="5"/>
  <c r="BA41" i="5"/>
  <c r="BB41" i="5" s="1"/>
  <c r="BC41" i="5" s="1"/>
  <c r="BJ9" i="5"/>
  <c r="BK9" i="5" s="1"/>
  <c r="BL9" i="5" s="1"/>
  <c r="BA31" i="5"/>
  <c r="BB31" i="5" s="1"/>
  <c r="BC31" i="5" s="1"/>
  <c r="BA29" i="5"/>
  <c r="BB29" i="5" s="1"/>
  <c r="BC29" i="5" s="1"/>
  <c r="BA38" i="5"/>
  <c r="BB38" i="5" s="1"/>
  <c r="BC38" i="5" s="1"/>
  <c r="BA36" i="5"/>
  <c r="BB36" i="5" s="1"/>
  <c r="BC36" i="5" s="1"/>
  <c r="BA40" i="5"/>
  <c r="BB40" i="5" s="1"/>
  <c r="BC40" i="5" s="1"/>
  <c r="BA43" i="5"/>
  <c r="BB43" i="5" s="1"/>
  <c r="BC43" i="5" s="1"/>
  <c r="BI26" i="5"/>
  <c r="BH26" i="5"/>
  <c r="BG26" i="5"/>
  <c r="BO26" i="5"/>
  <c r="BA26" i="5"/>
  <c r="BB26" i="5" s="1"/>
  <c r="BC26" i="5" s="1"/>
  <c r="BI32" i="5"/>
  <c r="BG32" i="5"/>
  <c r="BH32" i="5"/>
  <c r="BO32" i="5"/>
  <c r="BI27" i="5"/>
  <c r="BG27" i="5"/>
  <c r="BH27" i="5"/>
  <c r="BJ27" i="5" s="1"/>
  <c r="BK27" i="5" s="1"/>
  <c r="BL27" i="5" s="1"/>
  <c r="BO27" i="5"/>
  <c r="BA27" i="5"/>
  <c r="BB27" i="5" s="1"/>
  <c r="BC27" i="5" s="1"/>
  <c r="BI31" i="5"/>
  <c r="BG31" i="5"/>
  <c r="BH31" i="5"/>
  <c r="BJ31" i="5" s="1"/>
  <c r="BK31" i="5" s="1"/>
  <c r="BL31" i="5" s="1"/>
  <c r="BO31" i="5"/>
  <c r="BI24" i="5"/>
  <c r="BG24" i="5"/>
  <c r="BH24" i="5"/>
  <c r="BJ24" i="5" s="1"/>
  <c r="BK24" i="5" s="1"/>
  <c r="BL24" i="5" s="1"/>
  <c r="BO24" i="5"/>
  <c r="BA24" i="5"/>
  <c r="BB24" i="5" s="1"/>
  <c r="BC24" i="5" s="1"/>
  <c r="BI28" i="5"/>
  <c r="BG28" i="5"/>
  <c r="BH28" i="5"/>
  <c r="BJ28" i="5" s="1"/>
  <c r="BK28" i="5" s="1"/>
  <c r="BL28" i="5" s="1"/>
  <c r="BO28" i="5"/>
  <c r="BA28" i="5"/>
  <c r="BB28" i="5" s="1"/>
  <c r="BC28" i="5" s="1"/>
  <c r="BI30" i="5"/>
  <c r="BG30" i="5"/>
  <c r="BH30" i="5"/>
  <c r="BO30" i="5"/>
  <c r="BI25" i="5"/>
  <c r="BH25" i="5"/>
  <c r="BG25" i="5"/>
  <c r="BO25" i="5"/>
  <c r="BI29" i="5"/>
  <c r="BH29" i="5"/>
  <c r="BG29" i="5"/>
  <c r="BO29" i="5"/>
  <c r="BI33" i="5"/>
  <c r="BH33" i="5"/>
  <c r="BG33" i="5"/>
  <c r="BO33" i="5"/>
  <c r="BI39" i="5"/>
  <c r="BH39" i="5"/>
  <c r="BG39" i="5"/>
  <c r="BO39" i="5"/>
  <c r="BA39" i="5"/>
  <c r="BB39" i="5" s="1"/>
  <c r="BC39" i="5" s="1"/>
  <c r="BI34" i="5"/>
  <c r="BG34" i="5"/>
  <c r="BH34" i="5"/>
  <c r="BJ34" i="5" s="1"/>
  <c r="BK34" i="5" s="1"/>
  <c r="BL34" i="5" s="1"/>
  <c r="BO34" i="5"/>
  <c r="BA34" i="5"/>
  <c r="BB34" i="5" s="1"/>
  <c r="BC34" i="5" s="1"/>
  <c r="BI38" i="5"/>
  <c r="BG38" i="5"/>
  <c r="BH38" i="5"/>
  <c r="BJ38" i="5" s="1"/>
  <c r="BK38" i="5" s="1"/>
  <c r="BL38" i="5" s="1"/>
  <c r="BO38" i="5"/>
  <c r="BI42" i="5"/>
  <c r="BH42" i="5"/>
  <c r="BG42" i="5"/>
  <c r="BO42" i="5"/>
  <c r="BA42" i="5"/>
  <c r="BB42" i="5" s="1"/>
  <c r="BC42" i="5" s="1"/>
  <c r="BI37" i="5"/>
  <c r="BH37" i="5"/>
  <c r="BG37" i="5"/>
  <c r="BO37" i="5"/>
  <c r="BI36" i="5"/>
  <c r="BG36" i="5"/>
  <c r="BH36" i="5"/>
  <c r="BJ36" i="5" s="1"/>
  <c r="BK36" i="5" s="1"/>
  <c r="BL36" i="5" s="1"/>
  <c r="BO36" i="5"/>
  <c r="BI40" i="5"/>
  <c r="BG40" i="5"/>
  <c r="BH40" i="5"/>
  <c r="BJ40" i="5" s="1"/>
  <c r="BK40" i="5" s="1"/>
  <c r="BL40" i="5" s="1"/>
  <c r="BO40" i="5"/>
  <c r="BI35" i="5"/>
  <c r="BH35" i="5"/>
  <c r="BG35" i="5"/>
  <c r="BO35" i="5"/>
  <c r="BA35" i="5"/>
  <c r="BB35" i="5" s="1"/>
  <c r="BC35" i="5" s="1"/>
  <c r="BI43" i="5"/>
  <c r="BH43" i="5"/>
  <c r="BG43" i="5"/>
  <c r="BO43" i="5"/>
  <c r="BI41" i="5"/>
  <c r="BH41" i="5"/>
  <c r="BG41" i="5"/>
  <c r="BO41" i="5"/>
  <c r="BA32" i="5"/>
  <c r="BB32" i="5" s="1"/>
  <c r="BC32" i="5" s="1"/>
  <c r="BA33" i="5"/>
  <c r="BB33" i="5" s="1"/>
  <c r="BC33" i="5" s="1"/>
  <c r="BA56" i="5"/>
  <c r="BB56" i="5" s="1"/>
  <c r="BC56" i="5" s="1"/>
  <c r="BA52" i="5"/>
  <c r="BB52" i="5" s="1"/>
  <c r="BC52" i="5" s="1"/>
  <c r="BI44" i="5"/>
  <c r="BH44" i="5"/>
  <c r="BG44" i="5"/>
  <c r="BO44" i="5"/>
  <c r="BA44" i="5"/>
  <c r="BB44" i="5" s="1"/>
  <c r="BC44" i="5" s="1"/>
  <c r="BI47" i="5"/>
  <c r="BG47" i="5"/>
  <c r="BH47" i="5"/>
  <c r="BO47" i="5"/>
  <c r="BI51" i="5"/>
  <c r="BH51" i="5"/>
  <c r="BG51" i="5"/>
  <c r="BO51" i="5"/>
  <c r="BI45" i="5"/>
  <c r="BH45" i="5"/>
  <c r="BG45" i="5"/>
  <c r="BO45" i="5"/>
  <c r="BI49" i="5"/>
  <c r="BG49" i="5"/>
  <c r="BH49" i="5"/>
  <c r="BO49" i="5"/>
  <c r="BI53" i="5"/>
  <c r="BH53" i="5"/>
  <c r="BG53" i="5"/>
  <c r="BO53" i="5"/>
  <c r="BI48" i="5"/>
  <c r="BH48" i="5"/>
  <c r="BG48" i="5"/>
  <c r="BO48" i="5"/>
  <c r="BA48" i="5"/>
  <c r="BB48" i="5" s="1"/>
  <c r="BC48" i="5" s="1"/>
  <c r="BI52" i="5"/>
  <c r="BH52" i="5"/>
  <c r="BG52" i="5"/>
  <c r="BO52" i="5"/>
  <c r="BI46" i="5"/>
  <c r="BG46" i="5"/>
  <c r="BH46" i="5"/>
  <c r="BO46" i="5"/>
  <c r="BI50" i="5"/>
  <c r="BG50" i="5"/>
  <c r="BH50" i="5"/>
  <c r="BO50" i="5"/>
  <c r="BA47" i="5"/>
  <c r="BB47" i="5" s="1"/>
  <c r="BC47" i="5" s="1"/>
  <c r="BA51" i="5"/>
  <c r="BB51" i="5" s="1"/>
  <c r="BC51" i="5" s="1"/>
  <c r="BI55" i="5"/>
  <c r="BG55" i="5"/>
  <c r="BH55" i="5"/>
  <c r="BO55" i="5"/>
  <c r="BI57" i="5"/>
  <c r="BG57" i="5"/>
  <c r="BH57" i="5"/>
  <c r="BJ57" i="5" s="1"/>
  <c r="BK57" i="5" s="1"/>
  <c r="BL57" i="5" s="1"/>
  <c r="BO57" i="5"/>
  <c r="BI54" i="5"/>
  <c r="BH54" i="5"/>
  <c r="BG54" i="5"/>
  <c r="BO54" i="5"/>
  <c r="BI58" i="5"/>
  <c r="BH58" i="5"/>
  <c r="BG58" i="5"/>
  <c r="BO58" i="5"/>
  <c r="BI56" i="5"/>
  <c r="BH56" i="5"/>
  <c r="BG56" i="5"/>
  <c r="BO56" i="5"/>
  <c r="BA55" i="5"/>
  <c r="BB55" i="5" s="1"/>
  <c r="BC55" i="5" s="1"/>
  <c r="BA57" i="5"/>
  <c r="BB57" i="5" s="1"/>
  <c r="BC57" i="5" s="1"/>
  <c r="BA54" i="5"/>
  <c r="BB54" i="5" s="1"/>
  <c r="BC54" i="5" s="1"/>
  <c r="BI66" i="5"/>
  <c r="BH66" i="5"/>
  <c r="BG66" i="5"/>
  <c r="BO66" i="5"/>
  <c r="BI70" i="5"/>
  <c r="BG70" i="5"/>
  <c r="BH70" i="5"/>
  <c r="BJ70" i="5" s="1"/>
  <c r="BK70" i="5" s="1"/>
  <c r="BL70" i="5" s="1"/>
  <c r="BO70" i="5"/>
  <c r="BI74" i="5"/>
  <c r="BG74" i="5"/>
  <c r="BH74" i="5"/>
  <c r="BJ74" i="5" s="1"/>
  <c r="BK74" i="5" s="1"/>
  <c r="BL74" i="5" s="1"/>
  <c r="BO74" i="5"/>
  <c r="BI59" i="5"/>
  <c r="BH59" i="5"/>
  <c r="BG59" i="5"/>
  <c r="BO59" i="5"/>
  <c r="BI63" i="5"/>
  <c r="BH63" i="5"/>
  <c r="BG63" i="5"/>
  <c r="BO63" i="5"/>
  <c r="BI67" i="5"/>
  <c r="BH67" i="5"/>
  <c r="BG67" i="5"/>
  <c r="BO67" i="5"/>
  <c r="BI76" i="5"/>
  <c r="BH76" i="5"/>
  <c r="BG76" i="5"/>
  <c r="BO76" i="5"/>
  <c r="BI61" i="5"/>
  <c r="BH61" i="5"/>
  <c r="BG61" i="5"/>
  <c r="BO61" i="5"/>
  <c r="BI65" i="5"/>
  <c r="BH65" i="5"/>
  <c r="BG65" i="5"/>
  <c r="BO65" i="5"/>
  <c r="BI69" i="5"/>
  <c r="BH69" i="5"/>
  <c r="BG69" i="5"/>
  <c r="BO69" i="5"/>
  <c r="BI71" i="5"/>
  <c r="BH71" i="5"/>
  <c r="BG71" i="5"/>
  <c r="BO71" i="5"/>
  <c r="BI77" i="5"/>
  <c r="BH77" i="5"/>
  <c r="BG77" i="5"/>
  <c r="BO77" i="5"/>
  <c r="BI72" i="5"/>
  <c r="BH72" i="5"/>
  <c r="BG72" i="5"/>
  <c r="BO72" i="5"/>
  <c r="BI60" i="5"/>
  <c r="BH60" i="5"/>
  <c r="BG60" i="5"/>
  <c r="BO60" i="5"/>
  <c r="BI64" i="5"/>
  <c r="BH64" i="5"/>
  <c r="BG64" i="5"/>
  <c r="BO64" i="5"/>
  <c r="BI68" i="5"/>
  <c r="BH68" i="5"/>
  <c r="BG68" i="5"/>
  <c r="BO68" i="5"/>
  <c r="BI75" i="5"/>
  <c r="BH75" i="5"/>
  <c r="BG75" i="5"/>
  <c r="BO75" i="5"/>
  <c r="BI78" i="5"/>
  <c r="BH78" i="5"/>
  <c r="BG78" i="5"/>
  <c r="BO78" i="5"/>
  <c r="BI62" i="5"/>
  <c r="BG62" i="5"/>
  <c r="BH62" i="5"/>
  <c r="BJ62" i="5" s="1"/>
  <c r="BK62" i="5" s="1"/>
  <c r="BL62" i="5" s="1"/>
  <c r="BO62" i="5"/>
  <c r="BI73" i="5"/>
  <c r="BH73" i="5"/>
  <c r="BG73" i="5"/>
  <c r="BO73" i="5"/>
  <c r="AR99" i="5"/>
  <c r="AS99" i="5" s="1"/>
  <c r="AT99" i="5" s="1"/>
  <c r="AR115" i="5"/>
  <c r="AS115" i="5" s="1"/>
  <c r="AT115" i="5" s="1"/>
  <c r="AR131" i="5"/>
  <c r="AS131" i="5" s="1"/>
  <c r="AT131" i="5" s="1"/>
  <c r="AR59" i="5"/>
  <c r="AS59" i="5" s="1"/>
  <c r="AT59" i="5" s="1"/>
  <c r="AR82" i="5"/>
  <c r="AS82" i="5" s="1"/>
  <c r="AT82" i="5" s="1"/>
  <c r="AR87" i="5"/>
  <c r="AS87" i="5" s="1"/>
  <c r="AT87" i="5" s="1"/>
  <c r="AR93" i="5"/>
  <c r="AS93" i="5" s="1"/>
  <c r="AT93" i="5" s="1"/>
  <c r="AR97" i="5"/>
  <c r="AS97" i="5" s="1"/>
  <c r="AT97" i="5" s="1"/>
  <c r="Q74" i="9"/>
  <c r="V74" i="9" s="1"/>
  <c r="W74" i="9" s="1"/>
  <c r="U21" i="9"/>
  <c r="AO7" i="5"/>
  <c r="K37" i="9" s="1"/>
  <c r="S76" i="9" s="1"/>
  <c r="AW7" i="5"/>
  <c r="N37" i="9" s="1"/>
  <c r="P78" i="9" s="1"/>
  <c r="AR75" i="5"/>
  <c r="AS75" i="5" s="1"/>
  <c r="AT75" i="5" s="1"/>
  <c r="AR78" i="5"/>
  <c r="AS78" i="5" s="1"/>
  <c r="AT78" i="5" s="1"/>
  <c r="AK7" i="5"/>
  <c r="V27" i="9" s="1"/>
  <c r="R74" i="9" s="1"/>
  <c r="AP7" i="5"/>
  <c r="I37" i="9" s="1"/>
  <c r="AR54" i="5"/>
  <c r="AS54" i="5" s="1"/>
  <c r="AT54" i="5" s="1"/>
  <c r="AR86" i="5"/>
  <c r="AS86" i="5" s="1"/>
  <c r="AT86" i="5" s="1"/>
  <c r="AR94" i="5"/>
  <c r="AS94" i="5" s="1"/>
  <c r="AT94" i="5" s="1"/>
  <c r="AR98" i="5"/>
  <c r="AS98" i="5" s="1"/>
  <c r="AT98" i="5" s="1"/>
  <c r="AR107" i="5"/>
  <c r="AS107" i="5" s="1"/>
  <c r="AT107" i="5" s="1"/>
  <c r="AR123" i="5"/>
  <c r="AS123" i="5" s="1"/>
  <c r="AT123" i="5" s="1"/>
  <c r="AR139" i="5"/>
  <c r="AS139" i="5" s="1"/>
  <c r="AT139" i="5" s="1"/>
  <c r="AR55" i="5"/>
  <c r="AS55" i="5" s="1"/>
  <c r="AT55" i="5" s="1"/>
  <c r="AZ89" i="5"/>
  <c r="AY89" i="5"/>
  <c r="AX89" i="5"/>
  <c r="BF89" i="5"/>
  <c r="AR89" i="5"/>
  <c r="AS89" i="5" s="1"/>
  <c r="AT89" i="5" s="1"/>
  <c r="AZ101" i="5"/>
  <c r="AX101" i="5"/>
  <c r="AY101" i="5"/>
  <c r="BA101" i="5" s="1"/>
  <c r="BB101" i="5" s="1"/>
  <c r="BC101" i="5" s="1"/>
  <c r="BF101" i="5"/>
  <c r="AR101" i="5"/>
  <c r="AS101" i="5" s="1"/>
  <c r="AT101" i="5" s="1"/>
  <c r="AZ109" i="5"/>
  <c r="AY109" i="5"/>
  <c r="AX109" i="5"/>
  <c r="BF109" i="5"/>
  <c r="AR109" i="5"/>
  <c r="AS109" i="5" s="1"/>
  <c r="AT109" i="5" s="1"/>
  <c r="AZ117" i="5"/>
  <c r="AX117" i="5"/>
  <c r="AY117" i="5"/>
  <c r="BA117" i="5" s="1"/>
  <c r="BB117" i="5" s="1"/>
  <c r="BC117" i="5" s="1"/>
  <c r="BF117" i="5"/>
  <c r="AR117" i="5"/>
  <c r="AS117" i="5" s="1"/>
  <c r="AT117" i="5" s="1"/>
  <c r="AZ125" i="5"/>
  <c r="AY125" i="5"/>
  <c r="AX125" i="5"/>
  <c r="BF125" i="5"/>
  <c r="AR125" i="5"/>
  <c r="AS125" i="5" s="1"/>
  <c r="AT125" i="5" s="1"/>
  <c r="AZ133" i="5"/>
  <c r="AX133" i="5"/>
  <c r="AY133" i="5"/>
  <c r="BA133" i="5" s="1"/>
  <c r="BB133" i="5" s="1"/>
  <c r="BC133" i="5" s="1"/>
  <c r="BF133" i="5"/>
  <c r="AR133" i="5"/>
  <c r="AS133" i="5" s="1"/>
  <c r="AT133" i="5" s="1"/>
  <c r="AZ141" i="5"/>
  <c r="AY141" i="5"/>
  <c r="AX141" i="5"/>
  <c r="BF141" i="5"/>
  <c r="AR141" i="5"/>
  <c r="AS141" i="5" s="1"/>
  <c r="AT141" i="5" s="1"/>
  <c r="AZ149" i="5"/>
  <c r="AX149" i="5"/>
  <c r="AY149" i="5"/>
  <c r="BA149" i="5" s="1"/>
  <c r="BB149" i="5" s="1"/>
  <c r="BC149" i="5" s="1"/>
  <c r="BF149" i="5"/>
  <c r="AR149" i="5"/>
  <c r="AS149" i="5" s="1"/>
  <c r="AT149" i="5" s="1"/>
  <c r="AR73" i="5"/>
  <c r="AS73" i="5" s="1"/>
  <c r="AT73" i="5" s="1"/>
  <c r="AZ81" i="5"/>
  <c r="AY81" i="5"/>
  <c r="AX81" i="5"/>
  <c r="BF81" i="5"/>
  <c r="BO81" i="5" s="1"/>
  <c r="AZ86" i="5"/>
  <c r="AY86" i="5"/>
  <c r="AX86" i="5"/>
  <c r="BF86" i="5"/>
  <c r="BO86" i="5" s="1"/>
  <c r="AZ91" i="5"/>
  <c r="AY91" i="5"/>
  <c r="AX91" i="5"/>
  <c r="BF91" i="5"/>
  <c r="AZ94" i="5"/>
  <c r="AY94" i="5"/>
  <c r="AX94" i="5"/>
  <c r="BF94" i="5"/>
  <c r="AZ96" i="5"/>
  <c r="AX96" i="5"/>
  <c r="AY96" i="5"/>
  <c r="BF96" i="5"/>
  <c r="AZ98" i="5"/>
  <c r="AX98" i="5"/>
  <c r="AY98" i="5"/>
  <c r="BF98" i="5"/>
  <c r="AZ99" i="5"/>
  <c r="AX99" i="5"/>
  <c r="AY99" i="5"/>
  <c r="BF99" i="5"/>
  <c r="AZ103" i="5"/>
  <c r="AX103" i="5"/>
  <c r="AY103" i="5"/>
  <c r="BF103" i="5"/>
  <c r="AZ107" i="5"/>
  <c r="AY107" i="5"/>
  <c r="AX107" i="5"/>
  <c r="BF107" i="5"/>
  <c r="AZ111" i="5"/>
  <c r="AX111" i="5"/>
  <c r="AY111" i="5"/>
  <c r="BA111" i="5" s="1"/>
  <c r="BB111" i="5" s="1"/>
  <c r="BC111" i="5" s="1"/>
  <c r="BF111" i="5"/>
  <c r="AZ115" i="5"/>
  <c r="AX115" i="5"/>
  <c r="AY115" i="5"/>
  <c r="BF115" i="5"/>
  <c r="AZ119" i="5"/>
  <c r="AX119" i="5"/>
  <c r="AY119" i="5"/>
  <c r="BA119" i="5" s="1"/>
  <c r="BB119" i="5" s="1"/>
  <c r="BC119" i="5" s="1"/>
  <c r="BF119" i="5"/>
  <c r="AZ123" i="5"/>
  <c r="AY123" i="5"/>
  <c r="AX123" i="5"/>
  <c r="BF123" i="5"/>
  <c r="AZ127" i="5"/>
  <c r="AX127" i="5"/>
  <c r="AY127" i="5"/>
  <c r="BF127" i="5"/>
  <c r="AZ131" i="5"/>
  <c r="AX131" i="5"/>
  <c r="AY131" i="5"/>
  <c r="BF131" i="5"/>
  <c r="AZ135" i="5"/>
  <c r="AX135" i="5"/>
  <c r="AY135" i="5"/>
  <c r="BF135" i="5"/>
  <c r="AZ139" i="5"/>
  <c r="AY139" i="5"/>
  <c r="AX139" i="5"/>
  <c r="BF139" i="5"/>
  <c r="AZ143" i="5"/>
  <c r="AX143" i="5"/>
  <c r="AY143" i="5"/>
  <c r="BA143" i="5" s="1"/>
  <c r="BB143" i="5" s="1"/>
  <c r="BC143" i="5" s="1"/>
  <c r="BF143" i="5"/>
  <c r="AZ147" i="5"/>
  <c r="AX147" i="5"/>
  <c r="AY147" i="5"/>
  <c r="BA147" i="5" s="1"/>
  <c r="BB147" i="5" s="1"/>
  <c r="BC147" i="5" s="1"/>
  <c r="BF147" i="5"/>
  <c r="AR147" i="5"/>
  <c r="AS147" i="5" s="1"/>
  <c r="AT147" i="5" s="1"/>
  <c r="AZ59" i="5"/>
  <c r="AY59" i="5"/>
  <c r="AX59" i="5"/>
  <c r="AZ63" i="5"/>
  <c r="AY63" i="5"/>
  <c r="AX63" i="5"/>
  <c r="AZ67" i="5"/>
  <c r="AX67" i="5"/>
  <c r="AY67" i="5"/>
  <c r="BA67" i="5" s="1"/>
  <c r="BB67" i="5" s="1"/>
  <c r="BC67" i="5" s="1"/>
  <c r="AR56" i="5"/>
  <c r="AS56" i="5" s="1"/>
  <c r="AT56" i="5" s="1"/>
  <c r="AR83" i="5"/>
  <c r="AS83" i="5" s="1"/>
  <c r="AT83" i="5" s="1"/>
  <c r="AR105" i="5"/>
  <c r="AS105" i="5" s="1"/>
  <c r="AT105" i="5" s="1"/>
  <c r="AR113" i="5"/>
  <c r="AS113" i="5" s="1"/>
  <c r="AT113" i="5" s="1"/>
  <c r="AR121" i="5"/>
  <c r="AS121" i="5" s="1"/>
  <c r="AT121" i="5" s="1"/>
  <c r="AR129" i="5"/>
  <c r="AS129" i="5" s="1"/>
  <c r="AT129" i="5" s="1"/>
  <c r="AR137" i="5"/>
  <c r="AS137" i="5" s="1"/>
  <c r="AT137" i="5" s="1"/>
  <c r="AR145" i="5"/>
  <c r="AS145" i="5" s="1"/>
  <c r="AT145" i="5" s="1"/>
  <c r="AR76" i="5"/>
  <c r="AS76" i="5" s="1"/>
  <c r="AT76" i="5" s="1"/>
  <c r="AR84" i="5"/>
  <c r="AS84" i="5" s="1"/>
  <c r="AT84" i="5" s="1"/>
  <c r="AR61" i="5"/>
  <c r="AS61" i="5" s="1"/>
  <c r="AT61" i="5" s="1"/>
  <c r="AR69" i="5"/>
  <c r="AS69" i="5" s="1"/>
  <c r="AT69" i="5" s="1"/>
  <c r="AZ62" i="5"/>
  <c r="AY62" i="5"/>
  <c r="AX62" i="5"/>
  <c r="AZ66" i="5"/>
  <c r="AX66" i="5"/>
  <c r="AY66" i="5"/>
  <c r="BA66" i="5" s="1"/>
  <c r="BB66" i="5" s="1"/>
  <c r="BC66" i="5" s="1"/>
  <c r="AZ70" i="5"/>
  <c r="AY70" i="5"/>
  <c r="AX70" i="5"/>
  <c r="AZ73" i="5"/>
  <c r="AX73" i="5"/>
  <c r="AY73" i="5"/>
  <c r="BA73" i="5" s="1"/>
  <c r="BB73" i="5" s="1"/>
  <c r="BC73" i="5" s="1"/>
  <c r="AZ74" i="5"/>
  <c r="AX74" i="5"/>
  <c r="AY74" i="5"/>
  <c r="BA74" i="5" s="1"/>
  <c r="BB74" i="5" s="1"/>
  <c r="BC74" i="5" s="1"/>
  <c r="AR74" i="5"/>
  <c r="AS74" i="5" s="1"/>
  <c r="AT74" i="5" s="1"/>
  <c r="AZ79" i="5"/>
  <c r="AX79" i="5"/>
  <c r="W34" i="9" s="1"/>
  <c r="N80" i="9" s="1"/>
  <c r="AY79" i="5"/>
  <c r="U34" i="9" s="1"/>
  <c r="L80" i="9" s="1"/>
  <c r="BF79" i="5"/>
  <c r="BO79" i="5" s="1"/>
  <c r="AZ85" i="5"/>
  <c r="AY85" i="5"/>
  <c r="AX85" i="5"/>
  <c r="BF85" i="5"/>
  <c r="BO85" i="5" s="1"/>
  <c r="AZ90" i="5"/>
  <c r="AY90" i="5"/>
  <c r="AX90" i="5"/>
  <c r="BF90" i="5"/>
  <c r="AZ95" i="5"/>
  <c r="AX95" i="5"/>
  <c r="AY95" i="5"/>
  <c r="BA95" i="5" s="1"/>
  <c r="BB95" i="5" s="1"/>
  <c r="BC95" i="5" s="1"/>
  <c r="BF95" i="5"/>
  <c r="AZ88" i="5"/>
  <c r="AY88" i="5"/>
  <c r="AX88" i="5"/>
  <c r="BF88" i="5"/>
  <c r="BO88" i="5" s="1"/>
  <c r="AZ100" i="5"/>
  <c r="AX100" i="5"/>
  <c r="AY100" i="5"/>
  <c r="BF100" i="5"/>
  <c r="AZ104" i="5"/>
  <c r="AY104" i="5"/>
  <c r="AX104" i="5"/>
  <c r="BF104" i="5"/>
  <c r="AZ108" i="5"/>
  <c r="AX108" i="5"/>
  <c r="AY108" i="5"/>
  <c r="BF108" i="5"/>
  <c r="AZ112" i="5"/>
  <c r="AY112" i="5"/>
  <c r="AX112" i="5"/>
  <c r="BF112" i="5"/>
  <c r="AZ116" i="5"/>
  <c r="AX116" i="5"/>
  <c r="AY116" i="5"/>
  <c r="BF116" i="5"/>
  <c r="AZ120" i="5"/>
  <c r="AY120" i="5"/>
  <c r="AX120" i="5"/>
  <c r="BF120" i="5"/>
  <c r="AZ124" i="5"/>
  <c r="AX124" i="5"/>
  <c r="AY124" i="5"/>
  <c r="BF124" i="5"/>
  <c r="AZ128" i="5"/>
  <c r="AY128" i="5"/>
  <c r="AX128" i="5"/>
  <c r="BF128" i="5"/>
  <c r="AZ136" i="5"/>
  <c r="AY136" i="5"/>
  <c r="AX136" i="5"/>
  <c r="BF136" i="5"/>
  <c r="AZ140" i="5"/>
  <c r="AX140" i="5"/>
  <c r="AY140" i="5"/>
  <c r="BA140" i="5" s="1"/>
  <c r="BB140" i="5" s="1"/>
  <c r="BC140" i="5" s="1"/>
  <c r="BF140" i="5"/>
  <c r="AZ146" i="5"/>
  <c r="AY146" i="5"/>
  <c r="AX146" i="5"/>
  <c r="BF146" i="5"/>
  <c r="AZ80" i="5"/>
  <c r="AX80" i="5"/>
  <c r="AY80" i="5"/>
  <c r="BA80" i="5" s="1"/>
  <c r="BB80" i="5" s="1"/>
  <c r="BC80" i="5" s="1"/>
  <c r="BF80" i="5"/>
  <c r="BO80" i="5" s="1"/>
  <c r="AZ92" i="5"/>
  <c r="AX92" i="5"/>
  <c r="AY92" i="5"/>
  <c r="BA92" i="5" s="1"/>
  <c r="BB92" i="5" s="1"/>
  <c r="BC92" i="5" s="1"/>
  <c r="BF92" i="5"/>
  <c r="AZ83" i="5"/>
  <c r="AY83" i="5"/>
  <c r="AX83" i="5"/>
  <c r="BF83" i="5"/>
  <c r="BO83" i="5" s="1"/>
  <c r="AZ105" i="5"/>
  <c r="AX105" i="5"/>
  <c r="AY105" i="5"/>
  <c r="BA105" i="5" s="1"/>
  <c r="BB105" i="5" s="1"/>
  <c r="BC105" i="5" s="1"/>
  <c r="BF105" i="5"/>
  <c r="AZ113" i="5"/>
  <c r="AX113" i="5"/>
  <c r="AY113" i="5"/>
  <c r="BA113" i="5" s="1"/>
  <c r="BB113" i="5" s="1"/>
  <c r="BC113" i="5" s="1"/>
  <c r="BF113" i="5"/>
  <c r="AZ121" i="5"/>
  <c r="AX121" i="5"/>
  <c r="AY121" i="5"/>
  <c r="BA121" i="5" s="1"/>
  <c r="BB121" i="5" s="1"/>
  <c r="BC121" i="5" s="1"/>
  <c r="BF121" i="5"/>
  <c r="AZ129" i="5"/>
  <c r="AX129" i="5"/>
  <c r="AY129" i="5"/>
  <c r="BA129" i="5" s="1"/>
  <c r="BB129" i="5" s="1"/>
  <c r="BC129" i="5" s="1"/>
  <c r="BF129" i="5"/>
  <c r="AZ137" i="5"/>
  <c r="AX137" i="5"/>
  <c r="AY137" i="5"/>
  <c r="BA137" i="5" s="1"/>
  <c r="BB137" i="5" s="1"/>
  <c r="BC137" i="5" s="1"/>
  <c r="BF137" i="5"/>
  <c r="AZ145" i="5"/>
  <c r="AX145" i="5"/>
  <c r="AY145" i="5"/>
  <c r="BA145" i="5" s="1"/>
  <c r="BB145" i="5" s="1"/>
  <c r="BC145" i="5" s="1"/>
  <c r="BF145" i="5"/>
  <c r="AZ76" i="5"/>
  <c r="AX76" i="5"/>
  <c r="AY76" i="5"/>
  <c r="BA76" i="5" s="1"/>
  <c r="BB76" i="5" s="1"/>
  <c r="BC76" i="5" s="1"/>
  <c r="AZ84" i="5"/>
  <c r="AX84" i="5"/>
  <c r="AY84" i="5"/>
  <c r="BA84" i="5" s="1"/>
  <c r="BB84" i="5" s="1"/>
  <c r="BC84" i="5" s="1"/>
  <c r="BF84" i="5"/>
  <c r="BO84" i="5" s="1"/>
  <c r="AR57" i="5"/>
  <c r="AS57" i="5" s="1"/>
  <c r="AT57" i="5" s="1"/>
  <c r="AZ61" i="5"/>
  <c r="AY61" i="5"/>
  <c r="AX61" i="5"/>
  <c r="AZ65" i="5"/>
  <c r="AY65" i="5"/>
  <c r="AX65" i="5"/>
  <c r="AR65" i="5"/>
  <c r="AS65" i="5" s="1"/>
  <c r="AT65" i="5" s="1"/>
  <c r="AZ69" i="5"/>
  <c r="AX69" i="5"/>
  <c r="AY69" i="5"/>
  <c r="BA69" i="5" s="1"/>
  <c r="BB69" i="5" s="1"/>
  <c r="BC69" i="5" s="1"/>
  <c r="AZ71" i="5"/>
  <c r="AX71" i="5"/>
  <c r="AY71" i="5"/>
  <c r="BA71" i="5" s="1"/>
  <c r="BB71" i="5" s="1"/>
  <c r="BC71" i="5" s="1"/>
  <c r="AZ77" i="5"/>
  <c r="AX77" i="5"/>
  <c r="AY77" i="5"/>
  <c r="BA77" i="5" s="1"/>
  <c r="BB77" i="5" s="1"/>
  <c r="BC77" i="5" s="1"/>
  <c r="AZ82" i="5"/>
  <c r="AX82" i="5"/>
  <c r="AY82" i="5"/>
  <c r="BA82" i="5" s="1"/>
  <c r="BB82" i="5" s="1"/>
  <c r="BC82" i="5" s="1"/>
  <c r="BF82" i="5"/>
  <c r="BO82" i="5" s="1"/>
  <c r="AZ87" i="5"/>
  <c r="AY87" i="5"/>
  <c r="AX87" i="5"/>
  <c r="BF87" i="5"/>
  <c r="BO87" i="5" s="1"/>
  <c r="AZ93" i="5"/>
  <c r="AY93" i="5"/>
  <c r="AX93" i="5"/>
  <c r="BF93" i="5"/>
  <c r="AZ97" i="5"/>
  <c r="AY97" i="5"/>
  <c r="AX97" i="5"/>
  <c r="BF97" i="5"/>
  <c r="AZ102" i="5"/>
  <c r="AY102" i="5"/>
  <c r="AX102" i="5"/>
  <c r="BF102" i="5"/>
  <c r="AZ106" i="5"/>
  <c r="AX106" i="5"/>
  <c r="AY106" i="5"/>
  <c r="BF106" i="5"/>
  <c r="AZ110" i="5"/>
  <c r="AY110" i="5"/>
  <c r="AX110" i="5"/>
  <c r="BF110" i="5"/>
  <c r="AZ114" i="5"/>
  <c r="AX114" i="5"/>
  <c r="AY114" i="5"/>
  <c r="BF114" i="5"/>
  <c r="AZ118" i="5"/>
  <c r="AY118" i="5"/>
  <c r="AX118" i="5"/>
  <c r="BF118" i="5"/>
  <c r="AZ122" i="5"/>
  <c r="AX122" i="5"/>
  <c r="AY122" i="5"/>
  <c r="BF122" i="5"/>
  <c r="AZ126" i="5"/>
  <c r="AY126" i="5"/>
  <c r="AX126" i="5"/>
  <c r="BF126" i="5"/>
  <c r="AZ130" i="5"/>
  <c r="AX130" i="5"/>
  <c r="AY130" i="5"/>
  <c r="BF130" i="5"/>
  <c r="AZ132" i="5"/>
  <c r="AY132" i="5"/>
  <c r="AX132" i="5"/>
  <c r="BF132" i="5"/>
  <c r="AZ134" i="5"/>
  <c r="AX134" i="5"/>
  <c r="AY134" i="5"/>
  <c r="BF134" i="5"/>
  <c r="AZ138" i="5"/>
  <c r="AY138" i="5"/>
  <c r="AX138" i="5"/>
  <c r="BF138" i="5"/>
  <c r="AZ142" i="5"/>
  <c r="AX142" i="5"/>
  <c r="AY142" i="5"/>
  <c r="BF142" i="5"/>
  <c r="AZ144" i="5"/>
  <c r="AY144" i="5"/>
  <c r="AX144" i="5"/>
  <c r="BF144" i="5"/>
  <c r="AZ148" i="5"/>
  <c r="AX148" i="5"/>
  <c r="AY148" i="5"/>
  <c r="BF148" i="5"/>
  <c r="AZ72" i="5"/>
  <c r="AX72" i="5"/>
  <c r="AY72" i="5"/>
  <c r="AZ60" i="5"/>
  <c r="AX60" i="5"/>
  <c r="AY60" i="5"/>
  <c r="AZ64" i="5"/>
  <c r="AY64" i="5"/>
  <c r="AX64" i="5"/>
  <c r="AZ68" i="5"/>
  <c r="AY68" i="5"/>
  <c r="AX68" i="5"/>
  <c r="AZ75" i="5"/>
  <c r="AY75" i="5"/>
  <c r="AX75" i="5"/>
  <c r="AZ78" i="5"/>
  <c r="AY78" i="5"/>
  <c r="AX78" i="5"/>
  <c r="AR58" i="5"/>
  <c r="AS58" i="5" s="1"/>
  <c r="AT58" i="5" s="1"/>
  <c r="AR79" i="5"/>
  <c r="AS79" i="5" s="1"/>
  <c r="AT79" i="5" s="1"/>
  <c r="AR95" i="5"/>
  <c r="AS95" i="5" s="1"/>
  <c r="AT95" i="5" s="1"/>
  <c r="AR102" i="5"/>
  <c r="AS102" i="5" s="1"/>
  <c r="AT102" i="5" s="1"/>
  <c r="AR106" i="5"/>
  <c r="AS106" i="5" s="1"/>
  <c r="AT106" i="5" s="1"/>
  <c r="AR110" i="5"/>
  <c r="AS110" i="5" s="1"/>
  <c r="AT110" i="5" s="1"/>
  <c r="AR114" i="5"/>
  <c r="AS114" i="5" s="1"/>
  <c r="AT114" i="5" s="1"/>
  <c r="AR118" i="5"/>
  <c r="AS118" i="5" s="1"/>
  <c r="AT118" i="5" s="1"/>
  <c r="AR122" i="5"/>
  <c r="AS122" i="5" s="1"/>
  <c r="AT122" i="5" s="1"/>
  <c r="AR126" i="5"/>
  <c r="AS126" i="5" s="1"/>
  <c r="AT126" i="5" s="1"/>
  <c r="AR130" i="5"/>
  <c r="AS130" i="5" s="1"/>
  <c r="AT130" i="5" s="1"/>
  <c r="AR134" i="5"/>
  <c r="AS134" i="5" s="1"/>
  <c r="AT134" i="5" s="1"/>
  <c r="AR138" i="5"/>
  <c r="AS138" i="5" s="1"/>
  <c r="AT138" i="5" s="1"/>
  <c r="AR142" i="5"/>
  <c r="AS142" i="5" s="1"/>
  <c r="AT142" i="5" s="1"/>
  <c r="BA142" i="5" l="1"/>
  <c r="BB142" i="5" s="1"/>
  <c r="BC142" i="5" s="1"/>
  <c r="CF9" i="5"/>
  <c r="CK9" i="5" s="1"/>
  <c r="CA9" i="5"/>
  <c r="CL9" i="5" s="1"/>
  <c r="P34" i="9"/>
  <c r="M78" i="9" s="1"/>
  <c r="BA134" i="5"/>
  <c r="BB134" i="5" s="1"/>
  <c r="BC134" i="5" s="1"/>
  <c r="BA130" i="5"/>
  <c r="BB130" i="5" s="1"/>
  <c r="BC130" i="5" s="1"/>
  <c r="BA72" i="5"/>
  <c r="BB72" i="5" s="1"/>
  <c r="BC72" i="5" s="1"/>
  <c r="BA122" i="5"/>
  <c r="BB122" i="5" s="1"/>
  <c r="BC122" i="5" s="1"/>
  <c r="BA106" i="5"/>
  <c r="BB106" i="5" s="1"/>
  <c r="BC106" i="5" s="1"/>
  <c r="BA114" i="5"/>
  <c r="BB114" i="5" s="1"/>
  <c r="BC114" i="5" s="1"/>
  <c r="BA21" i="5"/>
  <c r="BB21" i="5" s="1"/>
  <c r="BC21" i="5" s="1"/>
  <c r="BJ16" i="5"/>
  <c r="BK16" i="5" s="1"/>
  <c r="BL16" i="5" s="1"/>
  <c r="BJ19" i="5"/>
  <c r="BK19" i="5" s="1"/>
  <c r="BL19" i="5" s="1"/>
  <c r="BJ15" i="5"/>
  <c r="BK15" i="5" s="1"/>
  <c r="BL15" i="5" s="1"/>
  <c r="BJ11" i="5"/>
  <c r="BK11" i="5" s="1"/>
  <c r="BL11" i="5" s="1"/>
  <c r="BJ14" i="5"/>
  <c r="BK14" i="5" s="1"/>
  <c r="BL14" i="5" s="1"/>
  <c r="BR20" i="5"/>
  <c r="BQ20" i="5"/>
  <c r="CA20" i="5" s="1"/>
  <c r="BP20" i="5"/>
  <c r="CF20" i="5" s="1"/>
  <c r="CK20" i="5" s="1"/>
  <c r="BR16" i="5"/>
  <c r="BP16" i="5"/>
  <c r="CF16" i="5" s="1"/>
  <c r="CK16" i="5" s="1"/>
  <c r="BQ16" i="5"/>
  <c r="BS16" i="5" s="1"/>
  <c r="BT16" i="5" s="1"/>
  <c r="BU16" i="5" s="1"/>
  <c r="BR12" i="5"/>
  <c r="BQ12" i="5"/>
  <c r="CA12" i="5" s="1"/>
  <c r="BP12" i="5"/>
  <c r="CF12" i="5" s="1"/>
  <c r="CK12" i="5" s="1"/>
  <c r="BR19" i="5"/>
  <c r="BP19" i="5"/>
  <c r="CF19" i="5" s="1"/>
  <c r="CK19" i="5" s="1"/>
  <c r="BQ19" i="5"/>
  <c r="BS19" i="5" s="1"/>
  <c r="BT19" i="5" s="1"/>
  <c r="BU19" i="5" s="1"/>
  <c r="BR15" i="5"/>
  <c r="BQ15" i="5"/>
  <c r="CA15" i="5" s="1"/>
  <c r="BP15" i="5"/>
  <c r="CF15" i="5" s="1"/>
  <c r="CK15" i="5" s="1"/>
  <c r="BR11" i="5"/>
  <c r="BP11" i="5"/>
  <c r="CF11" i="5" s="1"/>
  <c r="CK11" i="5" s="1"/>
  <c r="BQ11" i="5"/>
  <c r="BS11" i="5" s="1"/>
  <c r="BT11" i="5" s="1"/>
  <c r="BU11" i="5" s="1"/>
  <c r="BR18" i="5"/>
  <c r="BP18" i="5"/>
  <c r="CF18" i="5" s="1"/>
  <c r="CK18" i="5" s="1"/>
  <c r="BQ18" i="5"/>
  <c r="BS18" i="5" s="1"/>
  <c r="BT18" i="5" s="1"/>
  <c r="BU18" i="5" s="1"/>
  <c r="BR14" i="5"/>
  <c r="BQ14" i="5"/>
  <c r="CA14" i="5" s="1"/>
  <c r="BP14" i="5"/>
  <c r="CF14" i="5" s="1"/>
  <c r="CK14" i="5" s="1"/>
  <c r="BR10" i="5"/>
  <c r="BP10" i="5"/>
  <c r="CF10" i="5" s="1"/>
  <c r="CK10" i="5" s="1"/>
  <c r="BQ10" i="5"/>
  <c r="BS10" i="5" s="1"/>
  <c r="BT10" i="5" s="1"/>
  <c r="BU10" i="5" s="1"/>
  <c r="BR17" i="5"/>
  <c r="BP17" i="5"/>
  <c r="CF17" i="5" s="1"/>
  <c r="CK17" i="5" s="1"/>
  <c r="BQ17" i="5"/>
  <c r="BS17" i="5" s="1"/>
  <c r="BT17" i="5" s="1"/>
  <c r="BU17" i="5" s="1"/>
  <c r="BR13" i="5"/>
  <c r="BQ13" i="5"/>
  <c r="CA13" i="5" s="1"/>
  <c r="BP13" i="5"/>
  <c r="CF13" i="5" s="1"/>
  <c r="CK13" i="5" s="1"/>
  <c r="BR23" i="5"/>
  <c r="BQ23" i="5"/>
  <c r="CA23" i="5" s="1"/>
  <c r="BP23" i="5"/>
  <c r="CF23" i="5" s="1"/>
  <c r="CK23" i="5" s="1"/>
  <c r="BR22" i="5"/>
  <c r="BQ22" i="5"/>
  <c r="CA22" i="5" s="1"/>
  <c r="BP22" i="5"/>
  <c r="CF22" i="5" s="1"/>
  <c r="CK22" i="5" s="1"/>
  <c r="BI21" i="5"/>
  <c r="BH21" i="5"/>
  <c r="BG21" i="5"/>
  <c r="BO21" i="5"/>
  <c r="BJ35" i="5"/>
  <c r="BK35" i="5" s="1"/>
  <c r="BL35" i="5" s="1"/>
  <c r="BS9" i="5"/>
  <c r="BT9" i="5" s="1"/>
  <c r="BU9" i="5" s="1"/>
  <c r="BJ42" i="5"/>
  <c r="BK42" i="5" s="1"/>
  <c r="BL42" i="5" s="1"/>
  <c r="BJ39" i="5"/>
  <c r="BK39" i="5" s="1"/>
  <c r="BL39" i="5" s="1"/>
  <c r="BJ29" i="5"/>
  <c r="BK29" i="5" s="1"/>
  <c r="BL29" i="5" s="1"/>
  <c r="BJ26" i="5"/>
  <c r="BK26" i="5" s="1"/>
  <c r="BL26" i="5" s="1"/>
  <c r="BJ30" i="5"/>
  <c r="BK30" i="5" s="1"/>
  <c r="BL30" i="5" s="1"/>
  <c r="BJ32" i="5"/>
  <c r="BK32" i="5" s="1"/>
  <c r="BL32" i="5" s="1"/>
  <c r="BR41" i="5"/>
  <c r="BP41" i="5"/>
  <c r="CF41" i="5" s="1"/>
  <c r="CK41" i="5" s="1"/>
  <c r="BQ41" i="5"/>
  <c r="BS41" i="5" s="1"/>
  <c r="BT41" i="5" s="1"/>
  <c r="BU41" i="5" s="1"/>
  <c r="BR43" i="5"/>
  <c r="BP43" i="5"/>
  <c r="CF43" i="5" s="1"/>
  <c r="CK43" i="5" s="1"/>
  <c r="BQ43" i="5"/>
  <c r="BS43" i="5" s="1"/>
  <c r="BT43" i="5" s="1"/>
  <c r="BU43" i="5" s="1"/>
  <c r="BR35" i="5"/>
  <c r="BP35" i="5"/>
  <c r="CF35" i="5" s="1"/>
  <c r="CK35" i="5" s="1"/>
  <c r="BQ35" i="5"/>
  <c r="BR40" i="5"/>
  <c r="BQ40" i="5"/>
  <c r="CA40" i="5" s="1"/>
  <c r="BP40" i="5"/>
  <c r="CF40" i="5" s="1"/>
  <c r="CK40" i="5" s="1"/>
  <c r="BR36" i="5"/>
  <c r="BQ36" i="5"/>
  <c r="BS36" i="5" s="1"/>
  <c r="BT36" i="5" s="1"/>
  <c r="BU36" i="5" s="1"/>
  <c r="BP36" i="5"/>
  <c r="CF36" i="5" s="1"/>
  <c r="CK36" i="5" s="1"/>
  <c r="BR37" i="5"/>
  <c r="BP37" i="5"/>
  <c r="CF37" i="5" s="1"/>
  <c r="CK37" i="5" s="1"/>
  <c r="BQ37" i="5"/>
  <c r="BS37" i="5" s="1"/>
  <c r="BT37" i="5" s="1"/>
  <c r="BU37" i="5" s="1"/>
  <c r="BJ37" i="5"/>
  <c r="BK37" i="5" s="1"/>
  <c r="BL37" i="5" s="1"/>
  <c r="CA37" i="5"/>
  <c r="BR42" i="5"/>
  <c r="BP42" i="5"/>
  <c r="CF42" i="5" s="1"/>
  <c r="CK42" i="5" s="1"/>
  <c r="BQ42" i="5"/>
  <c r="BR38" i="5"/>
  <c r="BQ38" i="5"/>
  <c r="BP38" i="5"/>
  <c r="CF38" i="5" s="1"/>
  <c r="CK38" i="5" s="1"/>
  <c r="BR34" i="5"/>
  <c r="BQ34" i="5"/>
  <c r="BP34" i="5"/>
  <c r="CF34" i="5" s="1"/>
  <c r="CK34" i="5" s="1"/>
  <c r="BR39" i="5"/>
  <c r="BP39" i="5"/>
  <c r="CF39" i="5" s="1"/>
  <c r="CK39" i="5" s="1"/>
  <c r="BQ39" i="5"/>
  <c r="BR33" i="5"/>
  <c r="BP33" i="5"/>
  <c r="CF33" i="5" s="1"/>
  <c r="CK33" i="5" s="1"/>
  <c r="BQ33" i="5"/>
  <c r="BS33" i="5" s="1"/>
  <c r="BT33" i="5" s="1"/>
  <c r="BU33" i="5" s="1"/>
  <c r="BJ33" i="5"/>
  <c r="BK33" i="5" s="1"/>
  <c r="BL33" i="5" s="1"/>
  <c r="CA33" i="5"/>
  <c r="BR29" i="5"/>
  <c r="BQ29" i="5"/>
  <c r="BP29" i="5"/>
  <c r="CF29" i="5" s="1"/>
  <c r="CK29" i="5" s="1"/>
  <c r="BR25" i="5"/>
  <c r="BQ25" i="5"/>
  <c r="BS25" i="5" s="1"/>
  <c r="BT25" i="5" s="1"/>
  <c r="BU25" i="5" s="1"/>
  <c r="BP25" i="5"/>
  <c r="CF25" i="5" s="1"/>
  <c r="CK25" i="5" s="1"/>
  <c r="BJ25" i="5"/>
  <c r="BK25" i="5" s="1"/>
  <c r="BL25" i="5" s="1"/>
  <c r="BR30" i="5"/>
  <c r="BQ30" i="5"/>
  <c r="CA30" i="5" s="1"/>
  <c r="BP30" i="5"/>
  <c r="CF30" i="5" s="1"/>
  <c r="CK30" i="5" s="1"/>
  <c r="BR28" i="5"/>
  <c r="BQ28" i="5"/>
  <c r="BP28" i="5"/>
  <c r="CF28" i="5" s="1"/>
  <c r="CK28" i="5" s="1"/>
  <c r="BR24" i="5"/>
  <c r="BP24" i="5"/>
  <c r="CF24" i="5" s="1"/>
  <c r="CK24" i="5" s="1"/>
  <c r="BQ24" i="5"/>
  <c r="BR31" i="5"/>
  <c r="BP31" i="5"/>
  <c r="CF31" i="5" s="1"/>
  <c r="CK31" i="5" s="1"/>
  <c r="BQ31" i="5"/>
  <c r="BS31" i="5" s="1"/>
  <c r="BT31" i="5" s="1"/>
  <c r="BU31" i="5" s="1"/>
  <c r="BR27" i="5"/>
  <c r="BQ27" i="5"/>
  <c r="BP27" i="5"/>
  <c r="CF27" i="5" s="1"/>
  <c r="CK27" i="5" s="1"/>
  <c r="BR32" i="5"/>
  <c r="BP32" i="5"/>
  <c r="CF32" i="5" s="1"/>
  <c r="CK32" i="5" s="1"/>
  <c r="BQ32" i="5"/>
  <c r="BS32" i="5" s="1"/>
  <c r="BT32" i="5" s="1"/>
  <c r="BU32" i="5" s="1"/>
  <c r="BR26" i="5"/>
  <c r="BP26" i="5"/>
  <c r="CF26" i="5" s="1"/>
  <c r="CK26" i="5" s="1"/>
  <c r="BQ26" i="5"/>
  <c r="BJ41" i="5"/>
  <c r="BK41" i="5" s="1"/>
  <c r="BL41" i="5" s="1"/>
  <c r="BJ43" i="5"/>
  <c r="BK43" i="5" s="1"/>
  <c r="BL43" i="5" s="1"/>
  <c r="CA38" i="5"/>
  <c r="CA29" i="5"/>
  <c r="BJ50" i="5"/>
  <c r="BK50" i="5" s="1"/>
  <c r="BL50" i="5" s="1"/>
  <c r="BJ46" i="5"/>
  <c r="BK46" i="5" s="1"/>
  <c r="BL46" i="5" s="1"/>
  <c r="BJ49" i="5"/>
  <c r="BK49" i="5" s="1"/>
  <c r="BL49" i="5" s="1"/>
  <c r="BJ47" i="5"/>
  <c r="BK47" i="5" s="1"/>
  <c r="BL47" i="5" s="1"/>
  <c r="BR50" i="5"/>
  <c r="BQ50" i="5"/>
  <c r="BP50" i="5"/>
  <c r="CF50" i="5" s="1"/>
  <c r="CK50" i="5" s="1"/>
  <c r="BR46" i="5"/>
  <c r="BP46" i="5"/>
  <c r="CF46" i="5" s="1"/>
  <c r="CK46" i="5" s="1"/>
  <c r="BQ46" i="5"/>
  <c r="BS46" i="5" s="1"/>
  <c r="BT46" i="5" s="1"/>
  <c r="BU46" i="5" s="1"/>
  <c r="BR52" i="5"/>
  <c r="BP52" i="5"/>
  <c r="CF52" i="5" s="1"/>
  <c r="CK52" i="5" s="1"/>
  <c r="BQ52" i="5"/>
  <c r="BS52" i="5" s="1"/>
  <c r="BT52" i="5" s="1"/>
  <c r="BU52" i="5" s="1"/>
  <c r="BR48" i="5"/>
  <c r="BP48" i="5"/>
  <c r="CF48" i="5" s="1"/>
  <c r="CK48" i="5" s="1"/>
  <c r="BQ48" i="5"/>
  <c r="BR53" i="5"/>
  <c r="BP53" i="5"/>
  <c r="CF53" i="5" s="1"/>
  <c r="CK53" i="5" s="1"/>
  <c r="BQ53" i="5"/>
  <c r="BS53" i="5" s="1"/>
  <c r="BT53" i="5" s="1"/>
  <c r="BU53" i="5" s="1"/>
  <c r="BJ53" i="5"/>
  <c r="BK53" i="5" s="1"/>
  <c r="BL53" i="5" s="1"/>
  <c r="CA53" i="5"/>
  <c r="BR49" i="5"/>
  <c r="BQ49" i="5"/>
  <c r="BP49" i="5"/>
  <c r="CF49" i="5" s="1"/>
  <c r="CK49" i="5" s="1"/>
  <c r="BR45" i="5"/>
  <c r="BP45" i="5"/>
  <c r="CF45" i="5" s="1"/>
  <c r="CK45" i="5" s="1"/>
  <c r="BQ45" i="5"/>
  <c r="BS45" i="5" s="1"/>
  <c r="BT45" i="5" s="1"/>
  <c r="BU45" i="5" s="1"/>
  <c r="BJ45" i="5"/>
  <c r="BK45" i="5" s="1"/>
  <c r="BL45" i="5" s="1"/>
  <c r="CA45" i="5"/>
  <c r="BR51" i="5"/>
  <c r="BP51" i="5"/>
  <c r="CF51" i="5" s="1"/>
  <c r="CK51" i="5" s="1"/>
  <c r="BQ51" i="5"/>
  <c r="BS51" i="5" s="1"/>
  <c r="BT51" i="5" s="1"/>
  <c r="BU51" i="5" s="1"/>
  <c r="BJ51" i="5"/>
  <c r="BK51" i="5" s="1"/>
  <c r="BL51" i="5" s="1"/>
  <c r="CA51" i="5"/>
  <c r="BR47" i="5"/>
  <c r="BQ47" i="5"/>
  <c r="CA47" i="5" s="1"/>
  <c r="BP47" i="5"/>
  <c r="CF47" i="5" s="1"/>
  <c r="CK47" i="5" s="1"/>
  <c r="BR44" i="5"/>
  <c r="BQ44" i="5"/>
  <c r="BP44" i="5"/>
  <c r="CF44" i="5" s="1"/>
  <c r="CK44" i="5" s="1"/>
  <c r="BJ66" i="5"/>
  <c r="BK66" i="5" s="1"/>
  <c r="BL66" i="5" s="1"/>
  <c r="BJ52" i="5"/>
  <c r="BK52" i="5" s="1"/>
  <c r="BL52" i="5" s="1"/>
  <c r="BJ48" i="5"/>
  <c r="BK48" i="5" s="1"/>
  <c r="BL48" i="5" s="1"/>
  <c r="BJ44" i="5"/>
  <c r="BK44" i="5" s="1"/>
  <c r="BL44" i="5" s="1"/>
  <c r="CA52" i="5"/>
  <c r="BJ56" i="5"/>
  <c r="BK56" i="5" s="1"/>
  <c r="BL56" i="5" s="1"/>
  <c r="BJ55" i="5"/>
  <c r="BK55" i="5" s="1"/>
  <c r="BL55" i="5" s="1"/>
  <c r="BR56" i="5"/>
  <c r="BQ56" i="5"/>
  <c r="BP56" i="5"/>
  <c r="CF56" i="5" s="1"/>
  <c r="CK56" i="5" s="1"/>
  <c r="BR58" i="5"/>
  <c r="BQ58" i="5"/>
  <c r="BP58" i="5"/>
  <c r="CF58" i="5" s="1"/>
  <c r="CK58" i="5" s="1"/>
  <c r="BJ58" i="5"/>
  <c r="BK58" i="5" s="1"/>
  <c r="BL58" i="5" s="1"/>
  <c r="BR54" i="5"/>
  <c r="BP54" i="5"/>
  <c r="CF54" i="5" s="1"/>
  <c r="CK54" i="5" s="1"/>
  <c r="BQ54" i="5"/>
  <c r="BS54" i="5" s="1"/>
  <c r="BT54" i="5" s="1"/>
  <c r="BU54" i="5" s="1"/>
  <c r="BJ54" i="5"/>
  <c r="BK54" i="5" s="1"/>
  <c r="BL54" i="5" s="1"/>
  <c r="CA54" i="5"/>
  <c r="BR57" i="5"/>
  <c r="BP57" i="5"/>
  <c r="CF57" i="5" s="1"/>
  <c r="CK57" i="5" s="1"/>
  <c r="BQ57" i="5"/>
  <c r="BR55" i="5"/>
  <c r="BP55" i="5"/>
  <c r="CF55" i="5" s="1"/>
  <c r="CK55" i="5" s="1"/>
  <c r="BQ55" i="5"/>
  <c r="BS55" i="5" s="1"/>
  <c r="BT55" i="5" s="1"/>
  <c r="BU55" i="5" s="1"/>
  <c r="BR73" i="5"/>
  <c r="BP73" i="5"/>
  <c r="CF73" i="5" s="1"/>
  <c r="CK73" i="5" s="1"/>
  <c r="BQ73" i="5"/>
  <c r="BS73" i="5" s="1"/>
  <c r="BT73" i="5" s="1"/>
  <c r="BU73" i="5" s="1"/>
  <c r="BR62" i="5"/>
  <c r="BQ62" i="5"/>
  <c r="BP62" i="5"/>
  <c r="CF62" i="5" s="1"/>
  <c r="CK62" i="5" s="1"/>
  <c r="BR78" i="5"/>
  <c r="BQ78" i="5"/>
  <c r="BP78" i="5"/>
  <c r="CF78" i="5" s="1"/>
  <c r="CK78" i="5" s="1"/>
  <c r="BR75" i="5"/>
  <c r="BP75" i="5"/>
  <c r="BQ75" i="5"/>
  <c r="BR68" i="5"/>
  <c r="BQ68" i="5"/>
  <c r="CA68" i="5" s="1"/>
  <c r="BP68" i="5"/>
  <c r="CF68" i="5" s="1"/>
  <c r="CK68" i="5" s="1"/>
  <c r="BR64" i="5"/>
  <c r="BP64" i="5"/>
  <c r="CF64" i="5" s="1"/>
  <c r="CK64" i="5" s="1"/>
  <c r="BQ64" i="5"/>
  <c r="BS64" i="5" s="1"/>
  <c r="BT64" i="5" s="1"/>
  <c r="BU64" i="5" s="1"/>
  <c r="BR60" i="5"/>
  <c r="BP60" i="5"/>
  <c r="BQ60" i="5"/>
  <c r="BS60" i="5" s="1"/>
  <c r="BT60" i="5" s="1"/>
  <c r="BU60" i="5" s="1"/>
  <c r="BR72" i="5"/>
  <c r="BQ72" i="5"/>
  <c r="BP72" i="5"/>
  <c r="CF72" i="5" s="1"/>
  <c r="CK72" i="5" s="1"/>
  <c r="BR77" i="5"/>
  <c r="BP77" i="5"/>
  <c r="CF77" i="5" s="1"/>
  <c r="CK77" i="5" s="1"/>
  <c r="BQ77" i="5"/>
  <c r="BR71" i="5"/>
  <c r="BP71" i="5"/>
  <c r="CF71" i="5" s="1"/>
  <c r="CK71" i="5" s="1"/>
  <c r="BQ71" i="5"/>
  <c r="BR69" i="5"/>
  <c r="BP69" i="5"/>
  <c r="CF69" i="5" s="1"/>
  <c r="CK69" i="5" s="1"/>
  <c r="BQ69" i="5"/>
  <c r="BS69" i="5" s="1"/>
  <c r="BT69" i="5" s="1"/>
  <c r="BU69" i="5" s="1"/>
  <c r="BR65" i="5"/>
  <c r="BP65" i="5"/>
  <c r="CF65" i="5" s="1"/>
  <c r="CK65" i="5" s="1"/>
  <c r="BQ65" i="5"/>
  <c r="BS65" i="5" s="1"/>
  <c r="BT65" i="5" s="1"/>
  <c r="BU65" i="5" s="1"/>
  <c r="BR61" i="5"/>
  <c r="BP61" i="5"/>
  <c r="CF61" i="5" s="1"/>
  <c r="CK61" i="5" s="1"/>
  <c r="BQ61" i="5"/>
  <c r="BS61" i="5" s="1"/>
  <c r="BT61" i="5" s="1"/>
  <c r="BU61" i="5" s="1"/>
  <c r="BR76" i="5"/>
  <c r="BP76" i="5"/>
  <c r="CF76" i="5" s="1"/>
  <c r="CK76" i="5" s="1"/>
  <c r="BQ76" i="5"/>
  <c r="BS76" i="5" s="1"/>
  <c r="BT76" i="5" s="1"/>
  <c r="BU76" i="5" s="1"/>
  <c r="BR67" i="5"/>
  <c r="BP67" i="5"/>
  <c r="CF67" i="5" s="1"/>
  <c r="CK67" i="5" s="1"/>
  <c r="BQ67" i="5"/>
  <c r="BR63" i="5"/>
  <c r="BQ63" i="5"/>
  <c r="CA63" i="5" s="1"/>
  <c r="BP63" i="5"/>
  <c r="CF63" i="5" s="1"/>
  <c r="CK63" i="5" s="1"/>
  <c r="BR59" i="5"/>
  <c r="BP59" i="5"/>
  <c r="CF59" i="5" s="1"/>
  <c r="CK59" i="5" s="1"/>
  <c r="BQ59" i="5"/>
  <c r="BS59" i="5" s="1"/>
  <c r="BT59" i="5" s="1"/>
  <c r="BU59" i="5" s="1"/>
  <c r="BR74" i="5"/>
  <c r="BP74" i="5"/>
  <c r="CF74" i="5" s="1"/>
  <c r="CK74" i="5" s="1"/>
  <c r="BQ74" i="5"/>
  <c r="BR70" i="5"/>
  <c r="BP70" i="5"/>
  <c r="CF70" i="5" s="1"/>
  <c r="CK70" i="5" s="1"/>
  <c r="BQ70" i="5"/>
  <c r="BR66" i="5"/>
  <c r="BP66" i="5"/>
  <c r="CF66" i="5" s="1"/>
  <c r="CK66" i="5" s="1"/>
  <c r="BQ66" i="5"/>
  <c r="CF75" i="5"/>
  <c r="CK75" i="5" s="1"/>
  <c r="CF60" i="5"/>
  <c r="CK60" i="5" s="1"/>
  <c r="BJ73" i="5"/>
  <c r="BK73" i="5" s="1"/>
  <c r="BL73" i="5" s="1"/>
  <c r="BJ78" i="5"/>
  <c r="BK78" i="5" s="1"/>
  <c r="BL78" i="5" s="1"/>
  <c r="BJ75" i="5"/>
  <c r="BK75" i="5" s="1"/>
  <c r="BL75" i="5" s="1"/>
  <c r="BJ68" i="5"/>
  <c r="BK68" i="5" s="1"/>
  <c r="BL68" i="5" s="1"/>
  <c r="BJ64" i="5"/>
  <c r="BK64" i="5" s="1"/>
  <c r="BL64" i="5" s="1"/>
  <c r="BJ60" i="5"/>
  <c r="BK60" i="5" s="1"/>
  <c r="BL60" i="5" s="1"/>
  <c r="BJ72" i="5"/>
  <c r="BK72" i="5" s="1"/>
  <c r="BL72" i="5" s="1"/>
  <c r="BJ77" i="5"/>
  <c r="BK77" i="5" s="1"/>
  <c r="BL77" i="5" s="1"/>
  <c r="BJ71" i="5"/>
  <c r="BK71" i="5" s="1"/>
  <c r="BL71" i="5" s="1"/>
  <c r="BJ69" i="5"/>
  <c r="BK69" i="5" s="1"/>
  <c r="BL69" i="5" s="1"/>
  <c r="BJ65" i="5"/>
  <c r="BK65" i="5" s="1"/>
  <c r="BL65" i="5" s="1"/>
  <c r="BJ61" i="5"/>
  <c r="BK61" i="5" s="1"/>
  <c r="BL61" i="5" s="1"/>
  <c r="BJ76" i="5"/>
  <c r="BK76" i="5" s="1"/>
  <c r="BL76" i="5" s="1"/>
  <c r="BJ67" i="5"/>
  <c r="BK67" i="5" s="1"/>
  <c r="BL67" i="5" s="1"/>
  <c r="BJ63" i="5"/>
  <c r="BK63" i="5" s="1"/>
  <c r="BL63" i="5" s="1"/>
  <c r="BJ59" i="5"/>
  <c r="BK59" i="5" s="1"/>
  <c r="BL59" i="5" s="1"/>
  <c r="BR87" i="5"/>
  <c r="BQ87" i="5"/>
  <c r="BP87" i="5"/>
  <c r="BR82" i="5"/>
  <c r="BP82" i="5"/>
  <c r="BQ82" i="5"/>
  <c r="BS82" i="5" s="1"/>
  <c r="BT82" i="5" s="1"/>
  <c r="BU82" i="5" s="1"/>
  <c r="BR84" i="5"/>
  <c r="BQ84" i="5"/>
  <c r="BP84" i="5"/>
  <c r="BR83" i="5"/>
  <c r="BP83" i="5"/>
  <c r="BQ83" i="5"/>
  <c r="BS83" i="5" s="1"/>
  <c r="BT83" i="5" s="1"/>
  <c r="BU83" i="5" s="1"/>
  <c r="BR80" i="5"/>
  <c r="BP80" i="5"/>
  <c r="BQ80" i="5"/>
  <c r="BS80" i="5" s="1"/>
  <c r="BT80" i="5" s="1"/>
  <c r="BU80" i="5" s="1"/>
  <c r="BR88" i="5"/>
  <c r="BP88" i="5"/>
  <c r="BQ88" i="5"/>
  <c r="BS88" i="5" s="1"/>
  <c r="BT88" i="5" s="1"/>
  <c r="BU88" i="5" s="1"/>
  <c r="BR85" i="5"/>
  <c r="BP85" i="5"/>
  <c r="BQ85" i="5"/>
  <c r="BS85" i="5" s="1"/>
  <c r="BT85" i="5" s="1"/>
  <c r="BU85" i="5" s="1"/>
  <c r="BR79" i="5"/>
  <c r="BQ79" i="5"/>
  <c r="BP79" i="5"/>
  <c r="BR86" i="5"/>
  <c r="BP86" i="5"/>
  <c r="BQ86" i="5"/>
  <c r="BS86" i="5" s="1"/>
  <c r="BT86" i="5" s="1"/>
  <c r="BU86" i="5" s="1"/>
  <c r="BR81" i="5"/>
  <c r="BQ81" i="5"/>
  <c r="BP81" i="5"/>
  <c r="BA89" i="5"/>
  <c r="BB89" i="5" s="1"/>
  <c r="BC89" i="5" s="1"/>
  <c r="BA141" i="5"/>
  <c r="BB141" i="5" s="1"/>
  <c r="BC141" i="5" s="1"/>
  <c r="BA125" i="5"/>
  <c r="BB125" i="5" s="1"/>
  <c r="BC125" i="5" s="1"/>
  <c r="BA109" i="5"/>
  <c r="BB109" i="5" s="1"/>
  <c r="BC109" i="5" s="1"/>
  <c r="Q76" i="9"/>
  <c r="V76" i="9" s="1"/>
  <c r="W76" i="9" s="1"/>
  <c r="I31" i="9"/>
  <c r="AY7" i="5"/>
  <c r="O37" i="9" s="1"/>
  <c r="AX7" i="5"/>
  <c r="Q37" i="9" s="1"/>
  <c r="S78" i="9" s="1"/>
  <c r="BA65" i="5"/>
  <c r="BB65" i="5" s="1"/>
  <c r="BC65" i="5" s="1"/>
  <c r="BA83" i="5"/>
  <c r="BB83" i="5" s="1"/>
  <c r="BC83" i="5" s="1"/>
  <c r="BA146" i="5"/>
  <c r="BB146" i="5" s="1"/>
  <c r="BC146" i="5" s="1"/>
  <c r="BA128" i="5"/>
  <c r="BB128" i="5" s="1"/>
  <c r="BC128" i="5" s="1"/>
  <c r="BA120" i="5"/>
  <c r="BB120" i="5" s="1"/>
  <c r="BC120" i="5" s="1"/>
  <c r="BA112" i="5"/>
  <c r="BB112" i="5" s="1"/>
  <c r="BC112" i="5" s="1"/>
  <c r="BA104" i="5"/>
  <c r="BB104" i="5" s="1"/>
  <c r="BC104" i="5" s="1"/>
  <c r="BA88" i="5"/>
  <c r="BB88" i="5" s="1"/>
  <c r="BC88" i="5" s="1"/>
  <c r="BA90" i="5"/>
  <c r="BB90" i="5" s="1"/>
  <c r="BC90" i="5" s="1"/>
  <c r="BA85" i="5"/>
  <c r="BB85" i="5" s="1"/>
  <c r="BC85" i="5" s="1"/>
  <c r="BF7" i="5"/>
  <c r="T37" i="9" s="1"/>
  <c r="P80" i="9" s="1"/>
  <c r="BA86" i="5"/>
  <c r="BB86" i="5" s="1"/>
  <c r="BC86" i="5" s="1"/>
  <c r="BA81" i="5"/>
  <c r="BB81" i="5" s="1"/>
  <c r="BC81" i="5" s="1"/>
  <c r="AT7" i="5"/>
  <c r="J37" i="9" s="1"/>
  <c r="R76" i="9" s="1"/>
  <c r="BA94" i="5"/>
  <c r="BB94" i="5" s="1"/>
  <c r="BC94" i="5" s="1"/>
  <c r="BA75" i="5"/>
  <c r="BB75" i="5" s="1"/>
  <c r="BC75" i="5" s="1"/>
  <c r="BA138" i="5"/>
  <c r="BB138" i="5" s="1"/>
  <c r="BC138" i="5" s="1"/>
  <c r="BA126" i="5"/>
  <c r="BB126" i="5" s="1"/>
  <c r="BC126" i="5" s="1"/>
  <c r="BA118" i="5"/>
  <c r="BB118" i="5" s="1"/>
  <c r="BC118" i="5" s="1"/>
  <c r="BA110" i="5"/>
  <c r="BB110" i="5" s="1"/>
  <c r="BC110" i="5" s="1"/>
  <c r="BA102" i="5"/>
  <c r="BB102" i="5" s="1"/>
  <c r="BC102" i="5" s="1"/>
  <c r="BA97" i="5"/>
  <c r="BB97" i="5" s="1"/>
  <c r="BC97" i="5" s="1"/>
  <c r="BA93" i="5"/>
  <c r="BB93" i="5" s="1"/>
  <c r="BC93" i="5" s="1"/>
  <c r="BA87" i="5"/>
  <c r="BB87" i="5" s="1"/>
  <c r="BC87" i="5" s="1"/>
  <c r="BA68" i="5"/>
  <c r="BB68" i="5" s="1"/>
  <c r="BC68" i="5" s="1"/>
  <c r="BA148" i="5"/>
  <c r="BB148" i="5" s="1"/>
  <c r="BC148" i="5" s="1"/>
  <c r="BI84" i="5"/>
  <c r="BG84" i="5"/>
  <c r="BH84" i="5"/>
  <c r="BJ84" i="5" s="1"/>
  <c r="BK84" i="5" s="1"/>
  <c r="BL84" i="5" s="1"/>
  <c r="BA124" i="5"/>
  <c r="BB124" i="5" s="1"/>
  <c r="BC124" i="5" s="1"/>
  <c r="BA116" i="5"/>
  <c r="BB116" i="5" s="1"/>
  <c r="BC116" i="5" s="1"/>
  <c r="BA108" i="5"/>
  <c r="BB108" i="5" s="1"/>
  <c r="BC108" i="5" s="1"/>
  <c r="BA100" i="5"/>
  <c r="BB100" i="5" s="1"/>
  <c r="BC100" i="5" s="1"/>
  <c r="BA79" i="5"/>
  <c r="BB79" i="5" s="1"/>
  <c r="BC79" i="5" s="1"/>
  <c r="BA63" i="5"/>
  <c r="BB63" i="5" s="1"/>
  <c r="BC63" i="5" s="1"/>
  <c r="BA135" i="5"/>
  <c r="BB135" i="5" s="1"/>
  <c r="BC135" i="5" s="1"/>
  <c r="BA131" i="5"/>
  <c r="BB131" i="5" s="1"/>
  <c r="BC131" i="5" s="1"/>
  <c r="BA127" i="5"/>
  <c r="BB127" i="5" s="1"/>
  <c r="BC127" i="5" s="1"/>
  <c r="BA115" i="5"/>
  <c r="BB115" i="5" s="1"/>
  <c r="BC115" i="5" s="1"/>
  <c r="BA103" i="5"/>
  <c r="BB103" i="5" s="1"/>
  <c r="BC103" i="5" s="1"/>
  <c r="BA99" i="5"/>
  <c r="BB99" i="5" s="1"/>
  <c r="BC99" i="5" s="1"/>
  <c r="BA98" i="5"/>
  <c r="BB98" i="5" s="1"/>
  <c r="BC98" i="5" s="1"/>
  <c r="BA96" i="5"/>
  <c r="BB96" i="5" s="1"/>
  <c r="BC96" i="5" s="1"/>
  <c r="BA78" i="5"/>
  <c r="BB78" i="5" s="1"/>
  <c r="BC78" i="5" s="1"/>
  <c r="BA61" i="5"/>
  <c r="BB61" i="5" s="1"/>
  <c r="BC61" i="5" s="1"/>
  <c r="BA70" i="5"/>
  <c r="BB70" i="5" s="1"/>
  <c r="BC70" i="5" s="1"/>
  <c r="BA62" i="5"/>
  <c r="BB62" i="5" s="1"/>
  <c r="BC62" i="5" s="1"/>
  <c r="BA64" i="5"/>
  <c r="BB64" i="5" s="1"/>
  <c r="BC64" i="5" s="1"/>
  <c r="BA60" i="5"/>
  <c r="BB60" i="5" s="1"/>
  <c r="BC60" i="5" s="1"/>
  <c r="BI148" i="5"/>
  <c r="BH148" i="5"/>
  <c r="BG148" i="5"/>
  <c r="BO148" i="5"/>
  <c r="BI144" i="5"/>
  <c r="BG144" i="5"/>
  <c r="BH144" i="5"/>
  <c r="BJ144" i="5" s="1"/>
  <c r="BK144" i="5" s="1"/>
  <c r="BL144" i="5" s="1"/>
  <c r="BO144" i="5"/>
  <c r="BA144" i="5"/>
  <c r="BB144" i="5" s="1"/>
  <c r="BC144" i="5" s="1"/>
  <c r="BI142" i="5"/>
  <c r="BH142" i="5"/>
  <c r="BG142" i="5"/>
  <c r="BO142" i="5"/>
  <c r="BI138" i="5"/>
  <c r="BG138" i="5"/>
  <c r="BH138" i="5"/>
  <c r="BO138" i="5"/>
  <c r="BI134" i="5"/>
  <c r="BH134" i="5"/>
  <c r="BG134" i="5"/>
  <c r="BO134" i="5"/>
  <c r="BI132" i="5"/>
  <c r="BG132" i="5"/>
  <c r="BH132" i="5"/>
  <c r="BJ132" i="5" s="1"/>
  <c r="BK132" i="5" s="1"/>
  <c r="BL132" i="5" s="1"/>
  <c r="BO132" i="5"/>
  <c r="BA132" i="5"/>
  <c r="BB132" i="5" s="1"/>
  <c r="BC132" i="5" s="1"/>
  <c r="BI130" i="5"/>
  <c r="BH130" i="5"/>
  <c r="BG130" i="5"/>
  <c r="BO130" i="5"/>
  <c r="BI126" i="5"/>
  <c r="BG126" i="5"/>
  <c r="BH126" i="5"/>
  <c r="BO126" i="5"/>
  <c r="BI122" i="5"/>
  <c r="BH122" i="5"/>
  <c r="BG122" i="5"/>
  <c r="BO122" i="5"/>
  <c r="BI118" i="5"/>
  <c r="BG118" i="5"/>
  <c r="BH118" i="5"/>
  <c r="BO118" i="5"/>
  <c r="BI114" i="5"/>
  <c r="BH114" i="5"/>
  <c r="BG114" i="5"/>
  <c r="BO114" i="5"/>
  <c r="BI110" i="5"/>
  <c r="BG110" i="5"/>
  <c r="BH110" i="5"/>
  <c r="BO110" i="5"/>
  <c r="BI106" i="5"/>
  <c r="BH106" i="5"/>
  <c r="BG106" i="5"/>
  <c r="BO106" i="5"/>
  <c r="BI102" i="5"/>
  <c r="BG102" i="5"/>
  <c r="BH102" i="5"/>
  <c r="BO102" i="5"/>
  <c r="BI97" i="5"/>
  <c r="BH97" i="5"/>
  <c r="BG97" i="5"/>
  <c r="BO97" i="5"/>
  <c r="BI93" i="5"/>
  <c r="BG93" i="5"/>
  <c r="BH93" i="5"/>
  <c r="BO93" i="5"/>
  <c r="BI87" i="5"/>
  <c r="BH87" i="5"/>
  <c r="BG87" i="5"/>
  <c r="BI82" i="5"/>
  <c r="BG82" i="5"/>
  <c r="BH82" i="5"/>
  <c r="BI145" i="5"/>
  <c r="BH145" i="5"/>
  <c r="BG145" i="5"/>
  <c r="BO145" i="5"/>
  <c r="BI137" i="5"/>
  <c r="BG137" i="5"/>
  <c r="BH137" i="5"/>
  <c r="BO137" i="5"/>
  <c r="BI129" i="5"/>
  <c r="BH129" i="5"/>
  <c r="BG129" i="5"/>
  <c r="BO129" i="5"/>
  <c r="BI121" i="5"/>
  <c r="BG121" i="5"/>
  <c r="BH121" i="5"/>
  <c r="BJ121" i="5" s="1"/>
  <c r="BK121" i="5" s="1"/>
  <c r="BL121" i="5" s="1"/>
  <c r="BO121" i="5"/>
  <c r="BI113" i="5"/>
  <c r="BH113" i="5"/>
  <c r="BG113" i="5"/>
  <c r="BO113" i="5"/>
  <c r="BI105" i="5"/>
  <c r="BG105" i="5"/>
  <c r="BH105" i="5"/>
  <c r="BJ105" i="5" s="1"/>
  <c r="BK105" i="5" s="1"/>
  <c r="BL105" i="5" s="1"/>
  <c r="BO105" i="5"/>
  <c r="BI83" i="5"/>
  <c r="BH83" i="5"/>
  <c r="BG83" i="5"/>
  <c r="CF83" i="5" s="1"/>
  <c r="CK83" i="5" s="1"/>
  <c r="BI92" i="5"/>
  <c r="BH92" i="5"/>
  <c r="BG92" i="5"/>
  <c r="BO92" i="5"/>
  <c r="BI80" i="5"/>
  <c r="BH80" i="5"/>
  <c r="BG80" i="5"/>
  <c r="BI146" i="5"/>
  <c r="BG146" i="5"/>
  <c r="BH146" i="5"/>
  <c r="BO146" i="5"/>
  <c r="BI140" i="5"/>
  <c r="BH140" i="5"/>
  <c r="BG140" i="5"/>
  <c r="BO140" i="5"/>
  <c r="BI136" i="5"/>
  <c r="BG136" i="5"/>
  <c r="BH136" i="5"/>
  <c r="BJ136" i="5" s="1"/>
  <c r="BK136" i="5" s="1"/>
  <c r="BL136" i="5" s="1"/>
  <c r="BO136" i="5"/>
  <c r="BA136" i="5"/>
  <c r="BB136" i="5" s="1"/>
  <c r="BC136" i="5" s="1"/>
  <c r="BI128" i="5"/>
  <c r="BG128" i="5"/>
  <c r="BH128" i="5"/>
  <c r="BO128" i="5"/>
  <c r="BI124" i="5"/>
  <c r="BH124" i="5"/>
  <c r="BG124" i="5"/>
  <c r="BO124" i="5"/>
  <c r="BI120" i="5"/>
  <c r="BG120" i="5"/>
  <c r="BH120" i="5"/>
  <c r="BO120" i="5"/>
  <c r="BI116" i="5"/>
  <c r="BH116" i="5"/>
  <c r="BG116" i="5"/>
  <c r="BO116" i="5"/>
  <c r="BI112" i="5"/>
  <c r="BG112" i="5"/>
  <c r="BH112" i="5"/>
  <c r="BO112" i="5"/>
  <c r="BI108" i="5"/>
  <c r="BG108" i="5"/>
  <c r="BH108" i="5"/>
  <c r="BJ108" i="5" s="1"/>
  <c r="BK108" i="5" s="1"/>
  <c r="BL108" i="5" s="1"/>
  <c r="BO108" i="5"/>
  <c r="BI104" i="5"/>
  <c r="BH104" i="5"/>
  <c r="BG104" i="5"/>
  <c r="BO104" i="5"/>
  <c r="BI100" i="5"/>
  <c r="BG100" i="5"/>
  <c r="BH100" i="5"/>
  <c r="BJ100" i="5" s="1"/>
  <c r="BK100" i="5" s="1"/>
  <c r="BL100" i="5" s="1"/>
  <c r="BO100" i="5"/>
  <c r="BI88" i="5"/>
  <c r="BH88" i="5"/>
  <c r="BG88" i="5"/>
  <c r="BI95" i="5"/>
  <c r="BH95" i="5"/>
  <c r="BG95" i="5"/>
  <c r="BO95" i="5"/>
  <c r="BI90" i="5"/>
  <c r="BG90" i="5"/>
  <c r="BH90" i="5"/>
  <c r="BO90" i="5"/>
  <c r="BI85" i="5"/>
  <c r="BG85" i="5"/>
  <c r="BH85" i="5"/>
  <c r="BI79" i="5"/>
  <c r="BG79" i="5"/>
  <c r="BH79" i="5"/>
  <c r="BA59" i="5"/>
  <c r="BB59" i="5" s="1"/>
  <c r="BC59" i="5" s="1"/>
  <c r="BI147" i="5"/>
  <c r="BH147" i="5"/>
  <c r="BG147" i="5"/>
  <c r="BO147" i="5"/>
  <c r="BI143" i="5"/>
  <c r="BH143" i="5"/>
  <c r="BG143" i="5"/>
  <c r="BO143" i="5"/>
  <c r="BI139" i="5"/>
  <c r="BG139" i="5"/>
  <c r="BH139" i="5"/>
  <c r="BJ139" i="5" s="1"/>
  <c r="BK139" i="5" s="1"/>
  <c r="BL139" i="5" s="1"/>
  <c r="BO139" i="5"/>
  <c r="BA139" i="5"/>
  <c r="BB139" i="5" s="1"/>
  <c r="BC139" i="5" s="1"/>
  <c r="BI135" i="5"/>
  <c r="BG135" i="5"/>
  <c r="BH135" i="5"/>
  <c r="BJ135" i="5" s="1"/>
  <c r="BK135" i="5" s="1"/>
  <c r="BL135" i="5" s="1"/>
  <c r="BO135" i="5"/>
  <c r="BI131" i="5"/>
  <c r="BH131" i="5"/>
  <c r="BG131" i="5"/>
  <c r="BO131" i="5"/>
  <c r="BI127" i="5"/>
  <c r="BH127" i="5"/>
  <c r="BG127" i="5"/>
  <c r="BO127" i="5"/>
  <c r="BI123" i="5"/>
  <c r="BG123" i="5"/>
  <c r="BH123" i="5"/>
  <c r="BJ123" i="5" s="1"/>
  <c r="BK123" i="5" s="1"/>
  <c r="BL123" i="5" s="1"/>
  <c r="BO123" i="5"/>
  <c r="BA123" i="5"/>
  <c r="BB123" i="5" s="1"/>
  <c r="BC123" i="5" s="1"/>
  <c r="BI119" i="5"/>
  <c r="BG119" i="5"/>
  <c r="BH119" i="5"/>
  <c r="BO119" i="5"/>
  <c r="BI115" i="5"/>
  <c r="BH115" i="5"/>
  <c r="BG115" i="5"/>
  <c r="BO115" i="5"/>
  <c r="BI111" i="5"/>
  <c r="BH111" i="5"/>
  <c r="BG111" i="5"/>
  <c r="BO111" i="5"/>
  <c r="BI107" i="5"/>
  <c r="BG107" i="5"/>
  <c r="BH107" i="5"/>
  <c r="BJ107" i="5" s="1"/>
  <c r="BK107" i="5" s="1"/>
  <c r="BL107" i="5" s="1"/>
  <c r="BO107" i="5"/>
  <c r="BA107" i="5"/>
  <c r="BB107" i="5" s="1"/>
  <c r="BC107" i="5" s="1"/>
  <c r="BI103" i="5"/>
  <c r="BG103" i="5"/>
  <c r="BH103" i="5"/>
  <c r="BO103" i="5"/>
  <c r="BI99" i="5"/>
  <c r="BH99" i="5"/>
  <c r="BG99" i="5"/>
  <c r="BO99" i="5"/>
  <c r="BI98" i="5"/>
  <c r="BG98" i="5"/>
  <c r="BH98" i="5"/>
  <c r="BJ98" i="5" s="1"/>
  <c r="BK98" i="5" s="1"/>
  <c r="BL98" i="5" s="1"/>
  <c r="BO98" i="5"/>
  <c r="BI96" i="5"/>
  <c r="BG96" i="5"/>
  <c r="BH96" i="5"/>
  <c r="BJ96" i="5" s="1"/>
  <c r="BK96" i="5" s="1"/>
  <c r="BL96" i="5" s="1"/>
  <c r="BO96" i="5"/>
  <c r="BI94" i="5"/>
  <c r="BH94" i="5"/>
  <c r="BG94" i="5"/>
  <c r="BO94" i="5"/>
  <c r="BI91" i="5"/>
  <c r="BH91" i="5"/>
  <c r="BG91" i="5"/>
  <c r="BO91" i="5"/>
  <c r="BA91" i="5"/>
  <c r="BB91" i="5" s="1"/>
  <c r="BC91" i="5" s="1"/>
  <c r="BI86" i="5"/>
  <c r="BH86" i="5"/>
  <c r="BG86" i="5"/>
  <c r="BI81" i="5"/>
  <c r="BG81" i="5"/>
  <c r="BH81" i="5"/>
  <c r="BI149" i="5"/>
  <c r="BH149" i="5"/>
  <c r="BG149" i="5"/>
  <c r="BO149" i="5"/>
  <c r="BI141" i="5"/>
  <c r="BG141" i="5"/>
  <c r="BH141" i="5"/>
  <c r="BO141" i="5"/>
  <c r="BI133" i="5"/>
  <c r="BH133" i="5"/>
  <c r="BG133" i="5"/>
  <c r="BO133" i="5"/>
  <c r="BI125" i="5"/>
  <c r="BG125" i="5"/>
  <c r="BH125" i="5"/>
  <c r="BO125" i="5"/>
  <c r="BI117" i="5"/>
  <c r="BH117" i="5"/>
  <c r="BG117" i="5"/>
  <c r="BO117" i="5"/>
  <c r="BI109" i="5"/>
  <c r="BG109" i="5"/>
  <c r="BH109" i="5"/>
  <c r="BO109" i="5"/>
  <c r="BI101" i="5"/>
  <c r="BH101" i="5"/>
  <c r="BG101" i="5"/>
  <c r="BO101" i="5"/>
  <c r="BI89" i="5"/>
  <c r="BH89" i="5"/>
  <c r="BG89" i="5"/>
  <c r="BO89" i="5"/>
  <c r="CA64" i="5" l="1"/>
  <c r="CF82" i="5"/>
  <c r="CK82" i="5" s="1"/>
  <c r="CF87" i="5"/>
  <c r="CK87" i="5" s="1"/>
  <c r="CA76" i="5"/>
  <c r="CC76" i="5" s="1"/>
  <c r="CD76" i="5" s="1"/>
  <c r="CE76" i="5" s="1"/>
  <c r="CA65" i="5"/>
  <c r="BJ103" i="5"/>
  <c r="BK103" i="5" s="1"/>
  <c r="BL103" i="5" s="1"/>
  <c r="BJ137" i="5"/>
  <c r="BK137" i="5" s="1"/>
  <c r="BL137" i="5" s="1"/>
  <c r="K44" i="9"/>
  <c r="N82" i="9" s="1"/>
  <c r="N84" i="9" s="1"/>
  <c r="V34" i="9"/>
  <c r="M80" i="9" s="1"/>
  <c r="CA31" i="5"/>
  <c r="CC9" i="5"/>
  <c r="CD9" i="5" s="1"/>
  <c r="CE9" i="5" s="1"/>
  <c r="I44" i="9"/>
  <c r="L82" i="9" s="1"/>
  <c r="CA36" i="5"/>
  <c r="CL13" i="5"/>
  <c r="CC13" i="5"/>
  <c r="CD13" i="5" s="1"/>
  <c r="CE13" i="5" s="1"/>
  <c r="CL15" i="5"/>
  <c r="CC15" i="5"/>
  <c r="CD15" i="5" s="1"/>
  <c r="CE15" i="5" s="1"/>
  <c r="CL12" i="5"/>
  <c r="CC12" i="5"/>
  <c r="CD12" i="5" s="1"/>
  <c r="CE12" i="5" s="1"/>
  <c r="CL20" i="5"/>
  <c r="CC20" i="5"/>
  <c r="CD20" i="5" s="1"/>
  <c r="CE20" i="5" s="1"/>
  <c r="CL14" i="5"/>
  <c r="CC14" i="5"/>
  <c r="CD14" i="5" s="1"/>
  <c r="CE14" i="5" s="1"/>
  <c r="CA17" i="5"/>
  <c r="CA10" i="5"/>
  <c r="CA18" i="5"/>
  <c r="CA11" i="5"/>
  <c r="CA19" i="5"/>
  <c r="CA16" i="5"/>
  <c r="CA73" i="5"/>
  <c r="CC73" i="5" s="1"/>
  <c r="CD73" i="5" s="1"/>
  <c r="CE73" i="5" s="1"/>
  <c r="CF81" i="5"/>
  <c r="CK81" i="5" s="1"/>
  <c r="CF86" i="5"/>
  <c r="CK86" i="5" s="1"/>
  <c r="CF85" i="5"/>
  <c r="CK85" i="5" s="1"/>
  <c r="CF80" i="5"/>
  <c r="CK80" i="5" s="1"/>
  <c r="CA61" i="5"/>
  <c r="CA41" i="5"/>
  <c r="CL41" i="5" s="1"/>
  <c r="CA59" i="5"/>
  <c r="CF88" i="5"/>
  <c r="CK88" i="5" s="1"/>
  <c r="CA60" i="5"/>
  <c r="CA69" i="5"/>
  <c r="CC69" i="5" s="1"/>
  <c r="CD69" i="5" s="1"/>
  <c r="CE69" i="5" s="1"/>
  <c r="CA43" i="5"/>
  <c r="CL43" i="5" s="1"/>
  <c r="CF84" i="5"/>
  <c r="CK84" i="5" s="1"/>
  <c r="CA84" i="5"/>
  <c r="CC23" i="5"/>
  <c r="CD23" i="5" s="1"/>
  <c r="CE23" i="5" s="1"/>
  <c r="CL23" i="5"/>
  <c r="CC22" i="5"/>
  <c r="CD22" i="5" s="1"/>
  <c r="CE22" i="5" s="1"/>
  <c r="CL22" i="5"/>
  <c r="BJ21" i="5"/>
  <c r="BK21" i="5" s="1"/>
  <c r="BL21" i="5" s="1"/>
  <c r="BS23" i="5"/>
  <c r="BT23" i="5" s="1"/>
  <c r="BU23" i="5" s="1"/>
  <c r="BS14" i="5"/>
  <c r="BT14" i="5" s="1"/>
  <c r="BU14" i="5" s="1"/>
  <c r="BS22" i="5"/>
  <c r="BT22" i="5" s="1"/>
  <c r="BU22" i="5" s="1"/>
  <c r="BS13" i="5"/>
  <c r="BT13" i="5" s="1"/>
  <c r="BU13" i="5" s="1"/>
  <c r="BS15" i="5"/>
  <c r="BT15" i="5" s="1"/>
  <c r="BU15" i="5" s="1"/>
  <c r="BS12" i="5"/>
  <c r="BT12" i="5" s="1"/>
  <c r="BU12" i="5" s="1"/>
  <c r="BS20" i="5"/>
  <c r="BT20" i="5" s="1"/>
  <c r="BU20" i="5" s="1"/>
  <c r="BR21" i="5"/>
  <c r="BQ21" i="5"/>
  <c r="CA21" i="5" s="1"/>
  <c r="BP21" i="5"/>
  <c r="CF21" i="5" s="1"/>
  <c r="CK21" i="5" s="1"/>
  <c r="BS49" i="5"/>
  <c r="BT49" i="5" s="1"/>
  <c r="BU49" i="5" s="1"/>
  <c r="CL30" i="5"/>
  <c r="CC30" i="5"/>
  <c r="CD30" i="5" s="1"/>
  <c r="CE30" i="5" s="1"/>
  <c r="CC29" i="5"/>
  <c r="CD29" i="5" s="1"/>
  <c r="CE29" i="5" s="1"/>
  <c r="CL29" i="5"/>
  <c r="CL36" i="5"/>
  <c r="CC36" i="5"/>
  <c r="CD36" i="5" s="1"/>
  <c r="CE36" i="5" s="1"/>
  <c r="BS26" i="5"/>
  <c r="BT26" i="5" s="1"/>
  <c r="BU26" i="5" s="1"/>
  <c r="CA26" i="5"/>
  <c r="BS24" i="5"/>
  <c r="BT24" i="5" s="1"/>
  <c r="BU24" i="5" s="1"/>
  <c r="CA24" i="5"/>
  <c r="BS28" i="5"/>
  <c r="BT28" i="5" s="1"/>
  <c r="BU28" i="5" s="1"/>
  <c r="CA28" i="5"/>
  <c r="BS39" i="5"/>
  <c r="BT39" i="5" s="1"/>
  <c r="BU39" i="5" s="1"/>
  <c r="CA39" i="5"/>
  <c r="BS34" i="5"/>
  <c r="BT34" i="5" s="1"/>
  <c r="BU34" i="5" s="1"/>
  <c r="CA34" i="5"/>
  <c r="CL37" i="5"/>
  <c r="CC37" i="5"/>
  <c r="CD37" i="5" s="1"/>
  <c r="CE37" i="5" s="1"/>
  <c r="CA32" i="5"/>
  <c r="CC31" i="5"/>
  <c r="CD31" i="5" s="1"/>
  <c r="CE31" i="5" s="1"/>
  <c r="CL31" i="5"/>
  <c r="CL38" i="5"/>
  <c r="CC38" i="5"/>
  <c r="CD38" i="5" s="1"/>
  <c r="CE38" i="5" s="1"/>
  <c r="CC40" i="5"/>
  <c r="CD40" i="5" s="1"/>
  <c r="CE40" i="5" s="1"/>
  <c r="CL40" i="5"/>
  <c r="BS27" i="5"/>
  <c r="BT27" i="5" s="1"/>
  <c r="BU27" i="5" s="1"/>
  <c r="CA27" i="5"/>
  <c r="CC33" i="5"/>
  <c r="CD33" i="5" s="1"/>
  <c r="CE33" i="5" s="1"/>
  <c r="CL33" i="5"/>
  <c r="BS42" i="5"/>
  <c r="BT42" i="5" s="1"/>
  <c r="BU42" i="5" s="1"/>
  <c r="CA42" i="5"/>
  <c r="BS35" i="5"/>
  <c r="BT35" i="5" s="1"/>
  <c r="BU35" i="5" s="1"/>
  <c r="CA35" i="5"/>
  <c r="BS58" i="5"/>
  <c r="BT58" i="5" s="1"/>
  <c r="BU58" i="5" s="1"/>
  <c r="BS50" i="5"/>
  <c r="BT50" i="5" s="1"/>
  <c r="BU50" i="5" s="1"/>
  <c r="BS30" i="5"/>
  <c r="BT30" i="5" s="1"/>
  <c r="BU30" i="5" s="1"/>
  <c r="CA25" i="5"/>
  <c r="BS29" i="5"/>
  <c r="BT29" i="5" s="1"/>
  <c r="BU29" i="5" s="1"/>
  <c r="BS38" i="5"/>
  <c r="BT38" i="5" s="1"/>
  <c r="BU38" i="5" s="1"/>
  <c r="BS40" i="5"/>
  <c r="BT40" i="5" s="1"/>
  <c r="BU40" i="5" s="1"/>
  <c r="CC47" i="5"/>
  <c r="CD47" i="5" s="1"/>
  <c r="CE47" i="5" s="1"/>
  <c r="CL47" i="5"/>
  <c r="CC52" i="5"/>
  <c r="CD52" i="5" s="1"/>
  <c r="CE52" i="5" s="1"/>
  <c r="CL52" i="5"/>
  <c r="BS44" i="5"/>
  <c r="BT44" i="5" s="1"/>
  <c r="BU44" i="5" s="1"/>
  <c r="CA44" i="5"/>
  <c r="CL45" i="5"/>
  <c r="CC45" i="5"/>
  <c r="CD45" i="5" s="1"/>
  <c r="CE45" i="5" s="1"/>
  <c r="CL53" i="5"/>
  <c r="CC53" i="5"/>
  <c r="CD53" i="5" s="1"/>
  <c r="CE53" i="5" s="1"/>
  <c r="CA49" i="5"/>
  <c r="CA46" i="5"/>
  <c r="CA50" i="5"/>
  <c r="CL51" i="5"/>
  <c r="CC51" i="5"/>
  <c r="CD51" i="5" s="1"/>
  <c r="CE51" i="5" s="1"/>
  <c r="BS48" i="5"/>
  <c r="BT48" i="5" s="1"/>
  <c r="BU48" i="5" s="1"/>
  <c r="CA48" i="5"/>
  <c r="BS47" i="5"/>
  <c r="BT47" i="5" s="1"/>
  <c r="BU47" i="5" s="1"/>
  <c r="CA58" i="5"/>
  <c r="CC58" i="5" s="1"/>
  <c r="CD58" i="5" s="1"/>
  <c r="CE58" i="5" s="1"/>
  <c r="CC54" i="5"/>
  <c r="CD54" i="5" s="1"/>
  <c r="CE54" i="5" s="1"/>
  <c r="CL54" i="5"/>
  <c r="BS57" i="5"/>
  <c r="BT57" i="5" s="1"/>
  <c r="BU57" i="5" s="1"/>
  <c r="CA57" i="5"/>
  <c r="BS56" i="5"/>
  <c r="BT56" i="5" s="1"/>
  <c r="BU56" i="5" s="1"/>
  <c r="CA56" i="5"/>
  <c r="BS79" i="5"/>
  <c r="BT79" i="5" s="1"/>
  <c r="BU79" i="5" s="1"/>
  <c r="CA55" i="5"/>
  <c r="BS87" i="5"/>
  <c r="BT87" i="5" s="1"/>
  <c r="BU87" i="5" s="1"/>
  <c r="BS68" i="5"/>
  <c r="BT68" i="5" s="1"/>
  <c r="BU68" i="5" s="1"/>
  <c r="BS66" i="5"/>
  <c r="BT66" i="5" s="1"/>
  <c r="BU66" i="5" s="1"/>
  <c r="CA66" i="5"/>
  <c r="BS74" i="5"/>
  <c r="BT74" i="5" s="1"/>
  <c r="BU74" i="5" s="1"/>
  <c r="CA74" i="5"/>
  <c r="BS71" i="5"/>
  <c r="BT71" i="5" s="1"/>
  <c r="BU71" i="5" s="1"/>
  <c r="CA71" i="5"/>
  <c r="BS75" i="5"/>
  <c r="BT75" i="5" s="1"/>
  <c r="BU75" i="5" s="1"/>
  <c r="CA75" i="5"/>
  <c r="BS78" i="5"/>
  <c r="BT78" i="5" s="1"/>
  <c r="BU78" i="5" s="1"/>
  <c r="CA78" i="5"/>
  <c r="BS70" i="5"/>
  <c r="BT70" i="5" s="1"/>
  <c r="BU70" i="5" s="1"/>
  <c r="CA70" i="5"/>
  <c r="BS67" i="5"/>
  <c r="BT67" i="5" s="1"/>
  <c r="BU67" i="5" s="1"/>
  <c r="CA67" i="5"/>
  <c r="BS77" i="5"/>
  <c r="BT77" i="5" s="1"/>
  <c r="BU77" i="5" s="1"/>
  <c r="CA77" i="5"/>
  <c r="BS72" i="5"/>
  <c r="BT72" i="5" s="1"/>
  <c r="BU72" i="5" s="1"/>
  <c r="CA72" i="5"/>
  <c r="BS62" i="5"/>
  <c r="BT62" i="5" s="1"/>
  <c r="BU62" i="5" s="1"/>
  <c r="CA62" i="5"/>
  <c r="BS81" i="5"/>
  <c r="BT81" i="5" s="1"/>
  <c r="BU81" i="5" s="1"/>
  <c r="BS63" i="5"/>
  <c r="BT63" i="5" s="1"/>
  <c r="BU63" i="5" s="1"/>
  <c r="BS84" i="5"/>
  <c r="BT84" i="5" s="1"/>
  <c r="BU84" i="5" s="1"/>
  <c r="BO7" i="5"/>
  <c r="H47" i="9" s="1"/>
  <c r="P82" i="9" s="1"/>
  <c r="Q78" i="9"/>
  <c r="V78" i="9" s="1"/>
  <c r="W78" i="9" s="1"/>
  <c r="O31" i="9"/>
  <c r="BJ91" i="5"/>
  <c r="BK91" i="5" s="1"/>
  <c r="BL91" i="5" s="1"/>
  <c r="BJ99" i="5"/>
  <c r="BK99" i="5" s="1"/>
  <c r="BL99" i="5" s="1"/>
  <c r="BJ127" i="5"/>
  <c r="BK127" i="5" s="1"/>
  <c r="BL127" i="5" s="1"/>
  <c r="BJ131" i="5"/>
  <c r="BK131" i="5" s="1"/>
  <c r="BL131" i="5" s="1"/>
  <c r="BJ79" i="5"/>
  <c r="BK79" i="5" s="1"/>
  <c r="BL79" i="5" s="1"/>
  <c r="BH7" i="5"/>
  <c r="U37" i="9" s="1"/>
  <c r="CF79" i="5"/>
  <c r="CK79" i="5" s="1"/>
  <c r="BG7" i="5"/>
  <c r="W37" i="9" s="1"/>
  <c r="S80" i="9" s="1"/>
  <c r="BC7" i="5"/>
  <c r="P37" i="9" s="1"/>
  <c r="R78" i="9" s="1"/>
  <c r="BJ115" i="5"/>
  <c r="BK115" i="5" s="1"/>
  <c r="BL115" i="5" s="1"/>
  <c r="BR89" i="5"/>
  <c r="BQ89" i="5"/>
  <c r="BP89" i="5"/>
  <c r="BR117" i="5"/>
  <c r="BP117" i="5"/>
  <c r="CF117" i="5" s="1"/>
  <c r="CK117" i="5" s="1"/>
  <c r="BQ117" i="5"/>
  <c r="BS117" i="5" s="1"/>
  <c r="BT117" i="5" s="1"/>
  <c r="BU117" i="5" s="1"/>
  <c r="BJ117" i="5"/>
  <c r="BK117" i="5" s="1"/>
  <c r="BL117" i="5" s="1"/>
  <c r="CA117" i="5"/>
  <c r="BR125" i="5"/>
  <c r="BQ125" i="5"/>
  <c r="CA125" i="5" s="1"/>
  <c r="BP125" i="5"/>
  <c r="BJ133" i="5"/>
  <c r="BK133" i="5" s="1"/>
  <c r="BL133" i="5" s="1"/>
  <c r="BJ109" i="5"/>
  <c r="BK109" i="5" s="1"/>
  <c r="BL109" i="5" s="1"/>
  <c r="BJ125" i="5"/>
  <c r="BK125" i="5" s="1"/>
  <c r="BL125" i="5" s="1"/>
  <c r="BJ141" i="5"/>
  <c r="BK141" i="5" s="1"/>
  <c r="BL141" i="5" s="1"/>
  <c r="BJ119" i="5"/>
  <c r="BK119" i="5" s="1"/>
  <c r="BL119" i="5" s="1"/>
  <c r="BJ85" i="5"/>
  <c r="BK85" i="5" s="1"/>
  <c r="BL85" i="5" s="1"/>
  <c r="CA85" i="5"/>
  <c r="BJ90" i="5"/>
  <c r="BK90" i="5" s="1"/>
  <c r="BL90" i="5" s="1"/>
  <c r="BJ88" i="5"/>
  <c r="BK88" i="5" s="1"/>
  <c r="BL88" i="5" s="1"/>
  <c r="CA88" i="5"/>
  <c r="BR100" i="5"/>
  <c r="BQ100" i="5"/>
  <c r="CA100" i="5" s="1"/>
  <c r="BP100" i="5"/>
  <c r="CF100" i="5" s="1"/>
  <c r="CK100" i="5" s="1"/>
  <c r="BR104" i="5"/>
  <c r="BQ104" i="5"/>
  <c r="BP104" i="5"/>
  <c r="CF104" i="5" s="1"/>
  <c r="CK104" i="5" s="1"/>
  <c r="BJ104" i="5"/>
  <c r="BK104" i="5" s="1"/>
  <c r="BL104" i="5" s="1"/>
  <c r="BR108" i="5"/>
  <c r="BQ108" i="5"/>
  <c r="BP108" i="5"/>
  <c r="CF108" i="5" s="1"/>
  <c r="CK108" i="5" s="1"/>
  <c r="BR112" i="5"/>
  <c r="BP112" i="5"/>
  <c r="CF112" i="5" s="1"/>
  <c r="CK112" i="5" s="1"/>
  <c r="BQ112" i="5"/>
  <c r="BS112" i="5" s="1"/>
  <c r="BT112" i="5" s="1"/>
  <c r="BU112" i="5" s="1"/>
  <c r="BR116" i="5"/>
  <c r="BP116" i="5"/>
  <c r="CF116" i="5" s="1"/>
  <c r="CK116" i="5" s="1"/>
  <c r="BQ116" i="5"/>
  <c r="BS116" i="5" s="1"/>
  <c r="BT116" i="5" s="1"/>
  <c r="BU116" i="5" s="1"/>
  <c r="BR120" i="5"/>
  <c r="BQ120" i="5"/>
  <c r="BP120" i="5"/>
  <c r="CF120" i="5" s="1"/>
  <c r="CK120" i="5" s="1"/>
  <c r="BR124" i="5"/>
  <c r="BP124" i="5"/>
  <c r="CF124" i="5" s="1"/>
  <c r="CK124" i="5" s="1"/>
  <c r="BQ124" i="5"/>
  <c r="BS124" i="5" s="1"/>
  <c r="BT124" i="5" s="1"/>
  <c r="BU124" i="5" s="1"/>
  <c r="BR128" i="5"/>
  <c r="BP128" i="5"/>
  <c r="CF128" i="5" s="1"/>
  <c r="CK128" i="5" s="1"/>
  <c r="BQ128" i="5"/>
  <c r="BS128" i="5" s="1"/>
  <c r="BT128" i="5" s="1"/>
  <c r="BU128" i="5" s="1"/>
  <c r="BR136" i="5"/>
  <c r="BQ136" i="5"/>
  <c r="BP136" i="5"/>
  <c r="CF136" i="5" s="1"/>
  <c r="CK136" i="5" s="1"/>
  <c r="BR140" i="5"/>
  <c r="BP140" i="5"/>
  <c r="CF140" i="5" s="1"/>
  <c r="CK140" i="5" s="1"/>
  <c r="BQ140" i="5"/>
  <c r="BS140" i="5" s="1"/>
  <c r="BT140" i="5" s="1"/>
  <c r="BU140" i="5" s="1"/>
  <c r="BJ140" i="5"/>
  <c r="BK140" i="5" s="1"/>
  <c r="BL140" i="5" s="1"/>
  <c r="CA140" i="5"/>
  <c r="BR146" i="5"/>
  <c r="BP146" i="5"/>
  <c r="CF146" i="5" s="1"/>
  <c r="CK146" i="5" s="1"/>
  <c r="BQ146" i="5"/>
  <c r="BS146" i="5" s="1"/>
  <c r="BT146" i="5" s="1"/>
  <c r="BU146" i="5" s="1"/>
  <c r="BR105" i="5"/>
  <c r="BP105" i="5"/>
  <c r="CF105" i="5" s="1"/>
  <c r="CK105" i="5" s="1"/>
  <c r="BQ105" i="5"/>
  <c r="BS105" i="5" s="1"/>
  <c r="BT105" i="5" s="1"/>
  <c r="BU105" i="5" s="1"/>
  <c r="BR113" i="5"/>
  <c r="BQ113" i="5"/>
  <c r="BP113" i="5"/>
  <c r="CF113" i="5" s="1"/>
  <c r="CK113" i="5" s="1"/>
  <c r="BR121" i="5"/>
  <c r="BQ121" i="5"/>
  <c r="CA121" i="5" s="1"/>
  <c r="BP121" i="5"/>
  <c r="CF121" i="5" s="1"/>
  <c r="CK121" i="5" s="1"/>
  <c r="BR129" i="5"/>
  <c r="BP129" i="5"/>
  <c r="CF129" i="5" s="1"/>
  <c r="CK129" i="5" s="1"/>
  <c r="BQ129" i="5"/>
  <c r="BS129" i="5" s="1"/>
  <c r="BT129" i="5" s="1"/>
  <c r="BU129" i="5" s="1"/>
  <c r="BR137" i="5"/>
  <c r="BP137" i="5"/>
  <c r="CF137" i="5" s="1"/>
  <c r="CK137" i="5" s="1"/>
  <c r="BQ137" i="5"/>
  <c r="BS137" i="5" s="1"/>
  <c r="BT137" i="5" s="1"/>
  <c r="BU137" i="5" s="1"/>
  <c r="BR145" i="5"/>
  <c r="BQ145" i="5"/>
  <c r="BP145" i="5"/>
  <c r="CF145" i="5" s="1"/>
  <c r="CK145" i="5" s="1"/>
  <c r="BJ82" i="5"/>
  <c r="BK82" i="5" s="1"/>
  <c r="BL82" i="5" s="1"/>
  <c r="CA82" i="5"/>
  <c r="BJ87" i="5"/>
  <c r="BK87" i="5" s="1"/>
  <c r="BL87" i="5" s="1"/>
  <c r="CA87" i="5"/>
  <c r="BR93" i="5"/>
  <c r="BP93" i="5"/>
  <c r="CF93" i="5" s="1"/>
  <c r="CK93" i="5" s="1"/>
  <c r="BQ93" i="5"/>
  <c r="BS93" i="5" s="1"/>
  <c r="BT93" i="5" s="1"/>
  <c r="BU93" i="5" s="1"/>
  <c r="BR97" i="5"/>
  <c r="BQ97" i="5"/>
  <c r="CA97" i="5" s="1"/>
  <c r="BP97" i="5"/>
  <c r="CF97" i="5" s="1"/>
  <c r="CK97" i="5" s="1"/>
  <c r="BJ97" i="5"/>
  <c r="BK97" i="5" s="1"/>
  <c r="BL97" i="5" s="1"/>
  <c r="BR102" i="5"/>
  <c r="BP102" i="5"/>
  <c r="CF102" i="5" s="1"/>
  <c r="CK102" i="5" s="1"/>
  <c r="BQ102" i="5"/>
  <c r="BS102" i="5" s="1"/>
  <c r="BT102" i="5" s="1"/>
  <c r="BU102" i="5" s="1"/>
  <c r="BR106" i="5"/>
  <c r="BP106" i="5"/>
  <c r="CF106" i="5" s="1"/>
  <c r="CK106" i="5" s="1"/>
  <c r="BQ106" i="5"/>
  <c r="BS106" i="5" s="1"/>
  <c r="BT106" i="5" s="1"/>
  <c r="BU106" i="5" s="1"/>
  <c r="BJ106" i="5"/>
  <c r="BK106" i="5" s="1"/>
  <c r="BL106" i="5" s="1"/>
  <c r="CA106" i="5"/>
  <c r="BR110" i="5"/>
  <c r="BQ110" i="5"/>
  <c r="BP110" i="5"/>
  <c r="CF110" i="5" s="1"/>
  <c r="CK110" i="5" s="1"/>
  <c r="BR114" i="5"/>
  <c r="BP114" i="5"/>
  <c r="CF114" i="5" s="1"/>
  <c r="CK114" i="5" s="1"/>
  <c r="BQ114" i="5"/>
  <c r="BS114" i="5" s="1"/>
  <c r="BT114" i="5" s="1"/>
  <c r="BU114" i="5" s="1"/>
  <c r="BJ114" i="5"/>
  <c r="BK114" i="5" s="1"/>
  <c r="BL114" i="5" s="1"/>
  <c r="CA114" i="5"/>
  <c r="BR118" i="5"/>
  <c r="BQ118" i="5"/>
  <c r="BP118" i="5"/>
  <c r="CF118" i="5" s="1"/>
  <c r="CK118" i="5" s="1"/>
  <c r="BR122" i="5"/>
  <c r="BP122" i="5"/>
  <c r="CF122" i="5" s="1"/>
  <c r="CK122" i="5" s="1"/>
  <c r="BQ122" i="5"/>
  <c r="BS122" i="5" s="1"/>
  <c r="BT122" i="5" s="1"/>
  <c r="BU122" i="5" s="1"/>
  <c r="BJ122" i="5"/>
  <c r="BK122" i="5" s="1"/>
  <c r="BL122" i="5" s="1"/>
  <c r="CA122" i="5"/>
  <c r="BR126" i="5"/>
  <c r="BP126" i="5"/>
  <c r="CF126" i="5" s="1"/>
  <c r="CK126" i="5" s="1"/>
  <c r="BQ126" i="5"/>
  <c r="BS126" i="5" s="1"/>
  <c r="BT126" i="5" s="1"/>
  <c r="BU126" i="5" s="1"/>
  <c r="BR130" i="5"/>
  <c r="BP130" i="5"/>
  <c r="CF130" i="5" s="1"/>
  <c r="CK130" i="5" s="1"/>
  <c r="BQ130" i="5"/>
  <c r="BS130" i="5" s="1"/>
  <c r="BT130" i="5" s="1"/>
  <c r="BU130" i="5" s="1"/>
  <c r="BJ130" i="5"/>
  <c r="BK130" i="5" s="1"/>
  <c r="BL130" i="5" s="1"/>
  <c r="CA130" i="5"/>
  <c r="BR132" i="5"/>
  <c r="BQ132" i="5"/>
  <c r="CA132" i="5" s="1"/>
  <c r="BP132" i="5"/>
  <c r="CF132" i="5" s="1"/>
  <c r="CK132" i="5" s="1"/>
  <c r="BR134" i="5"/>
  <c r="BP134" i="5"/>
  <c r="CF134" i="5" s="1"/>
  <c r="CK134" i="5" s="1"/>
  <c r="BQ134" i="5"/>
  <c r="BS134" i="5" s="1"/>
  <c r="BT134" i="5" s="1"/>
  <c r="BU134" i="5" s="1"/>
  <c r="BJ134" i="5"/>
  <c r="BK134" i="5" s="1"/>
  <c r="BL134" i="5" s="1"/>
  <c r="CA134" i="5"/>
  <c r="BR138" i="5"/>
  <c r="BQ138" i="5"/>
  <c r="BP138" i="5"/>
  <c r="CF138" i="5" s="1"/>
  <c r="CK138" i="5" s="1"/>
  <c r="BR142" i="5"/>
  <c r="BP142" i="5"/>
  <c r="CF142" i="5" s="1"/>
  <c r="CK142" i="5" s="1"/>
  <c r="BQ142" i="5"/>
  <c r="BS142" i="5" s="1"/>
  <c r="BT142" i="5" s="1"/>
  <c r="BU142" i="5" s="1"/>
  <c r="BJ142" i="5"/>
  <c r="BK142" i="5" s="1"/>
  <c r="BL142" i="5" s="1"/>
  <c r="CA142" i="5"/>
  <c r="BR144" i="5"/>
  <c r="BQ144" i="5"/>
  <c r="CA144" i="5" s="1"/>
  <c r="BP144" i="5"/>
  <c r="CF144" i="5" s="1"/>
  <c r="CK144" i="5" s="1"/>
  <c r="BR148" i="5"/>
  <c r="BP148" i="5"/>
  <c r="CF148" i="5" s="1"/>
  <c r="CK148" i="5" s="1"/>
  <c r="BQ148" i="5"/>
  <c r="BS148" i="5" s="1"/>
  <c r="BT148" i="5" s="1"/>
  <c r="BU148" i="5" s="1"/>
  <c r="CL60" i="5"/>
  <c r="CC60" i="5"/>
  <c r="CD60" i="5" s="1"/>
  <c r="CE60" i="5" s="1"/>
  <c r="CL64" i="5"/>
  <c r="CC64" i="5"/>
  <c r="CD64" i="5" s="1"/>
  <c r="CE64" i="5" s="1"/>
  <c r="CL84" i="5"/>
  <c r="CC84" i="5"/>
  <c r="CD84" i="5" s="1"/>
  <c r="CE84" i="5" s="1"/>
  <c r="CL69" i="5"/>
  <c r="CL65" i="5"/>
  <c r="CC65" i="5"/>
  <c r="CD65" i="5" s="1"/>
  <c r="CE65" i="5" s="1"/>
  <c r="CL63" i="5"/>
  <c r="CC63" i="5"/>
  <c r="CD63" i="5" s="1"/>
  <c r="CE63" i="5" s="1"/>
  <c r="CF89" i="5"/>
  <c r="CK89" i="5" s="1"/>
  <c r="BJ116" i="5"/>
  <c r="BK116" i="5" s="1"/>
  <c r="BL116" i="5" s="1"/>
  <c r="BJ124" i="5"/>
  <c r="BK124" i="5" s="1"/>
  <c r="BL124" i="5" s="1"/>
  <c r="CA136" i="5"/>
  <c r="BJ83" i="5"/>
  <c r="BK83" i="5" s="1"/>
  <c r="BL83" i="5" s="1"/>
  <c r="BJ113" i="5"/>
  <c r="BK113" i="5" s="1"/>
  <c r="BL113" i="5" s="1"/>
  <c r="BJ129" i="5"/>
  <c r="BK129" i="5" s="1"/>
  <c r="BL129" i="5" s="1"/>
  <c r="BJ145" i="5"/>
  <c r="BK145" i="5" s="1"/>
  <c r="BL145" i="5" s="1"/>
  <c r="BJ148" i="5"/>
  <c r="BK148" i="5" s="1"/>
  <c r="BL148" i="5" s="1"/>
  <c r="CA83" i="5"/>
  <c r="CA113" i="5"/>
  <c r="CA145" i="5"/>
  <c r="CA79" i="5"/>
  <c r="CA108" i="5"/>
  <c r="BJ89" i="5"/>
  <c r="BK89" i="5" s="1"/>
  <c r="BL89" i="5" s="1"/>
  <c r="J44" i="9" s="1"/>
  <c r="M82" i="9" s="1"/>
  <c r="CA89" i="5"/>
  <c r="BR101" i="5"/>
  <c r="BQ101" i="5"/>
  <c r="CA101" i="5" s="1"/>
  <c r="BP101" i="5"/>
  <c r="CF101" i="5" s="1"/>
  <c r="CK101" i="5" s="1"/>
  <c r="BJ101" i="5"/>
  <c r="BK101" i="5" s="1"/>
  <c r="BL101" i="5" s="1"/>
  <c r="BR109" i="5"/>
  <c r="BP109" i="5"/>
  <c r="CF109" i="5" s="1"/>
  <c r="CK109" i="5" s="1"/>
  <c r="BQ109" i="5"/>
  <c r="BS109" i="5" s="1"/>
  <c r="BT109" i="5" s="1"/>
  <c r="BU109" i="5" s="1"/>
  <c r="BR133" i="5"/>
  <c r="BP133" i="5"/>
  <c r="CF133" i="5" s="1"/>
  <c r="CK133" i="5" s="1"/>
  <c r="BQ133" i="5"/>
  <c r="BS133" i="5" s="1"/>
  <c r="BT133" i="5" s="1"/>
  <c r="BU133" i="5" s="1"/>
  <c r="BR141" i="5"/>
  <c r="BP141" i="5"/>
  <c r="CF141" i="5" s="1"/>
  <c r="CK141" i="5" s="1"/>
  <c r="BQ141" i="5"/>
  <c r="BS141" i="5" s="1"/>
  <c r="BT141" i="5" s="1"/>
  <c r="BU141" i="5" s="1"/>
  <c r="BR149" i="5"/>
  <c r="BP149" i="5"/>
  <c r="CF149" i="5" s="1"/>
  <c r="CK149" i="5" s="1"/>
  <c r="BQ149" i="5"/>
  <c r="BS149" i="5" s="1"/>
  <c r="BT149" i="5" s="1"/>
  <c r="BU149" i="5" s="1"/>
  <c r="BJ149" i="5"/>
  <c r="BK149" i="5" s="1"/>
  <c r="BL149" i="5" s="1"/>
  <c r="CA149" i="5"/>
  <c r="BJ81" i="5"/>
  <c r="BK81" i="5" s="1"/>
  <c r="BL81" i="5" s="1"/>
  <c r="CA81" i="5"/>
  <c r="BJ86" i="5"/>
  <c r="BK86" i="5" s="1"/>
  <c r="BL86" i="5" s="1"/>
  <c r="CA86" i="5"/>
  <c r="BR91" i="5"/>
  <c r="BQ91" i="5"/>
  <c r="BP91" i="5"/>
  <c r="CF91" i="5" s="1"/>
  <c r="CK91" i="5" s="1"/>
  <c r="BR94" i="5"/>
  <c r="BP94" i="5"/>
  <c r="CF94" i="5" s="1"/>
  <c r="CK94" i="5" s="1"/>
  <c r="BQ94" i="5"/>
  <c r="BS94" i="5" s="1"/>
  <c r="BT94" i="5" s="1"/>
  <c r="BU94" i="5" s="1"/>
  <c r="BJ94" i="5"/>
  <c r="BK94" i="5" s="1"/>
  <c r="BL94" i="5" s="1"/>
  <c r="CA94" i="5"/>
  <c r="BR96" i="5"/>
  <c r="BP96" i="5"/>
  <c r="CF96" i="5" s="1"/>
  <c r="CK96" i="5" s="1"/>
  <c r="BQ96" i="5"/>
  <c r="BS96" i="5" s="1"/>
  <c r="BT96" i="5" s="1"/>
  <c r="BU96" i="5" s="1"/>
  <c r="BR98" i="5"/>
  <c r="BP98" i="5"/>
  <c r="CF98" i="5" s="1"/>
  <c r="CK98" i="5" s="1"/>
  <c r="BQ98" i="5"/>
  <c r="BS98" i="5" s="1"/>
  <c r="BT98" i="5" s="1"/>
  <c r="BU98" i="5" s="1"/>
  <c r="BR99" i="5"/>
  <c r="BQ99" i="5"/>
  <c r="BP99" i="5"/>
  <c r="BR103" i="5"/>
  <c r="BP103" i="5"/>
  <c r="CF103" i="5" s="1"/>
  <c r="CK103" i="5" s="1"/>
  <c r="BQ103" i="5"/>
  <c r="BS103" i="5" s="1"/>
  <c r="BT103" i="5" s="1"/>
  <c r="BU103" i="5" s="1"/>
  <c r="BR107" i="5"/>
  <c r="BQ107" i="5"/>
  <c r="BP107" i="5"/>
  <c r="CF107" i="5" s="1"/>
  <c r="CK107" i="5" s="1"/>
  <c r="BR111" i="5"/>
  <c r="BQ111" i="5"/>
  <c r="CA111" i="5" s="1"/>
  <c r="BP111" i="5"/>
  <c r="CF111" i="5" s="1"/>
  <c r="CK111" i="5" s="1"/>
  <c r="BJ111" i="5"/>
  <c r="BK111" i="5" s="1"/>
  <c r="BL111" i="5" s="1"/>
  <c r="BR115" i="5"/>
  <c r="BP115" i="5"/>
  <c r="CF115" i="5" s="1"/>
  <c r="CK115" i="5" s="1"/>
  <c r="BQ115" i="5"/>
  <c r="BS115" i="5" s="1"/>
  <c r="BT115" i="5" s="1"/>
  <c r="BU115" i="5" s="1"/>
  <c r="BR119" i="5"/>
  <c r="BQ119" i="5"/>
  <c r="BP119" i="5"/>
  <c r="CF119" i="5" s="1"/>
  <c r="BR123" i="5"/>
  <c r="BQ123" i="5"/>
  <c r="BP123" i="5"/>
  <c r="CF123" i="5" s="1"/>
  <c r="CK123" i="5" s="1"/>
  <c r="BR127" i="5"/>
  <c r="BP127" i="5"/>
  <c r="CF127" i="5" s="1"/>
  <c r="CK127" i="5" s="1"/>
  <c r="BQ127" i="5"/>
  <c r="BS127" i="5" s="1"/>
  <c r="BT127" i="5" s="1"/>
  <c r="BU127" i="5" s="1"/>
  <c r="BR131" i="5"/>
  <c r="BP131" i="5"/>
  <c r="CF131" i="5" s="1"/>
  <c r="CK131" i="5" s="1"/>
  <c r="BQ131" i="5"/>
  <c r="BS131" i="5" s="1"/>
  <c r="BT131" i="5" s="1"/>
  <c r="BU131" i="5" s="1"/>
  <c r="BR135" i="5"/>
  <c r="BP135" i="5"/>
  <c r="CF135" i="5" s="1"/>
  <c r="CK135" i="5" s="1"/>
  <c r="BQ135" i="5"/>
  <c r="BS135" i="5" s="1"/>
  <c r="BT135" i="5" s="1"/>
  <c r="BU135" i="5" s="1"/>
  <c r="BR139" i="5"/>
  <c r="BP139" i="5"/>
  <c r="CF139" i="5" s="1"/>
  <c r="CK139" i="5" s="1"/>
  <c r="BQ139" i="5"/>
  <c r="BR143" i="5"/>
  <c r="BQ143" i="5"/>
  <c r="CA143" i="5" s="1"/>
  <c r="BP143" i="5"/>
  <c r="CF143" i="5" s="1"/>
  <c r="CK143" i="5" s="1"/>
  <c r="BJ143" i="5"/>
  <c r="BK143" i="5" s="1"/>
  <c r="BL143" i="5" s="1"/>
  <c r="BR147" i="5"/>
  <c r="BP147" i="5"/>
  <c r="CF147" i="5" s="1"/>
  <c r="CK147" i="5" s="1"/>
  <c r="BQ147" i="5"/>
  <c r="BS147" i="5" s="1"/>
  <c r="BT147" i="5" s="1"/>
  <c r="BU147" i="5" s="1"/>
  <c r="BJ147" i="5"/>
  <c r="BK147" i="5" s="1"/>
  <c r="BL147" i="5" s="1"/>
  <c r="CA147" i="5"/>
  <c r="CL59" i="5"/>
  <c r="CC59" i="5"/>
  <c r="CD59" i="5" s="1"/>
  <c r="CE59" i="5" s="1"/>
  <c r="BR90" i="5"/>
  <c r="BQ90" i="5"/>
  <c r="BP90" i="5"/>
  <c r="CF90" i="5" s="1"/>
  <c r="CK90" i="5" s="1"/>
  <c r="BR95" i="5"/>
  <c r="BP95" i="5"/>
  <c r="CF95" i="5" s="1"/>
  <c r="CK95" i="5" s="1"/>
  <c r="BQ95" i="5"/>
  <c r="BS95" i="5" s="1"/>
  <c r="BT95" i="5" s="1"/>
  <c r="BU95" i="5" s="1"/>
  <c r="BJ95" i="5"/>
  <c r="BK95" i="5" s="1"/>
  <c r="BL95" i="5" s="1"/>
  <c r="CA95" i="5"/>
  <c r="BJ112" i="5"/>
  <c r="BK112" i="5" s="1"/>
  <c r="BL112" i="5" s="1"/>
  <c r="CA112" i="5"/>
  <c r="BJ120" i="5"/>
  <c r="BK120" i="5" s="1"/>
  <c r="BL120" i="5" s="1"/>
  <c r="CA120" i="5"/>
  <c r="BJ128" i="5"/>
  <c r="BK128" i="5" s="1"/>
  <c r="BL128" i="5" s="1"/>
  <c r="CA128" i="5"/>
  <c r="BJ146" i="5"/>
  <c r="BK146" i="5" s="1"/>
  <c r="BL146" i="5" s="1"/>
  <c r="BJ80" i="5"/>
  <c r="BK80" i="5" s="1"/>
  <c r="BL80" i="5" s="1"/>
  <c r="CA80" i="5"/>
  <c r="BR92" i="5"/>
  <c r="BP92" i="5"/>
  <c r="CF92" i="5" s="1"/>
  <c r="CK92" i="5" s="1"/>
  <c r="BQ92" i="5"/>
  <c r="BS92" i="5" s="1"/>
  <c r="BT92" i="5" s="1"/>
  <c r="BU92" i="5" s="1"/>
  <c r="BJ92" i="5"/>
  <c r="BK92" i="5" s="1"/>
  <c r="BL92" i="5" s="1"/>
  <c r="BJ93" i="5"/>
  <c r="BK93" i="5" s="1"/>
  <c r="BL93" i="5" s="1"/>
  <c r="CA93" i="5"/>
  <c r="BJ102" i="5"/>
  <c r="BK102" i="5" s="1"/>
  <c r="BL102" i="5" s="1"/>
  <c r="BJ110" i="5"/>
  <c r="BK110" i="5" s="1"/>
  <c r="BL110" i="5" s="1"/>
  <c r="CA110" i="5"/>
  <c r="BJ118" i="5"/>
  <c r="BK118" i="5" s="1"/>
  <c r="BL118" i="5" s="1"/>
  <c r="CA118" i="5"/>
  <c r="BJ126" i="5"/>
  <c r="BK126" i="5" s="1"/>
  <c r="BL126" i="5" s="1"/>
  <c r="BJ138" i="5"/>
  <c r="BK138" i="5" s="1"/>
  <c r="BL138" i="5" s="1"/>
  <c r="CA138" i="5"/>
  <c r="CL76" i="5"/>
  <c r="CL61" i="5"/>
  <c r="CC61" i="5"/>
  <c r="CD61" i="5" s="1"/>
  <c r="CE61" i="5" s="1"/>
  <c r="CL68" i="5"/>
  <c r="CC68" i="5"/>
  <c r="CD68" i="5" s="1"/>
  <c r="CE68" i="5" s="1"/>
  <c r="CF125" i="5"/>
  <c r="CK125" i="5" s="1"/>
  <c r="CA105" i="5"/>
  <c r="CA137" i="5"/>
  <c r="CA148" i="5"/>
  <c r="CL73" i="5" l="1"/>
  <c r="CK119" i="5"/>
  <c r="Q45" i="9"/>
  <c r="W43" i="9"/>
  <c r="CA124" i="5"/>
  <c r="CA129" i="5"/>
  <c r="CL129" i="5" s="1"/>
  <c r="CC41" i="5"/>
  <c r="CD41" i="5" s="1"/>
  <c r="CE41" i="5" s="1"/>
  <c r="BZ41" i="5" s="1"/>
  <c r="CC43" i="5"/>
  <c r="CD43" i="5" s="1"/>
  <c r="CE43" i="5" s="1"/>
  <c r="CM43" i="5" s="1"/>
  <c r="BZ9" i="5"/>
  <c r="CM9" i="5"/>
  <c r="CL19" i="5"/>
  <c r="CC19" i="5"/>
  <c r="CD19" i="5" s="1"/>
  <c r="CE19" i="5" s="1"/>
  <c r="CL18" i="5"/>
  <c r="CC18" i="5"/>
  <c r="CD18" i="5" s="1"/>
  <c r="CE18" i="5" s="1"/>
  <c r="CL17" i="5"/>
  <c r="CC17" i="5"/>
  <c r="CD17" i="5" s="1"/>
  <c r="CE17" i="5" s="1"/>
  <c r="CL16" i="5"/>
  <c r="CC16" i="5"/>
  <c r="CD16" i="5" s="1"/>
  <c r="CE16" i="5" s="1"/>
  <c r="CL11" i="5"/>
  <c r="CC11" i="5"/>
  <c r="CD11" i="5" s="1"/>
  <c r="CE11" i="5" s="1"/>
  <c r="CL10" i="5"/>
  <c r="CC10" i="5"/>
  <c r="CD10" i="5" s="1"/>
  <c r="CE10" i="5" s="1"/>
  <c r="BZ14" i="5"/>
  <c r="CM14" i="5"/>
  <c r="BZ20" i="5"/>
  <c r="CM20" i="5"/>
  <c r="BZ12" i="5"/>
  <c r="CM12" i="5"/>
  <c r="BZ15" i="5"/>
  <c r="CM15" i="5"/>
  <c r="BZ13" i="5"/>
  <c r="CM13" i="5"/>
  <c r="O45" i="9"/>
  <c r="CA126" i="5"/>
  <c r="CA102" i="5"/>
  <c r="CL102" i="5" s="1"/>
  <c r="CA146" i="5"/>
  <c r="CL146" i="5" s="1"/>
  <c r="CA116" i="5"/>
  <c r="CL116" i="5" s="1"/>
  <c r="CC21" i="5"/>
  <c r="CD21" i="5" s="1"/>
  <c r="CE21" i="5" s="1"/>
  <c r="CL21" i="5"/>
  <c r="BZ23" i="5"/>
  <c r="CM23" i="5"/>
  <c r="BZ22" i="5"/>
  <c r="CM22" i="5"/>
  <c r="BS21" i="5"/>
  <c r="BT21" i="5" s="1"/>
  <c r="BU21" i="5" s="1"/>
  <c r="CL25" i="5"/>
  <c r="CC25" i="5"/>
  <c r="CD25" i="5" s="1"/>
  <c r="CE25" i="5" s="1"/>
  <c r="CL35" i="5"/>
  <c r="CC35" i="5"/>
  <c r="CD35" i="5" s="1"/>
  <c r="CE35" i="5" s="1"/>
  <c r="CL42" i="5"/>
  <c r="CC42" i="5"/>
  <c r="CD42" i="5" s="1"/>
  <c r="CE42" i="5" s="1"/>
  <c r="CL27" i="5"/>
  <c r="CC27" i="5"/>
  <c r="CD27" i="5" s="1"/>
  <c r="CE27" i="5" s="1"/>
  <c r="BZ38" i="5"/>
  <c r="CM38" i="5"/>
  <c r="CC32" i="5"/>
  <c r="CD32" i="5" s="1"/>
  <c r="CE32" i="5" s="1"/>
  <c r="CL32" i="5"/>
  <c r="BZ29" i="5"/>
  <c r="CM29" i="5"/>
  <c r="CM33" i="5"/>
  <c r="BZ33" i="5"/>
  <c r="CM40" i="5"/>
  <c r="BZ40" i="5"/>
  <c r="BZ31" i="5"/>
  <c r="CM31" i="5"/>
  <c r="BZ37" i="5"/>
  <c r="CM37" i="5"/>
  <c r="CL34" i="5"/>
  <c r="CC34" i="5"/>
  <c r="CD34" i="5" s="1"/>
  <c r="CE34" i="5" s="1"/>
  <c r="CL39" i="5"/>
  <c r="CC39" i="5"/>
  <c r="CD39" i="5" s="1"/>
  <c r="CE39" i="5" s="1"/>
  <c r="CL28" i="5"/>
  <c r="CC28" i="5"/>
  <c r="CD28" i="5" s="1"/>
  <c r="CE28" i="5" s="1"/>
  <c r="CC24" i="5"/>
  <c r="CD24" i="5" s="1"/>
  <c r="CE24" i="5" s="1"/>
  <c r="CL24" i="5"/>
  <c r="CC26" i="5"/>
  <c r="CD26" i="5" s="1"/>
  <c r="CE26" i="5" s="1"/>
  <c r="CL26" i="5"/>
  <c r="BZ36" i="5"/>
  <c r="CM36" i="5"/>
  <c r="CM30" i="5"/>
  <c r="BZ30" i="5"/>
  <c r="CL58" i="5"/>
  <c r="CC48" i="5"/>
  <c r="CD48" i="5" s="1"/>
  <c r="CE48" i="5" s="1"/>
  <c r="CL48" i="5"/>
  <c r="BZ51" i="5"/>
  <c r="CM51" i="5"/>
  <c r="CL50" i="5"/>
  <c r="CC50" i="5"/>
  <c r="CD50" i="5" s="1"/>
  <c r="CE50" i="5" s="1"/>
  <c r="CL49" i="5"/>
  <c r="CC49" i="5"/>
  <c r="CD49" i="5" s="1"/>
  <c r="CE49" i="5" s="1"/>
  <c r="CM52" i="5"/>
  <c r="BZ52" i="5"/>
  <c r="CM47" i="5"/>
  <c r="BZ47" i="5"/>
  <c r="CC46" i="5"/>
  <c r="CD46" i="5" s="1"/>
  <c r="CE46" i="5" s="1"/>
  <c r="CL46" i="5"/>
  <c r="CM53" i="5"/>
  <c r="BZ53" i="5"/>
  <c r="CM45" i="5"/>
  <c r="BZ45" i="5"/>
  <c r="CC44" i="5"/>
  <c r="CD44" i="5" s="1"/>
  <c r="CE44" i="5" s="1"/>
  <c r="CL44" i="5"/>
  <c r="CM58" i="5"/>
  <c r="BZ58" i="5"/>
  <c r="CM54" i="5"/>
  <c r="BZ54" i="5"/>
  <c r="CC55" i="5"/>
  <c r="CD55" i="5" s="1"/>
  <c r="CE55" i="5" s="1"/>
  <c r="CL55" i="5"/>
  <c r="CL56" i="5"/>
  <c r="CC56" i="5"/>
  <c r="CD56" i="5" s="1"/>
  <c r="CE56" i="5" s="1"/>
  <c r="CL57" i="5"/>
  <c r="CC57" i="5"/>
  <c r="CD57" i="5" s="1"/>
  <c r="CE57" i="5" s="1"/>
  <c r="CC62" i="5"/>
  <c r="CD62" i="5" s="1"/>
  <c r="CE62" i="5" s="1"/>
  <c r="CL62" i="5"/>
  <c r="CC72" i="5"/>
  <c r="CD72" i="5" s="1"/>
  <c r="CE72" i="5" s="1"/>
  <c r="CL72" i="5"/>
  <c r="CC77" i="5"/>
  <c r="CD77" i="5" s="1"/>
  <c r="CE77" i="5" s="1"/>
  <c r="CL77" i="5"/>
  <c r="CC67" i="5"/>
  <c r="CD67" i="5" s="1"/>
  <c r="CE67" i="5" s="1"/>
  <c r="CL67" i="5"/>
  <c r="CC70" i="5"/>
  <c r="CD70" i="5" s="1"/>
  <c r="CE70" i="5" s="1"/>
  <c r="CL70" i="5"/>
  <c r="CC78" i="5"/>
  <c r="CD78" i="5" s="1"/>
  <c r="CE78" i="5" s="1"/>
  <c r="CL78" i="5"/>
  <c r="CC75" i="5"/>
  <c r="CD75" i="5" s="1"/>
  <c r="CE75" i="5" s="1"/>
  <c r="CL75" i="5"/>
  <c r="CC71" i="5"/>
  <c r="CD71" i="5" s="1"/>
  <c r="CE71" i="5" s="1"/>
  <c r="CL71" i="5"/>
  <c r="CC74" i="5"/>
  <c r="CD74" i="5" s="1"/>
  <c r="CE74" i="5" s="1"/>
  <c r="CL74" i="5"/>
  <c r="CC66" i="5"/>
  <c r="CD66" i="5" s="1"/>
  <c r="CE66" i="5" s="1"/>
  <c r="CL66" i="5"/>
  <c r="CA92" i="5"/>
  <c r="CL92" i="5" s="1"/>
  <c r="BS118" i="5"/>
  <c r="BT118" i="5" s="1"/>
  <c r="BU118" i="5" s="1"/>
  <c r="BS110" i="5"/>
  <c r="BT110" i="5" s="1"/>
  <c r="BU110" i="5" s="1"/>
  <c r="BS121" i="5"/>
  <c r="BT121" i="5" s="1"/>
  <c r="BU121" i="5" s="1"/>
  <c r="BS132" i="5"/>
  <c r="BT132" i="5" s="1"/>
  <c r="BU132" i="5" s="1"/>
  <c r="CF99" i="5"/>
  <c r="BS138" i="5"/>
  <c r="BT138" i="5" s="1"/>
  <c r="BU138" i="5" s="1"/>
  <c r="Q80" i="9"/>
  <c r="V80" i="9" s="1"/>
  <c r="W80" i="9" s="1"/>
  <c r="U31" i="9"/>
  <c r="BP7" i="5"/>
  <c r="K47" i="9" s="1"/>
  <c r="S82" i="9" s="1"/>
  <c r="BL7" i="5"/>
  <c r="V37" i="9" s="1"/>
  <c r="R80" i="9" s="1"/>
  <c r="BS89" i="5"/>
  <c r="BT89" i="5" s="1"/>
  <c r="BU89" i="5" s="1"/>
  <c r="BQ7" i="5"/>
  <c r="I47" i="9" s="1"/>
  <c r="BS99" i="5"/>
  <c r="BT99" i="5" s="1"/>
  <c r="BU99" i="5" s="1"/>
  <c r="BS144" i="5"/>
  <c r="BT144" i="5" s="1"/>
  <c r="BU144" i="5" s="1"/>
  <c r="BS120" i="5"/>
  <c r="BT120" i="5" s="1"/>
  <c r="BU120" i="5" s="1"/>
  <c r="BS125" i="5"/>
  <c r="BT125" i="5" s="1"/>
  <c r="BU125" i="5" s="1"/>
  <c r="BS104" i="5"/>
  <c r="BT104" i="5" s="1"/>
  <c r="BU104" i="5" s="1"/>
  <c r="CL137" i="5"/>
  <c r="CC137" i="5"/>
  <c r="CD137" i="5" s="1"/>
  <c r="CE137" i="5" s="1"/>
  <c r="BZ68" i="5"/>
  <c r="CM68" i="5"/>
  <c r="BZ76" i="5"/>
  <c r="CM76" i="5"/>
  <c r="CL126" i="5"/>
  <c r="CC126" i="5"/>
  <c r="CD126" i="5" s="1"/>
  <c r="CE126" i="5" s="1"/>
  <c r="CL110" i="5"/>
  <c r="CC110" i="5"/>
  <c r="CD110" i="5" s="1"/>
  <c r="CE110" i="5" s="1"/>
  <c r="CL93" i="5"/>
  <c r="CC93" i="5"/>
  <c r="CD93" i="5" s="1"/>
  <c r="CE93" i="5" s="1"/>
  <c r="CL148" i="5"/>
  <c r="CC148" i="5"/>
  <c r="CD148" i="5" s="1"/>
  <c r="CE148" i="5" s="1"/>
  <c r="CL121" i="5"/>
  <c r="CC121" i="5"/>
  <c r="CD121" i="5" s="1"/>
  <c r="CE121" i="5" s="1"/>
  <c r="CL80" i="5"/>
  <c r="CC80" i="5"/>
  <c r="CD80" i="5" s="1"/>
  <c r="CE80" i="5" s="1"/>
  <c r="CL128" i="5"/>
  <c r="CC128" i="5"/>
  <c r="CD128" i="5" s="1"/>
  <c r="CE128" i="5" s="1"/>
  <c r="CL120" i="5"/>
  <c r="CC120" i="5"/>
  <c r="CD120" i="5" s="1"/>
  <c r="CE120" i="5" s="1"/>
  <c r="CL112" i="5"/>
  <c r="CC112" i="5"/>
  <c r="CD112" i="5" s="1"/>
  <c r="CE112" i="5" s="1"/>
  <c r="CL95" i="5"/>
  <c r="CC95" i="5"/>
  <c r="CD95" i="5" s="1"/>
  <c r="CE95" i="5" s="1"/>
  <c r="BZ59" i="5"/>
  <c r="CM59" i="5"/>
  <c r="CL147" i="5"/>
  <c r="CC147" i="5"/>
  <c r="CD147" i="5" s="1"/>
  <c r="CE147" i="5" s="1"/>
  <c r="BS139" i="5"/>
  <c r="BT139" i="5" s="1"/>
  <c r="BU139" i="5" s="1"/>
  <c r="CA139" i="5"/>
  <c r="CL89" i="5"/>
  <c r="CC89" i="5"/>
  <c r="CD89" i="5" s="1"/>
  <c r="CE89" i="5" s="1"/>
  <c r="CL124" i="5"/>
  <c r="CC124" i="5"/>
  <c r="CD124" i="5" s="1"/>
  <c r="CE124" i="5" s="1"/>
  <c r="CL108" i="5"/>
  <c r="CC108" i="5"/>
  <c r="CD108" i="5" s="1"/>
  <c r="CE108" i="5" s="1"/>
  <c r="CL79" i="5"/>
  <c r="CC79" i="5"/>
  <c r="CD79" i="5" s="1"/>
  <c r="CE79" i="5" s="1"/>
  <c r="CL83" i="5"/>
  <c r="CC83" i="5"/>
  <c r="CD83" i="5" s="1"/>
  <c r="CE83" i="5" s="1"/>
  <c r="CL136" i="5"/>
  <c r="CC136" i="5"/>
  <c r="CD136" i="5" s="1"/>
  <c r="CE136" i="5" s="1"/>
  <c r="CL140" i="5"/>
  <c r="CC140" i="5"/>
  <c r="CD140" i="5" s="1"/>
  <c r="CE140" i="5" s="1"/>
  <c r="CL88" i="5"/>
  <c r="CC88" i="5"/>
  <c r="CD88" i="5" s="1"/>
  <c r="CE88" i="5" s="1"/>
  <c r="CL85" i="5"/>
  <c r="CC85" i="5"/>
  <c r="CD85" i="5" s="1"/>
  <c r="CE85" i="5" s="1"/>
  <c r="CL125" i="5"/>
  <c r="CC125" i="5"/>
  <c r="CD125" i="5" s="1"/>
  <c r="CE125" i="5" s="1"/>
  <c r="BZ73" i="5"/>
  <c r="CM73" i="5"/>
  <c r="BS90" i="5"/>
  <c r="BT90" i="5" s="1"/>
  <c r="BU90" i="5" s="1"/>
  <c r="BS143" i="5"/>
  <c r="BT143" i="5" s="1"/>
  <c r="BU143" i="5" s="1"/>
  <c r="BS119" i="5"/>
  <c r="BT119" i="5" s="1"/>
  <c r="BU119" i="5" s="1"/>
  <c r="BS111" i="5"/>
  <c r="BT111" i="5" s="1"/>
  <c r="BU111" i="5" s="1"/>
  <c r="BS101" i="5"/>
  <c r="BT101" i="5" s="1"/>
  <c r="BU101" i="5" s="1"/>
  <c r="CA131" i="5"/>
  <c r="CA115" i="5"/>
  <c r="CA99" i="5"/>
  <c r="CA96" i="5"/>
  <c r="BS97" i="5"/>
  <c r="BT97" i="5" s="1"/>
  <c r="BU97" i="5" s="1"/>
  <c r="BS145" i="5"/>
  <c r="BT145" i="5" s="1"/>
  <c r="BU145" i="5" s="1"/>
  <c r="BS113" i="5"/>
  <c r="BT113" i="5" s="1"/>
  <c r="BU113" i="5" s="1"/>
  <c r="BS136" i="5"/>
  <c r="BT136" i="5" s="1"/>
  <c r="BU136" i="5" s="1"/>
  <c r="BS108" i="5"/>
  <c r="BT108" i="5" s="1"/>
  <c r="BU108" i="5" s="1"/>
  <c r="CA104" i="5"/>
  <c r="BS100" i="5"/>
  <c r="BT100" i="5" s="1"/>
  <c r="BU100" i="5" s="1"/>
  <c r="CA90" i="5"/>
  <c r="CA119" i="5"/>
  <c r="CA141" i="5"/>
  <c r="CA109" i="5"/>
  <c r="CA133" i="5"/>
  <c r="CL105" i="5"/>
  <c r="CC105" i="5"/>
  <c r="CD105" i="5" s="1"/>
  <c r="CE105" i="5" s="1"/>
  <c r="BZ61" i="5"/>
  <c r="CM61" i="5"/>
  <c r="CL138" i="5"/>
  <c r="CC138" i="5"/>
  <c r="CD138" i="5" s="1"/>
  <c r="CE138" i="5" s="1"/>
  <c r="CL118" i="5"/>
  <c r="CC118" i="5"/>
  <c r="CD118" i="5" s="1"/>
  <c r="CE118" i="5" s="1"/>
  <c r="CL143" i="5"/>
  <c r="CC143" i="5"/>
  <c r="CD143" i="5" s="1"/>
  <c r="CE143" i="5" s="1"/>
  <c r="BS123" i="5"/>
  <c r="BT123" i="5" s="1"/>
  <c r="BU123" i="5" s="1"/>
  <c r="CA123" i="5"/>
  <c r="CL111" i="5"/>
  <c r="CC111" i="5"/>
  <c r="CD111" i="5" s="1"/>
  <c r="CE111" i="5" s="1"/>
  <c r="BS107" i="5"/>
  <c r="BT107" i="5" s="1"/>
  <c r="BU107" i="5" s="1"/>
  <c r="CA107" i="5"/>
  <c r="CL94" i="5"/>
  <c r="CC94" i="5"/>
  <c r="CD94" i="5" s="1"/>
  <c r="CE94" i="5" s="1"/>
  <c r="BS91" i="5"/>
  <c r="BT91" i="5" s="1"/>
  <c r="BU91" i="5" s="1"/>
  <c r="CA91" i="5"/>
  <c r="CL86" i="5"/>
  <c r="CC86" i="5"/>
  <c r="CD86" i="5" s="1"/>
  <c r="CE86" i="5" s="1"/>
  <c r="CL81" i="5"/>
  <c r="CC81" i="5"/>
  <c r="CD81" i="5" s="1"/>
  <c r="CE81" i="5" s="1"/>
  <c r="CL149" i="5"/>
  <c r="CC149" i="5"/>
  <c r="CL101" i="5"/>
  <c r="CC101" i="5"/>
  <c r="CD101" i="5" s="1"/>
  <c r="CE101" i="5" s="1"/>
  <c r="CL100" i="5"/>
  <c r="CC100" i="5"/>
  <c r="CD100" i="5" s="1"/>
  <c r="CE100" i="5" s="1"/>
  <c r="CL145" i="5"/>
  <c r="CC145" i="5"/>
  <c r="CD145" i="5" s="1"/>
  <c r="CE145" i="5" s="1"/>
  <c r="CL113" i="5"/>
  <c r="CC113" i="5"/>
  <c r="CD113" i="5" s="1"/>
  <c r="CE113" i="5" s="1"/>
  <c r="CL144" i="5"/>
  <c r="CC144" i="5"/>
  <c r="CD144" i="5" s="1"/>
  <c r="CE144" i="5" s="1"/>
  <c r="CL132" i="5"/>
  <c r="CC132" i="5"/>
  <c r="CD132" i="5" s="1"/>
  <c r="CE132" i="5" s="1"/>
  <c r="BZ63" i="5"/>
  <c r="CM63" i="5"/>
  <c r="BZ65" i="5"/>
  <c r="CM65" i="5"/>
  <c r="BZ69" i="5"/>
  <c r="CM69" i="5"/>
  <c r="BZ84" i="5"/>
  <c r="CM84" i="5"/>
  <c r="BZ64" i="5"/>
  <c r="CM64" i="5"/>
  <c r="BZ60" i="5"/>
  <c r="CM60" i="5"/>
  <c r="CL142" i="5"/>
  <c r="CC142" i="5"/>
  <c r="CD142" i="5" s="1"/>
  <c r="CE142" i="5" s="1"/>
  <c r="CL134" i="5"/>
  <c r="CC134" i="5"/>
  <c r="CD134" i="5" s="1"/>
  <c r="CE134" i="5" s="1"/>
  <c r="CL130" i="5"/>
  <c r="CC130" i="5"/>
  <c r="CD130" i="5" s="1"/>
  <c r="CE130" i="5" s="1"/>
  <c r="CL122" i="5"/>
  <c r="CC122" i="5"/>
  <c r="CD122" i="5" s="1"/>
  <c r="CE122" i="5" s="1"/>
  <c r="CL114" i="5"/>
  <c r="CC114" i="5"/>
  <c r="CD114" i="5" s="1"/>
  <c r="CE114" i="5" s="1"/>
  <c r="CL106" i="5"/>
  <c r="CC106" i="5"/>
  <c r="CD106" i="5" s="1"/>
  <c r="CE106" i="5" s="1"/>
  <c r="CL97" i="5"/>
  <c r="CC97" i="5"/>
  <c r="CD97" i="5" s="1"/>
  <c r="CE97" i="5" s="1"/>
  <c r="CL87" i="5"/>
  <c r="CC87" i="5"/>
  <c r="CD87" i="5" s="1"/>
  <c r="CE87" i="5" s="1"/>
  <c r="CL82" i="5"/>
  <c r="CC82" i="5"/>
  <c r="CD82" i="5" s="1"/>
  <c r="CE82" i="5" s="1"/>
  <c r="CL117" i="5"/>
  <c r="CC117" i="5"/>
  <c r="CD117" i="5" s="1"/>
  <c r="CE117" i="5" s="1"/>
  <c r="CA135" i="5"/>
  <c r="CA127" i="5"/>
  <c r="CA103" i="5"/>
  <c r="CA98" i="5"/>
  <c r="BZ43" i="5" l="1"/>
  <c r="CM41" i="5"/>
  <c r="CC129" i="5"/>
  <c r="CD129" i="5" s="1"/>
  <c r="CE129" i="5" s="1"/>
  <c r="CC146" i="5"/>
  <c r="CD146" i="5" s="1"/>
  <c r="CE146" i="5" s="1"/>
  <c r="CC116" i="5"/>
  <c r="CD116" i="5" s="1"/>
  <c r="CE116" i="5" s="1"/>
  <c r="CC102" i="5"/>
  <c r="CD102" i="5" s="1"/>
  <c r="CE102" i="5" s="1"/>
  <c r="CM102" i="5" s="1"/>
  <c r="BZ10" i="5"/>
  <c r="CM10" i="5"/>
  <c r="BZ11" i="5"/>
  <c r="CM11" i="5"/>
  <c r="BZ16" i="5"/>
  <c r="CM16" i="5"/>
  <c r="BZ17" i="5"/>
  <c r="CM17" i="5"/>
  <c r="BZ18" i="5"/>
  <c r="CM18" i="5"/>
  <c r="BZ19" i="5"/>
  <c r="CM19" i="5"/>
  <c r="P45" i="9"/>
  <c r="U43" i="9"/>
  <c r="J85" i="9" s="1"/>
  <c r="P85" i="9" s="1"/>
  <c r="BZ21" i="5"/>
  <c r="CM21" i="5"/>
  <c r="BZ26" i="5"/>
  <c r="CM26" i="5"/>
  <c r="BZ24" i="5"/>
  <c r="CM24" i="5"/>
  <c r="BZ32" i="5"/>
  <c r="CM32" i="5"/>
  <c r="CC92" i="5"/>
  <c r="CD92" i="5" s="1"/>
  <c r="CE92" i="5" s="1"/>
  <c r="BZ92" i="5" s="1"/>
  <c r="CM28" i="5"/>
  <c r="BZ28" i="5"/>
  <c r="CM39" i="5"/>
  <c r="BZ39" i="5"/>
  <c r="BZ34" i="5"/>
  <c r="CM34" i="5"/>
  <c r="BZ27" i="5"/>
  <c r="CM27" i="5"/>
  <c r="BZ42" i="5"/>
  <c r="CM42" i="5"/>
  <c r="CM35" i="5"/>
  <c r="BZ35" i="5"/>
  <c r="BZ25" i="5"/>
  <c r="CM25" i="5"/>
  <c r="CM44" i="5"/>
  <c r="BZ44" i="5"/>
  <c r="CM46" i="5"/>
  <c r="BZ46" i="5"/>
  <c r="CM48" i="5"/>
  <c r="BZ48" i="5"/>
  <c r="CM49" i="5"/>
  <c r="BZ49" i="5"/>
  <c r="BZ50" i="5"/>
  <c r="CM50" i="5"/>
  <c r="CM55" i="5"/>
  <c r="BZ55" i="5"/>
  <c r="CM57" i="5"/>
  <c r="BZ57" i="5"/>
  <c r="CM56" i="5"/>
  <c r="BZ56" i="5"/>
  <c r="CM66" i="5"/>
  <c r="BZ66" i="5"/>
  <c r="CM74" i="5"/>
  <c r="BZ74" i="5"/>
  <c r="CM71" i="5"/>
  <c r="BZ71" i="5"/>
  <c r="CM75" i="5"/>
  <c r="BZ75" i="5"/>
  <c r="CM78" i="5"/>
  <c r="BZ78" i="5"/>
  <c r="CM70" i="5"/>
  <c r="BZ70" i="5"/>
  <c r="CM67" i="5"/>
  <c r="BZ67" i="5"/>
  <c r="CM77" i="5"/>
  <c r="BZ77" i="5"/>
  <c r="CM72" i="5"/>
  <c r="BZ72" i="5"/>
  <c r="CM62" i="5"/>
  <c r="BZ62" i="5"/>
  <c r="CK99" i="5"/>
  <c r="CD149" i="5"/>
  <c r="CE149" i="5" s="1"/>
  <c r="BZ149" i="5" s="1"/>
  <c r="Q82" i="9"/>
  <c r="V82" i="9" s="1"/>
  <c r="W82" i="9" s="1"/>
  <c r="T85" i="9" s="1"/>
  <c r="I41" i="9"/>
  <c r="BU7" i="5"/>
  <c r="J47" i="9" s="1"/>
  <c r="R82" i="9" s="1"/>
  <c r="CL98" i="5"/>
  <c r="CC98" i="5"/>
  <c r="CD98" i="5" s="1"/>
  <c r="CE98" i="5" s="1"/>
  <c r="CL127" i="5"/>
  <c r="CC127" i="5"/>
  <c r="CD127" i="5" s="1"/>
  <c r="CE127" i="5" s="1"/>
  <c r="BZ117" i="5"/>
  <c r="CM117" i="5"/>
  <c r="BZ82" i="5"/>
  <c r="CM82" i="5"/>
  <c r="BZ87" i="5"/>
  <c r="CM87" i="5"/>
  <c r="BZ97" i="5"/>
  <c r="CM97" i="5"/>
  <c r="BZ106" i="5"/>
  <c r="CM106" i="5"/>
  <c r="BZ114" i="5"/>
  <c r="CM114" i="5"/>
  <c r="BZ122" i="5"/>
  <c r="CM122" i="5"/>
  <c r="BZ130" i="5"/>
  <c r="CM130" i="5"/>
  <c r="BZ134" i="5"/>
  <c r="CM134" i="5"/>
  <c r="BZ142" i="5"/>
  <c r="CM142" i="5"/>
  <c r="BZ132" i="5"/>
  <c r="CM132" i="5"/>
  <c r="BZ144" i="5"/>
  <c r="CM144" i="5"/>
  <c r="BZ113" i="5"/>
  <c r="CM113" i="5"/>
  <c r="BZ145" i="5"/>
  <c r="CM145" i="5"/>
  <c r="BZ100" i="5"/>
  <c r="CM100" i="5"/>
  <c r="BZ116" i="5"/>
  <c r="CM116" i="5"/>
  <c r="BZ101" i="5"/>
  <c r="CM101" i="5"/>
  <c r="BZ81" i="5"/>
  <c r="CM81" i="5"/>
  <c r="BZ86" i="5"/>
  <c r="CM86" i="5"/>
  <c r="CL91" i="5"/>
  <c r="CC91" i="5"/>
  <c r="CD91" i="5" s="1"/>
  <c r="CE91" i="5" s="1"/>
  <c r="BZ94" i="5"/>
  <c r="CM94" i="5"/>
  <c r="CL107" i="5"/>
  <c r="CC107" i="5"/>
  <c r="CD107" i="5" s="1"/>
  <c r="CE107" i="5" s="1"/>
  <c r="BZ111" i="5"/>
  <c r="CM111" i="5"/>
  <c r="CL123" i="5"/>
  <c r="CC123" i="5"/>
  <c r="CD123" i="5" s="1"/>
  <c r="CE123" i="5" s="1"/>
  <c r="BZ143" i="5"/>
  <c r="CM143" i="5"/>
  <c r="BZ118" i="5"/>
  <c r="CM118" i="5"/>
  <c r="BZ138" i="5"/>
  <c r="CM138" i="5"/>
  <c r="BZ105" i="5"/>
  <c r="CM105" i="5"/>
  <c r="CL133" i="5"/>
  <c r="CC133" i="5"/>
  <c r="CD133" i="5" s="1"/>
  <c r="CE133" i="5" s="1"/>
  <c r="CL141" i="5"/>
  <c r="CC141" i="5"/>
  <c r="CD141" i="5" s="1"/>
  <c r="CE141" i="5" s="1"/>
  <c r="CL90" i="5"/>
  <c r="CC90" i="5"/>
  <c r="CD90" i="5" s="1"/>
  <c r="CE90" i="5" s="1"/>
  <c r="CL104" i="5"/>
  <c r="CC104" i="5"/>
  <c r="CD104" i="5" s="1"/>
  <c r="CE104" i="5" s="1"/>
  <c r="CL96" i="5"/>
  <c r="CC96" i="5"/>
  <c r="CD96" i="5" s="1"/>
  <c r="CE96" i="5" s="1"/>
  <c r="CL115" i="5"/>
  <c r="CC115" i="5"/>
  <c r="CD115" i="5" s="1"/>
  <c r="CE115" i="5" s="1"/>
  <c r="CL103" i="5"/>
  <c r="CC103" i="5"/>
  <c r="CD103" i="5" s="1"/>
  <c r="CE103" i="5" s="1"/>
  <c r="CL135" i="5"/>
  <c r="CC135" i="5"/>
  <c r="CD135" i="5" s="1"/>
  <c r="CE135" i="5" s="1"/>
  <c r="CL109" i="5"/>
  <c r="CC109" i="5"/>
  <c r="CD109" i="5" s="1"/>
  <c r="CE109" i="5" s="1"/>
  <c r="CL119" i="5"/>
  <c r="CC119" i="5"/>
  <c r="CD119" i="5" s="1"/>
  <c r="CE119" i="5" s="1"/>
  <c r="CL99" i="5"/>
  <c r="CC99" i="5"/>
  <c r="CD99" i="5" s="1"/>
  <c r="CE99" i="5" s="1"/>
  <c r="CL131" i="5"/>
  <c r="CC131" i="5"/>
  <c r="CD131" i="5" s="1"/>
  <c r="CE131" i="5" s="1"/>
  <c r="BZ125" i="5"/>
  <c r="CM125" i="5"/>
  <c r="BZ85" i="5"/>
  <c r="CM85" i="5"/>
  <c r="BZ88" i="5"/>
  <c r="CM88" i="5"/>
  <c r="BZ140" i="5"/>
  <c r="CM140" i="5"/>
  <c r="BZ136" i="5"/>
  <c r="CM136" i="5"/>
  <c r="BZ83" i="5"/>
  <c r="CM83" i="5"/>
  <c r="BZ129" i="5"/>
  <c r="CM129" i="5"/>
  <c r="BZ79" i="5"/>
  <c r="CM79" i="5"/>
  <c r="BZ108" i="5"/>
  <c r="CM108" i="5"/>
  <c r="BZ124" i="5"/>
  <c r="CM124" i="5"/>
  <c r="BZ89" i="5"/>
  <c r="CM89" i="5"/>
  <c r="CL139" i="5"/>
  <c r="CC139" i="5"/>
  <c r="CD139" i="5" s="1"/>
  <c r="CE139" i="5" s="1"/>
  <c r="BZ147" i="5"/>
  <c r="CM147" i="5"/>
  <c r="BZ95" i="5"/>
  <c r="CM95" i="5"/>
  <c r="BZ112" i="5"/>
  <c r="CM112" i="5"/>
  <c r="BZ120" i="5"/>
  <c r="CM120" i="5"/>
  <c r="BZ128" i="5"/>
  <c r="CM128" i="5"/>
  <c r="BZ146" i="5"/>
  <c r="CM146" i="5"/>
  <c r="BZ80" i="5"/>
  <c r="CM80" i="5"/>
  <c r="BZ121" i="5"/>
  <c r="CM121" i="5"/>
  <c r="BZ148" i="5"/>
  <c r="CM148" i="5"/>
  <c r="BZ93" i="5"/>
  <c r="CM93" i="5"/>
  <c r="BZ110" i="5"/>
  <c r="CM110" i="5"/>
  <c r="BZ126" i="5"/>
  <c r="CM126" i="5"/>
  <c r="BZ137" i="5"/>
  <c r="CM137" i="5"/>
  <c r="CM149" i="5" l="1"/>
  <c r="CM92" i="5"/>
  <c r="BZ102" i="5"/>
  <c r="W85" i="9"/>
  <c r="L84" i="9"/>
  <c r="BZ139" i="5"/>
  <c r="CM139" i="5"/>
  <c r="BZ131" i="5"/>
  <c r="CM131" i="5"/>
  <c r="BZ119" i="5"/>
  <c r="CM119" i="5"/>
  <c r="BZ103" i="5"/>
  <c r="CM103" i="5"/>
  <c r="BZ96" i="5"/>
  <c r="CM96" i="5"/>
  <c r="BZ90" i="5"/>
  <c r="CM90" i="5"/>
  <c r="BZ133" i="5"/>
  <c r="CM133" i="5"/>
  <c r="BZ107" i="5"/>
  <c r="CM107" i="5"/>
  <c r="BZ99" i="5"/>
  <c r="V43" i="9" s="1"/>
  <c r="M84" i="9" s="1"/>
  <c r="CM99" i="5"/>
  <c r="BZ109" i="5"/>
  <c r="CM109" i="5"/>
  <c r="BZ135" i="5"/>
  <c r="CM135" i="5"/>
  <c r="BZ115" i="5"/>
  <c r="CM115" i="5"/>
  <c r="BZ104" i="5"/>
  <c r="CM104" i="5"/>
  <c r="BZ141" i="5"/>
  <c r="CM141" i="5"/>
  <c r="BZ123" i="5"/>
  <c r="CM123" i="5"/>
  <c r="BZ91" i="5"/>
  <c r="CM91" i="5"/>
  <c r="BZ127" i="5"/>
  <c r="CM127" i="5"/>
  <c r="BZ98" i="5"/>
  <c r="CM98" i="5"/>
</calcChain>
</file>

<file path=xl/sharedStrings.xml><?xml version="1.0" encoding="utf-8"?>
<sst xmlns="http://schemas.openxmlformats.org/spreadsheetml/2006/main" count="488" uniqueCount="137">
  <si>
    <t>初期本数</t>
    <rPh sb="0" eb="2">
      <t>ショキ</t>
    </rPh>
    <rPh sb="2" eb="4">
      <t>ホンスウ</t>
    </rPh>
    <phoneticPr fontId="13"/>
  </si>
  <si>
    <t>地位指数</t>
    <rPh sb="0" eb="2">
      <t>チイ</t>
    </rPh>
    <rPh sb="2" eb="4">
      <t>シスウ</t>
    </rPh>
    <phoneticPr fontId="13"/>
  </si>
  <si>
    <t>間伐率</t>
    <rPh sb="0" eb="2">
      <t>カンバツ</t>
    </rPh>
    <rPh sb="2" eb="3">
      <t>リツ</t>
    </rPh>
    <phoneticPr fontId="13"/>
  </si>
  <si>
    <t>成立本数</t>
    <rPh sb="0" eb="2">
      <t>セイリツ</t>
    </rPh>
    <rPh sb="2" eb="4">
      <t>ホンスウ</t>
    </rPh>
    <phoneticPr fontId="13"/>
  </si>
  <si>
    <t>樹高</t>
    <rPh sb="0" eb="2">
      <t>ジュコウ</t>
    </rPh>
    <phoneticPr fontId="13"/>
  </si>
  <si>
    <t>Ｒｙ</t>
    <phoneticPr fontId="13"/>
  </si>
  <si>
    <t>林令</t>
    <rPh sb="0" eb="1">
      <t>リン</t>
    </rPh>
    <rPh sb="1" eb="2">
      <t>レイ</t>
    </rPh>
    <phoneticPr fontId="13"/>
  </si>
  <si>
    <t>間伐林令</t>
    <rPh sb="0" eb="2">
      <t>カンバツ</t>
    </rPh>
    <rPh sb="2" eb="3">
      <t>リン</t>
    </rPh>
    <rPh sb="3" eb="4">
      <t>レイ</t>
    </rPh>
    <phoneticPr fontId="13"/>
  </si>
  <si>
    <t>材積</t>
    <rPh sb="0" eb="1">
      <t>ザイ</t>
    </rPh>
    <rPh sb="1" eb="2">
      <t>セキ</t>
    </rPh>
    <phoneticPr fontId="13"/>
  </si>
  <si>
    <t>Ｒｙ</t>
    <phoneticPr fontId="13"/>
  </si>
  <si>
    <t>Ry</t>
    <phoneticPr fontId="13"/>
  </si>
  <si>
    <t>平均樹高</t>
    <rPh sb="0" eb="2">
      <t>ヘイキン</t>
    </rPh>
    <rPh sb="2" eb="4">
      <t>ジュコウ</t>
    </rPh>
    <phoneticPr fontId="13"/>
  </si>
  <si>
    <t>Ry</t>
    <phoneticPr fontId="13"/>
  </si>
  <si>
    <t>林分の現況</t>
    <rPh sb="0" eb="1">
      <t>リン</t>
    </rPh>
    <rPh sb="1" eb="2">
      <t>ブン</t>
    </rPh>
    <rPh sb="3" eb="5">
      <t>ゲンキョウ</t>
    </rPh>
    <phoneticPr fontId="13"/>
  </si>
  <si>
    <t>材積</t>
    <rPh sb="0" eb="2">
      <t>ザイセキ</t>
    </rPh>
    <phoneticPr fontId="13"/>
  </si>
  <si>
    <t>平均直径</t>
    <rPh sb="0" eb="2">
      <t>ヘイキン</t>
    </rPh>
    <rPh sb="2" eb="4">
      <t>チョッケイ</t>
    </rPh>
    <phoneticPr fontId="13"/>
  </si>
  <si>
    <t>4回目間伐</t>
    <rPh sb="1" eb="3">
      <t>カイメ</t>
    </rPh>
    <rPh sb="3" eb="5">
      <t>カンバツ</t>
    </rPh>
    <phoneticPr fontId="13"/>
  </si>
  <si>
    <t>5回目間伐</t>
    <rPh sb="1" eb="3">
      <t>カイメ</t>
    </rPh>
    <rPh sb="3" eb="5">
      <t>カンバツ</t>
    </rPh>
    <phoneticPr fontId="13"/>
  </si>
  <si>
    <t>自然枯死線</t>
    <rPh sb="0" eb="5">
      <t>シゼンコシセン</t>
    </rPh>
    <phoneticPr fontId="13"/>
  </si>
  <si>
    <t>グラフ用データ</t>
    <rPh sb="3" eb="4">
      <t>ヨウ</t>
    </rPh>
    <phoneticPr fontId="13"/>
  </si>
  <si>
    <t>無間伐の直径</t>
    <rPh sb="0" eb="1">
      <t>ム</t>
    </rPh>
    <rPh sb="1" eb="3">
      <t>カンバツ</t>
    </rPh>
    <rPh sb="4" eb="6">
      <t>チョッケイ</t>
    </rPh>
    <phoneticPr fontId="13"/>
  </si>
  <si>
    <t>平均胸高直径</t>
    <rPh sb="0" eb="2">
      <t>ヘイキン</t>
    </rPh>
    <rPh sb="2" eb="6">
      <t>キョウコウチョッケイ</t>
    </rPh>
    <phoneticPr fontId="18"/>
  </si>
  <si>
    <t>↓　印刷範囲</t>
    <rPh sb="2" eb="4">
      <t>インサツ</t>
    </rPh>
    <rPh sb="4" eb="6">
      <t>ハンイ</t>
    </rPh>
    <phoneticPr fontId="13"/>
  </si>
  <si>
    <t>Ryが0.8以上は要間伐</t>
    <rPh sb="6" eb="8">
      <t>イジョウ</t>
    </rPh>
    <rPh sb="9" eb="10">
      <t>ヨウ</t>
    </rPh>
    <rPh sb="10" eb="12">
      <t>カンバツ</t>
    </rPh>
    <phoneticPr fontId="13"/>
  </si>
  <si>
    <t>Ryが0.85以上は緊急に間伐が必要</t>
    <rPh sb="7" eb="9">
      <t>イジョウ</t>
    </rPh>
    <rPh sb="10" eb="12">
      <t>キンキュウ</t>
    </rPh>
    <rPh sb="13" eb="15">
      <t>カンバツ</t>
    </rPh>
    <rPh sb="16" eb="18">
      <t>ヒツヨウ</t>
    </rPh>
    <phoneticPr fontId="13"/>
  </si>
  <si>
    <t>※林分密度管理図は、南近畿・四国地方スギ林分密度管理図を基準とした。地位指数曲線は、和歌山県農林水産試験研究機関研究報告第5号（H29.3刊行予定）を基準とした。</t>
    <rPh sb="1" eb="8">
      <t>リンブンミツドカンリズ</t>
    </rPh>
    <rPh sb="10" eb="11">
      <t>ミナミ</t>
    </rPh>
    <rPh sb="11" eb="13">
      <t>キンキ</t>
    </rPh>
    <rPh sb="14" eb="16">
      <t>シコク</t>
    </rPh>
    <rPh sb="16" eb="18">
      <t>チホウ</t>
    </rPh>
    <rPh sb="20" eb="22">
      <t>リンブン</t>
    </rPh>
    <rPh sb="22" eb="24">
      <t>ミツド</t>
    </rPh>
    <rPh sb="24" eb="27">
      <t>カンリズ</t>
    </rPh>
    <rPh sb="28" eb="30">
      <t>キジュン</t>
    </rPh>
    <rPh sb="42" eb="46">
      <t>ワカヤマケン</t>
    </rPh>
    <rPh sb="46" eb="48">
      <t>ノウリン</t>
    </rPh>
    <rPh sb="48" eb="50">
      <t>スイサン</t>
    </rPh>
    <rPh sb="50" eb="52">
      <t>シケン</t>
    </rPh>
    <rPh sb="52" eb="54">
      <t>ケンキュウ</t>
    </rPh>
    <rPh sb="54" eb="56">
      <t>キカン</t>
    </rPh>
    <rPh sb="56" eb="58">
      <t>ケンキュウ</t>
    </rPh>
    <rPh sb="58" eb="60">
      <t>ホウコク</t>
    </rPh>
    <rPh sb="60" eb="61">
      <t>ダイ</t>
    </rPh>
    <rPh sb="62" eb="63">
      <t>ゴウ</t>
    </rPh>
    <rPh sb="69" eb="71">
      <t>カンコウ</t>
    </rPh>
    <rPh sb="71" eb="73">
      <t>ヨテイ</t>
    </rPh>
    <rPh sb="75" eb="77">
      <t>キジュン</t>
    </rPh>
    <phoneticPr fontId="13"/>
  </si>
  <si>
    <t>6回目間伐</t>
    <rPh sb="1" eb="3">
      <t>カイメ</t>
    </rPh>
    <rPh sb="3" eb="5">
      <t>カンバツ</t>
    </rPh>
    <phoneticPr fontId="13"/>
  </si>
  <si>
    <t>7回目間伐</t>
    <rPh sb="1" eb="3">
      <t>カイメ</t>
    </rPh>
    <rPh sb="3" eb="5">
      <t>カンバツ</t>
    </rPh>
    <phoneticPr fontId="13"/>
  </si>
  <si>
    <t>和歌山スギ人工林間伐シミュレーション結果</t>
    <rPh sb="0" eb="3">
      <t>ワカヤマ</t>
    </rPh>
    <rPh sb="5" eb="8">
      <t>ジンコウリン</t>
    </rPh>
    <rPh sb="8" eb="10">
      <t>カンバツ</t>
    </rPh>
    <rPh sb="18" eb="20">
      <t>ケッカ</t>
    </rPh>
    <phoneticPr fontId="13"/>
  </si>
  <si>
    <t>1回目間伐</t>
    <rPh sb="1" eb="3">
      <t>カイメ</t>
    </rPh>
    <rPh sb="3" eb="5">
      <t>カンバツ</t>
    </rPh>
    <phoneticPr fontId="13"/>
  </si>
  <si>
    <t>2回目間伐</t>
    <rPh sb="1" eb="3">
      <t>カイメ</t>
    </rPh>
    <rPh sb="3" eb="5">
      <t>カンバツ</t>
    </rPh>
    <phoneticPr fontId="13"/>
  </si>
  <si>
    <t>3回目間伐</t>
    <rPh sb="1" eb="3">
      <t>カイメ</t>
    </rPh>
    <rPh sb="3" eb="5">
      <t>カンバツ</t>
    </rPh>
    <phoneticPr fontId="13"/>
  </si>
  <si>
    <t>１ 林分情報を入力</t>
    <rPh sb="2" eb="3">
      <t>リン</t>
    </rPh>
    <rPh sb="3" eb="4">
      <t>ブン</t>
    </rPh>
    <rPh sb="4" eb="6">
      <t>ジョウホウ</t>
    </rPh>
    <rPh sb="7" eb="9">
      <t>ニュウリョク</t>
    </rPh>
    <phoneticPr fontId="13"/>
  </si>
  <si>
    <t>１ 林分情報</t>
    <rPh sb="2" eb="3">
      <t>リン</t>
    </rPh>
    <rPh sb="3" eb="4">
      <t>ブン</t>
    </rPh>
    <rPh sb="4" eb="6">
      <t>ジョウホウ</t>
    </rPh>
    <phoneticPr fontId="13"/>
  </si>
  <si>
    <t>のセルに入力</t>
    <rPh sb="4" eb="6">
      <t>ニュウリョク</t>
    </rPh>
    <phoneticPr fontId="13"/>
  </si>
  <si>
    <t>林班</t>
    <rPh sb="0" eb="1">
      <t>リン</t>
    </rPh>
    <rPh sb="1" eb="2">
      <t>パン</t>
    </rPh>
    <phoneticPr fontId="13"/>
  </si>
  <si>
    <t>小班</t>
    <rPh sb="0" eb="2">
      <t>ショウハン</t>
    </rPh>
    <phoneticPr fontId="13"/>
  </si>
  <si>
    <t>枝番</t>
    <rPh sb="0" eb="1">
      <t>エダ</t>
    </rPh>
    <rPh sb="1" eb="2">
      <t>バン</t>
    </rPh>
    <phoneticPr fontId="13"/>
  </si>
  <si>
    <t>面積(ha)</t>
    <rPh sb="0" eb="2">
      <t>メンセキ</t>
    </rPh>
    <phoneticPr fontId="13"/>
  </si>
  <si>
    <t>林齢</t>
    <rPh sb="0" eb="1">
      <t>リン</t>
    </rPh>
    <rPh sb="1" eb="2">
      <t>レイ</t>
    </rPh>
    <phoneticPr fontId="13"/>
  </si>
  <si>
    <t>本数</t>
    <rPh sb="0" eb="2">
      <t>ホンスウ</t>
    </rPh>
    <phoneticPr fontId="13"/>
  </si>
  <si>
    <t>森林簿等で確認</t>
    <rPh sb="0" eb="2">
      <t>シンリン</t>
    </rPh>
    <rPh sb="2" eb="3">
      <t>ボ</t>
    </rPh>
    <rPh sb="3" eb="4">
      <t>トウ</t>
    </rPh>
    <rPh sb="5" eb="7">
      <t>カクニン</t>
    </rPh>
    <phoneticPr fontId="13"/>
  </si>
  <si>
    <t>(本/ha)</t>
    <rPh sb="1" eb="2">
      <t>ホン</t>
    </rPh>
    <phoneticPr fontId="13"/>
  </si>
  <si>
    <t>(m)</t>
    <phoneticPr fontId="13"/>
  </si>
  <si>
    <t>(㎥/ha)</t>
    <phoneticPr fontId="13"/>
  </si>
  <si>
    <t>(cm)</t>
    <phoneticPr fontId="13"/>
  </si>
  <si>
    <t>収量比数</t>
    <rPh sb="0" eb="2">
      <t>シュウリョウ</t>
    </rPh>
    <rPh sb="2" eb="3">
      <t>ヒ</t>
    </rPh>
    <rPh sb="3" eb="4">
      <t>スウ</t>
    </rPh>
    <phoneticPr fontId="13"/>
  </si>
  <si>
    <t>Ry：収量比数（林分の混み具合の指標）</t>
    <rPh sb="3" eb="5">
      <t>シュウリョウ</t>
    </rPh>
    <rPh sb="5" eb="6">
      <t>ヒ</t>
    </rPh>
    <rPh sb="6" eb="7">
      <t>スウ</t>
    </rPh>
    <rPh sb="8" eb="9">
      <t>リン</t>
    </rPh>
    <rPh sb="9" eb="10">
      <t>ブン</t>
    </rPh>
    <rPh sb="11" eb="12">
      <t>コ</t>
    </rPh>
    <rPh sb="13" eb="15">
      <t>グアイ</t>
    </rPh>
    <rPh sb="16" eb="18">
      <t>シヒョウ</t>
    </rPh>
    <phoneticPr fontId="13"/>
  </si>
  <si>
    <t>地位指数：林齢40年生時の樹高</t>
    <rPh sb="0" eb="2">
      <t>チイ</t>
    </rPh>
    <rPh sb="2" eb="4">
      <t>シスウ</t>
    </rPh>
    <rPh sb="5" eb="6">
      <t>リン</t>
    </rPh>
    <rPh sb="6" eb="7">
      <t>レイ</t>
    </rPh>
    <rPh sb="9" eb="11">
      <t>ネンセイ</t>
    </rPh>
    <rPh sb="11" eb="12">
      <t>ジ</t>
    </rPh>
    <rPh sb="13" eb="15">
      <t>ジュコウ</t>
    </rPh>
    <phoneticPr fontId="13"/>
  </si>
  <si>
    <t>1回目</t>
    <rPh sb="1" eb="3">
      <t>カイメ</t>
    </rPh>
    <phoneticPr fontId="13"/>
  </si>
  <si>
    <t>２回目</t>
    <rPh sb="1" eb="3">
      <t>カイメ</t>
    </rPh>
    <phoneticPr fontId="13"/>
  </si>
  <si>
    <t>３回目</t>
    <rPh sb="1" eb="3">
      <t>カイメ</t>
    </rPh>
    <phoneticPr fontId="13"/>
  </si>
  <si>
    <t>間伐率</t>
    <rPh sb="0" eb="3">
      <t>カンバツリツ</t>
    </rPh>
    <phoneticPr fontId="13"/>
  </si>
  <si>
    <t>材積間伐率</t>
    <rPh sb="0" eb="2">
      <t>ザイセキ</t>
    </rPh>
    <rPh sb="2" eb="5">
      <t>カンバツリツ</t>
    </rPh>
    <phoneticPr fontId="13"/>
  </si>
  <si>
    <t>・ 間伐予定時の林齢</t>
    <rPh sb="2" eb="4">
      <t>カンバツ</t>
    </rPh>
    <rPh sb="4" eb="6">
      <t>ヨテイ</t>
    </rPh>
    <rPh sb="6" eb="7">
      <t>ジ</t>
    </rPh>
    <rPh sb="8" eb="9">
      <t>リン</t>
    </rPh>
    <rPh sb="9" eb="10">
      <t>レイ</t>
    </rPh>
    <phoneticPr fontId="13"/>
  </si>
  <si>
    <t>間伐前</t>
    <rPh sb="0" eb="2">
      <t>カンバツ</t>
    </rPh>
    <rPh sb="2" eb="3">
      <t>マエ</t>
    </rPh>
    <phoneticPr fontId="13"/>
  </si>
  <si>
    <t>・ 収量比数（Ry）を目安とした場合</t>
    <rPh sb="2" eb="4">
      <t>シュウリョウ</t>
    </rPh>
    <rPh sb="4" eb="5">
      <t>ヒ</t>
    </rPh>
    <rPh sb="5" eb="6">
      <t>スウ</t>
    </rPh>
    <rPh sb="11" eb="13">
      <t>メヤス</t>
    </rPh>
    <rPh sb="16" eb="18">
      <t>バアイ</t>
    </rPh>
    <phoneticPr fontId="13"/>
  </si>
  <si>
    <t>間伐後</t>
    <rPh sb="0" eb="2">
      <t>カンバツ</t>
    </rPh>
    <rPh sb="2" eb="3">
      <t>ゴ</t>
    </rPh>
    <phoneticPr fontId="13"/>
  </si>
  <si>
    <t>Ryを0.1程度落とすように間伐率を設定する</t>
    <rPh sb="6" eb="8">
      <t>テイド</t>
    </rPh>
    <rPh sb="8" eb="9">
      <t>オ</t>
    </rPh>
    <rPh sb="14" eb="17">
      <t>カンバツリツ</t>
    </rPh>
    <rPh sb="18" eb="20">
      <t>セッテイ</t>
    </rPh>
    <phoneticPr fontId="13"/>
  </si>
  <si>
    <t>※ 主伐は林齢のみ入力</t>
    <rPh sb="2" eb="3">
      <t>シュ</t>
    </rPh>
    <rPh sb="3" eb="4">
      <t>バツ</t>
    </rPh>
    <rPh sb="5" eb="6">
      <t>リン</t>
    </rPh>
    <rPh sb="6" eb="7">
      <t>レイ</t>
    </rPh>
    <rPh sb="9" eb="11">
      <t>ニュウリョク</t>
    </rPh>
    <phoneticPr fontId="13"/>
  </si>
  <si>
    <t>印刷用画面</t>
    <rPh sb="0" eb="2">
      <t>インサツ</t>
    </rPh>
    <rPh sb="2" eb="3">
      <t>ヨウ</t>
    </rPh>
    <rPh sb="3" eb="5">
      <t>ガメン</t>
    </rPh>
    <phoneticPr fontId="13"/>
  </si>
  <si>
    <t>４回目</t>
    <rPh sb="1" eb="3">
      <t>カイメ</t>
    </rPh>
    <phoneticPr fontId="13"/>
  </si>
  <si>
    <t>５回目</t>
    <rPh sb="1" eb="3">
      <t>カイメ</t>
    </rPh>
    <phoneticPr fontId="13"/>
  </si>
  <si>
    <t>６回目</t>
    <rPh sb="1" eb="3">
      <t>カイメ</t>
    </rPh>
    <phoneticPr fontId="13"/>
  </si>
  <si>
    <t>印刷プレビューしてください</t>
    <rPh sb="0" eb="2">
      <t>インサツ</t>
    </rPh>
    <phoneticPr fontId="13"/>
  </si>
  <si>
    <t>７回目</t>
    <rPh sb="1" eb="3">
      <t>カイメ</t>
    </rPh>
    <phoneticPr fontId="13"/>
  </si>
  <si>
    <t>年</t>
    <rPh sb="0" eb="1">
      <t>ネン</t>
    </rPh>
    <phoneticPr fontId="13"/>
  </si>
  <si>
    <t>上層樹高</t>
    <rPh sb="0" eb="2">
      <t>ジョウソウ</t>
    </rPh>
    <rPh sb="2" eb="4">
      <t>ジュコウ</t>
    </rPh>
    <phoneticPr fontId="13"/>
  </si>
  <si>
    <t>所在地：</t>
    <rPh sb="0" eb="3">
      <t>ショザイチ</t>
    </rPh>
    <phoneticPr fontId="13"/>
  </si>
  <si>
    <t>林小班：</t>
    <rPh sb="0" eb="1">
      <t>リン</t>
    </rPh>
    <rPh sb="1" eb="3">
      <t>ショウハン</t>
    </rPh>
    <phoneticPr fontId="13"/>
  </si>
  <si>
    <t>面積：</t>
    <rPh sb="0" eb="2">
      <t>メンセキ</t>
    </rPh>
    <phoneticPr fontId="13"/>
  </si>
  <si>
    <t>胸高直径</t>
  </si>
  <si>
    <t>収量比数</t>
  </si>
  <si>
    <t>間伐回数</t>
    <rPh sb="0" eb="2">
      <t>カンバツ</t>
    </rPh>
    <rPh sb="2" eb="4">
      <t>カイスウ</t>
    </rPh>
    <phoneticPr fontId="13"/>
  </si>
  <si>
    <t>胸高直径</t>
    <rPh sb="0" eb="2">
      <t>キョウコウ</t>
    </rPh>
    <rPh sb="2" eb="4">
      <t>チョッケイ</t>
    </rPh>
    <phoneticPr fontId="13"/>
  </si>
  <si>
    <t>間伐本数</t>
    <rPh sb="0" eb="2">
      <t>カンバツ</t>
    </rPh>
    <rPh sb="2" eb="4">
      <t>ホンスウ</t>
    </rPh>
    <phoneticPr fontId="13"/>
  </si>
  <si>
    <t>間伐材積</t>
    <rPh sb="0" eb="2">
      <t>カンバツ</t>
    </rPh>
    <rPh sb="2" eb="4">
      <t>ザイセキ</t>
    </rPh>
    <phoneticPr fontId="13"/>
  </si>
  <si>
    <t>(本/ha）</t>
    <rPh sb="1" eb="2">
      <t>ホン</t>
    </rPh>
    <phoneticPr fontId="13"/>
  </si>
  <si>
    <t>(本)</t>
    <rPh sb="1" eb="2">
      <t>ホン</t>
    </rPh>
    <phoneticPr fontId="13"/>
  </si>
  <si>
    <t>(㎥)</t>
    <phoneticPr fontId="13"/>
  </si>
  <si>
    <t>現況</t>
    <rPh sb="0" eb="2">
      <t>ゲンキョウ</t>
    </rPh>
    <phoneticPr fontId="13"/>
  </si>
  <si>
    <t>ha</t>
    <phoneticPr fontId="13"/>
  </si>
  <si>
    <t>立木密度</t>
    <rPh sb="0" eb="2">
      <t>タチキ</t>
    </rPh>
    <rPh sb="2" eb="4">
      <t>ミツド</t>
    </rPh>
    <phoneticPr fontId="13"/>
  </si>
  <si>
    <t>林齢、立木密度、樹高</t>
    <rPh sb="0" eb="1">
      <t>リン</t>
    </rPh>
    <rPh sb="1" eb="2">
      <t>レイ</t>
    </rPh>
    <rPh sb="3" eb="5">
      <t>タチキ</t>
    </rPh>
    <rPh sb="5" eb="7">
      <t>ミツド</t>
    </rPh>
    <rPh sb="8" eb="10">
      <t>ジュコウ</t>
    </rPh>
    <phoneticPr fontId="13"/>
  </si>
  <si>
    <t>・立木密度</t>
    <rPh sb="1" eb="2">
      <t>タ</t>
    </rPh>
    <rPh sb="2" eb="3">
      <t>キ</t>
    </rPh>
    <rPh sb="3" eb="5">
      <t>ミツド</t>
    </rPh>
    <phoneticPr fontId="13"/>
  </si>
  <si>
    <t>・林齢</t>
    <rPh sb="1" eb="2">
      <t>リン</t>
    </rPh>
    <rPh sb="2" eb="3">
      <t>レイ</t>
    </rPh>
    <phoneticPr fontId="13"/>
  </si>
  <si>
    <t>・樹高</t>
    <rPh sb="1" eb="3">
      <t>ジュコウ</t>
    </rPh>
    <phoneticPr fontId="13"/>
  </si>
  <si>
    <t>の立木本数を算出</t>
    <phoneticPr fontId="13"/>
  </si>
  <si>
    <t>上層樹高：プロット内の劣勢</t>
    <rPh sb="0" eb="2">
      <t>ジョウソウ</t>
    </rPh>
    <rPh sb="2" eb="4">
      <t>ジュコウ</t>
    </rPh>
    <rPh sb="9" eb="10">
      <t>ナイ</t>
    </rPh>
    <rPh sb="11" eb="13">
      <t>レッセイ</t>
    </rPh>
    <phoneticPr fontId="13"/>
  </si>
  <si>
    <t>（被圧）木を除いた平均樹高</t>
    <rPh sb="1" eb="2">
      <t>ヒ</t>
    </rPh>
    <rPh sb="2" eb="3">
      <t>アツ</t>
    </rPh>
    <rPh sb="4" eb="5">
      <t>キ</t>
    </rPh>
    <rPh sb="6" eb="7">
      <t>ノゾ</t>
    </rPh>
    <rPh sb="9" eb="11">
      <t>ヘイキン</t>
    </rPh>
    <rPh sb="11" eb="13">
      <t>ジュコウ</t>
    </rPh>
    <phoneticPr fontId="13"/>
  </si>
  <si>
    <r>
      <t>プロット調査により</t>
    </r>
    <r>
      <rPr>
        <b/>
        <sz val="11"/>
        <color indexed="10"/>
        <rFont val="ＭＳ Ｐゴシック"/>
        <family val="3"/>
        <charset val="128"/>
      </rPr>
      <t>haあたり</t>
    </r>
    <rPh sb="4" eb="6">
      <t>チョウサ</t>
    </rPh>
    <phoneticPr fontId="13"/>
  </si>
  <si>
    <r>
      <t>・ 間伐率は</t>
    </r>
    <r>
      <rPr>
        <sz val="11"/>
        <color rgb="FFFF0000"/>
        <rFont val="ＭＳ Ｐゴシック"/>
        <family val="3"/>
        <charset val="128"/>
      </rPr>
      <t>本数間伐率</t>
    </r>
    <rPh sb="2" eb="5">
      <t>カンバツリツ</t>
    </rPh>
    <rPh sb="6" eb="8">
      <t>ホンスウ</t>
    </rPh>
    <rPh sb="8" eb="11">
      <t>カンバツリツ</t>
    </rPh>
    <phoneticPr fontId="13"/>
  </si>
  <si>
    <r>
      <t>和歌山県林業試験場</t>
    </r>
    <r>
      <rPr>
        <b/>
        <vertAlign val="superscript"/>
        <sz val="11"/>
        <rFont val="ＭＳ Ｐゴシック"/>
        <family val="3"/>
        <charset val="128"/>
      </rPr>
      <t>※</t>
    </r>
    <rPh sb="0" eb="4">
      <t>ワカヤマケン</t>
    </rPh>
    <rPh sb="4" eb="6">
      <t>リンギョウ</t>
    </rPh>
    <rPh sb="6" eb="9">
      <t>シケンジョウ</t>
    </rPh>
    <phoneticPr fontId="13"/>
  </si>
  <si>
    <t>主伐時の林分状況</t>
    <rPh sb="0" eb="1">
      <t>シュ</t>
    </rPh>
    <rPh sb="1" eb="2">
      <t>バツ</t>
    </rPh>
    <rPh sb="2" eb="3">
      <t>ジ</t>
    </rPh>
    <rPh sb="4" eb="5">
      <t>リン</t>
    </rPh>
    <rPh sb="5" eb="6">
      <t>ブン</t>
    </rPh>
    <rPh sb="6" eb="8">
      <t>ジョウキョウ</t>
    </rPh>
    <phoneticPr fontId="13"/>
  </si>
  <si>
    <t>※このシステムは長崎県と福岡県が共同開発したシステムを基に作成したものです。</t>
    <phoneticPr fontId="13"/>
  </si>
  <si>
    <t>sheet pw 1234</t>
    <phoneticPr fontId="13"/>
  </si>
  <si>
    <r>
      <t>７回目以降</t>
    </r>
    <r>
      <rPr>
        <b/>
        <sz val="11"/>
        <color rgb="FFFF0000"/>
        <rFont val="ＭＳ Ｐゴシック"/>
        <family val="3"/>
        <charset val="128"/>
      </rPr>
      <t>（主伐のみ）</t>
    </r>
    <rPh sb="1" eb="3">
      <t>カイメ</t>
    </rPh>
    <rPh sb="3" eb="5">
      <t>イコウ</t>
    </rPh>
    <rPh sb="6" eb="7">
      <t>シュ</t>
    </rPh>
    <rPh sb="7" eb="8">
      <t>バツ</t>
    </rPh>
    <phoneticPr fontId="13"/>
  </si>
  <si>
    <t>総間伐材積</t>
    <rPh sb="0" eb="1">
      <t>ソウ</t>
    </rPh>
    <rPh sb="1" eb="3">
      <t>カンバツ</t>
    </rPh>
    <rPh sb="3" eb="5">
      <t>ザイセキ</t>
    </rPh>
    <phoneticPr fontId="13"/>
  </si>
  <si>
    <t>主伐時収穫材積</t>
    <rPh sb="0" eb="1">
      <t>シュ</t>
    </rPh>
    <rPh sb="1" eb="2">
      <t>バツ</t>
    </rPh>
    <rPh sb="2" eb="3">
      <t>ジ</t>
    </rPh>
    <rPh sb="3" eb="5">
      <t>シュウカク</t>
    </rPh>
    <rPh sb="5" eb="7">
      <t>ザイセキ</t>
    </rPh>
    <phoneticPr fontId="13"/>
  </si>
  <si>
    <t>主伐</t>
    <rPh sb="0" eb="1">
      <t>シュ</t>
    </rPh>
    <rPh sb="1" eb="2">
      <t>バツ</t>
    </rPh>
    <phoneticPr fontId="13"/>
  </si>
  <si>
    <t>←この色のセルに、林齢・樹高・本数・間伐率などを入力</t>
    <rPh sb="3" eb="4">
      <t>イロ</t>
    </rPh>
    <rPh sb="9" eb="10">
      <t>リン</t>
    </rPh>
    <rPh sb="10" eb="11">
      <t>レイ</t>
    </rPh>
    <rPh sb="12" eb="14">
      <t>ジュコウ</t>
    </rPh>
    <rPh sb="15" eb="17">
      <t>ホンスウ</t>
    </rPh>
    <rPh sb="18" eb="20">
      <t>カンバツ</t>
    </rPh>
    <rPh sb="20" eb="21">
      <t>リツ</t>
    </rPh>
    <rPh sb="24" eb="26">
      <t>ニュウリョク</t>
    </rPh>
    <phoneticPr fontId="13"/>
  </si>
  <si>
    <t>＜クリーム色のセルに任意の数字を入力すると、年単位の変化を把握することができます＞</t>
    <rPh sb="5" eb="6">
      <t>イロ</t>
    </rPh>
    <rPh sb="10" eb="12">
      <t>ニンイ</t>
    </rPh>
    <rPh sb="13" eb="15">
      <t>スウジ</t>
    </rPh>
    <rPh sb="16" eb="18">
      <t>ニュウリョク</t>
    </rPh>
    <rPh sb="22" eb="25">
      <t>ネンタンイ</t>
    </rPh>
    <rPh sb="26" eb="28">
      <t>ヘンカ</t>
    </rPh>
    <rPh sb="29" eb="31">
      <t>ハアク</t>
    </rPh>
    <phoneticPr fontId="13"/>
  </si>
  <si>
    <t>＜収穫予測（入力）シートの計算元なので、このシートは取り扱わないこと＞</t>
    <rPh sb="1" eb="3">
      <t>シュウカク</t>
    </rPh>
    <rPh sb="3" eb="5">
      <t>ヨソク</t>
    </rPh>
    <rPh sb="6" eb="8">
      <t>ニュウリョク</t>
    </rPh>
    <rPh sb="13" eb="15">
      <t>ケイサン</t>
    </rPh>
    <rPh sb="15" eb="16">
      <t>モト</t>
    </rPh>
    <rPh sb="26" eb="27">
      <t>ト</t>
    </rPh>
    <rPh sb="28" eb="29">
      <t>アツカ</t>
    </rPh>
    <phoneticPr fontId="13"/>
  </si>
  <si>
    <t>和歌山県スギ人工林収穫予測</t>
    <rPh sb="0" eb="3">
      <t>ワカヤマ</t>
    </rPh>
    <rPh sb="3" eb="4">
      <t>ケン</t>
    </rPh>
    <rPh sb="6" eb="9">
      <t>ジンコウリン</t>
    </rPh>
    <rPh sb="9" eb="11">
      <t>シュウカク</t>
    </rPh>
    <rPh sb="11" eb="13">
      <t>ヨソク</t>
    </rPh>
    <phoneticPr fontId="13"/>
  </si>
  <si>
    <t>総収穫材積</t>
    <rPh sb="0" eb="1">
      <t>ソウ</t>
    </rPh>
    <rPh sb="1" eb="3">
      <t>シュウカク</t>
    </rPh>
    <rPh sb="3" eb="5">
      <t>ザイセキ</t>
    </rPh>
    <phoneticPr fontId="11"/>
  </si>
  <si>
    <r>
      <t>m</t>
    </r>
    <r>
      <rPr>
        <b/>
        <vertAlign val="superscript"/>
        <sz val="11"/>
        <rFont val="ＭＳ Ｐゴシック"/>
        <family val="3"/>
        <charset val="128"/>
      </rPr>
      <t>3</t>
    </r>
    <phoneticPr fontId="13"/>
  </si>
  <si>
    <t>㎥/ha</t>
    <phoneticPr fontId="13"/>
  </si>
  <si>
    <t>pass"1234"入力</t>
    <rPh sb="10" eb="12">
      <t>ニュウリョク</t>
    </rPh>
    <phoneticPr fontId="13"/>
  </si>
  <si>
    <t>※シート保護の解除</t>
    <rPh sb="4" eb="6">
      <t>ホゴ</t>
    </rPh>
    <rPh sb="7" eb="9">
      <t>カイジョ</t>
    </rPh>
    <phoneticPr fontId="13"/>
  </si>
  <si>
    <t>林分材積</t>
    <rPh sb="0" eb="1">
      <t>リン</t>
    </rPh>
    <rPh sb="1" eb="2">
      <t>ブン</t>
    </rPh>
    <rPh sb="2" eb="4">
      <t>ザイセキ</t>
    </rPh>
    <phoneticPr fontId="13"/>
  </si>
  <si>
    <t>胸高直径</t>
    <rPh sb="0" eb="1">
      <t>ムネ</t>
    </rPh>
    <rPh sb="1" eb="2">
      <t>タカ</t>
    </rPh>
    <rPh sb="2" eb="4">
      <t>チョッケイ</t>
    </rPh>
    <phoneticPr fontId="13"/>
  </si>
  <si>
    <t>上層樹高：上層木平均樹高</t>
    <rPh sb="0" eb="2">
      <t>ジョウソウ</t>
    </rPh>
    <rPh sb="2" eb="4">
      <t>ジュコウ</t>
    </rPh>
    <rPh sb="5" eb="7">
      <t>ジョウソウ</t>
    </rPh>
    <rPh sb="7" eb="8">
      <t>キ</t>
    </rPh>
    <rPh sb="8" eb="10">
      <t>ヘイキン</t>
    </rPh>
    <rPh sb="10" eb="12">
      <t>ジュコウ</t>
    </rPh>
    <phoneticPr fontId="13"/>
  </si>
  <si>
    <t>林分材積：1haあたりの林分材積（立木材積）</t>
    <rPh sb="0" eb="1">
      <t>リン</t>
    </rPh>
    <rPh sb="1" eb="2">
      <t>ブン</t>
    </rPh>
    <rPh sb="2" eb="4">
      <t>ザイセキ</t>
    </rPh>
    <rPh sb="12" eb="13">
      <t>リン</t>
    </rPh>
    <rPh sb="13" eb="14">
      <t>ブン</t>
    </rPh>
    <rPh sb="14" eb="16">
      <t>ザイセキ</t>
    </rPh>
    <rPh sb="17" eb="19">
      <t>タチキ</t>
    </rPh>
    <rPh sb="19" eb="21">
      <t>ザイセキ</t>
    </rPh>
    <phoneticPr fontId="13"/>
  </si>
  <si>
    <t>３ 林分の現況</t>
    <rPh sb="2" eb="3">
      <t>リン</t>
    </rPh>
    <rPh sb="3" eb="4">
      <t>ブン</t>
    </rPh>
    <rPh sb="5" eb="7">
      <t>ゲンキョウ</t>
    </rPh>
    <phoneticPr fontId="13"/>
  </si>
  <si>
    <t>４ 間伐計画</t>
    <rPh sb="2" eb="4">
      <t>カンバツ</t>
    </rPh>
    <rPh sb="4" eb="6">
      <t>ケイカク</t>
    </rPh>
    <phoneticPr fontId="13"/>
  </si>
  <si>
    <t>２ 施業面積（ha）</t>
    <rPh sb="2" eb="4">
      <t>セギョウ</t>
    </rPh>
    <rPh sb="4" eb="6">
      <t>メンセキ</t>
    </rPh>
    <phoneticPr fontId="13"/>
  </si>
  <si>
    <t>　実際に施業を予定している面積を入力して下さい。</t>
    <rPh sb="1" eb="3">
      <t>ジッサイ</t>
    </rPh>
    <rPh sb="4" eb="6">
      <t>セギョウ</t>
    </rPh>
    <rPh sb="7" eb="9">
      <t>ヨテイ</t>
    </rPh>
    <rPh sb="13" eb="15">
      <t>メンセキ</t>
    </rPh>
    <rPh sb="16" eb="18">
      <t>ニュウリョク</t>
    </rPh>
    <rPh sb="20" eb="21">
      <t>クダ</t>
    </rPh>
    <phoneticPr fontId="13"/>
  </si>
  <si>
    <t>間伐計画は7回すべて入力する必要はない。1回間伐をして主伐する際にも利用できる。間伐種は下層間伐を想定</t>
    <rPh sb="0" eb="2">
      <t>カンバツ</t>
    </rPh>
    <rPh sb="2" eb="4">
      <t>ケイカク</t>
    </rPh>
    <rPh sb="6" eb="7">
      <t>カイ</t>
    </rPh>
    <rPh sb="10" eb="12">
      <t>ニュウリョク</t>
    </rPh>
    <rPh sb="14" eb="16">
      <t>ヒツヨウ</t>
    </rPh>
    <rPh sb="21" eb="22">
      <t>カイ</t>
    </rPh>
    <rPh sb="22" eb="24">
      <t>カンバツ</t>
    </rPh>
    <rPh sb="27" eb="28">
      <t>シュ</t>
    </rPh>
    <rPh sb="28" eb="29">
      <t>バツ</t>
    </rPh>
    <rPh sb="31" eb="32">
      <t>サイ</t>
    </rPh>
    <rPh sb="34" eb="36">
      <t>リヨウ</t>
    </rPh>
    <rPh sb="40" eb="42">
      <t>カンバツ</t>
    </rPh>
    <rPh sb="42" eb="43">
      <t>シュ</t>
    </rPh>
    <rPh sb="44" eb="46">
      <t>カソウ</t>
    </rPh>
    <rPh sb="46" eb="48">
      <t>カンバツ</t>
    </rPh>
    <rPh sb="49" eb="51">
      <t>ソウテイ</t>
    </rPh>
    <phoneticPr fontId="13"/>
  </si>
  <si>
    <t>３　林分の現況を入力</t>
    <rPh sb="2" eb="3">
      <t>リン</t>
    </rPh>
    <rPh sb="3" eb="4">
      <t>ブン</t>
    </rPh>
    <rPh sb="5" eb="7">
      <t>ゲンキョウ</t>
    </rPh>
    <rPh sb="8" eb="10">
      <t>ニュウリョク</t>
    </rPh>
    <phoneticPr fontId="13"/>
  </si>
  <si>
    <t>４　間伐計画を入力</t>
    <rPh sb="2" eb="4">
      <t>カンバツ</t>
    </rPh>
    <rPh sb="4" eb="6">
      <t>ケイカク</t>
    </rPh>
    <rPh sb="7" eb="9">
      <t>ニュウリョク</t>
    </rPh>
    <phoneticPr fontId="13"/>
  </si>
  <si>
    <t>２ 施業面積（ha）を入力</t>
    <rPh sb="2" eb="4">
      <t>セギョウ</t>
    </rPh>
    <rPh sb="4" eb="5">
      <t>メン</t>
    </rPh>
    <rPh sb="5" eb="6">
      <t>セキ</t>
    </rPh>
    <rPh sb="11" eb="13">
      <t>ニュウリョク</t>
    </rPh>
    <phoneticPr fontId="13"/>
  </si>
  <si>
    <t>和歌山県スギ人工林収穫予測システム</t>
    <rPh sb="0" eb="4">
      <t>ワカヤマケン</t>
    </rPh>
    <rPh sb="6" eb="9">
      <t>ジンコウリン</t>
    </rPh>
    <rPh sb="9" eb="11">
      <t>シュウカク</t>
    </rPh>
    <rPh sb="11" eb="13">
      <t>ヨソク</t>
    </rPh>
    <phoneticPr fontId="13"/>
  </si>
  <si>
    <t>市町村</t>
    <rPh sb="0" eb="3">
      <t>シチョウソン</t>
    </rPh>
    <phoneticPr fontId="13"/>
  </si>
  <si>
    <t>大字</t>
    <phoneticPr fontId="13"/>
  </si>
  <si>
    <t>地番</t>
    <phoneticPr fontId="13"/>
  </si>
  <si>
    <t>旧市町村</t>
    <rPh sb="0" eb="1">
      <t>キュウ</t>
    </rPh>
    <rPh sb="1" eb="4">
      <t>シチョウソン</t>
    </rPh>
    <phoneticPr fontId="13"/>
  </si>
  <si>
    <t>字</t>
    <rPh sb="0" eb="1">
      <t>アザ</t>
    </rPh>
    <phoneticPr fontId="13"/>
  </si>
  <si>
    <t>準林班</t>
    <rPh sb="0" eb="1">
      <t>ジュン</t>
    </rPh>
    <rPh sb="1" eb="2">
      <t>リン</t>
    </rPh>
    <rPh sb="2" eb="3">
      <t>ハン</t>
    </rPh>
    <phoneticPr fontId="13"/>
  </si>
  <si>
    <t>２　施業面積（ha）</t>
    <rPh sb="2" eb="4">
      <t>セギョウ</t>
    </rPh>
    <rPh sb="4" eb="6">
      <t>メンセキ</t>
    </rPh>
    <phoneticPr fontId="13"/>
  </si>
  <si>
    <t>４ 収穫予測</t>
    <rPh sb="2" eb="4">
      <t>シュウカク</t>
    </rPh>
    <rPh sb="4" eb="6">
      <t>ヨソク</t>
    </rPh>
    <phoneticPr fontId="13"/>
  </si>
  <si>
    <t>林分形状高</t>
    <rPh sb="0" eb="1">
      <t>リン</t>
    </rPh>
    <rPh sb="1" eb="2">
      <t>ブン</t>
    </rPh>
    <rPh sb="2" eb="4">
      <t>ケイジョウ</t>
    </rPh>
    <rPh sb="4" eb="5">
      <t>コウ</t>
    </rPh>
    <phoneticPr fontId="18"/>
  </si>
  <si>
    <t>断面積/ha</t>
    <rPh sb="0" eb="3">
      <t>ダンメンセキ</t>
    </rPh>
    <phoneticPr fontId="18"/>
  </si>
  <si>
    <t>断面積平均径</t>
    <rPh sb="0" eb="3">
      <t>ダンメンセキ</t>
    </rPh>
    <rPh sb="3" eb="5">
      <t>ヘイキン</t>
    </rPh>
    <rPh sb="5" eb="6">
      <t>ケイ</t>
    </rPh>
    <phoneticPr fontId="18"/>
  </si>
  <si>
    <t>胸高直径</t>
    <phoneticPr fontId="13"/>
  </si>
  <si>
    <t>※現実林分材積推定値</t>
    <rPh sb="1" eb="3">
      <t>ゲンジツ</t>
    </rPh>
    <rPh sb="3" eb="4">
      <t>リン</t>
    </rPh>
    <rPh sb="4" eb="5">
      <t>ブン</t>
    </rPh>
    <rPh sb="5" eb="6">
      <t>ザイ</t>
    </rPh>
    <rPh sb="6" eb="7">
      <t>セキ</t>
    </rPh>
    <rPh sb="7" eb="10">
      <t>スイテイチ</t>
    </rPh>
    <phoneticPr fontId="13"/>
  </si>
  <si>
    <t>現実林分材積</t>
    <rPh sb="0" eb="2">
      <t>ゲンジツ</t>
    </rPh>
    <rPh sb="2" eb="3">
      <t>リン</t>
    </rPh>
    <rPh sb="3" eb="4">
      <t>ブン</t>
    </rPh>
    <rPh sb="4" eb="6">
      <t>ザイセキ</t>
    </rPh>
    <phoneticPr fontId="13"/>
  </si>
  <si>
    <r>
      <t>　</t>
    </r>
    <r>
      <rPr>
        <u/>
        <sz val="9"/>
        <rFont val="ＭＳ Ｐゴシック"/>
        <family val="3"/>
        <charset val="128"/>
      </rPr>
      <t>実測した</t>
    </r>
    <r>
      <rPr>
        <sz val="9"/>
        <rFont val="ＭＳ Ｐゴシック"/>
        <family val="3"/>
        <charset val="128"/>
      </rPr>
      <t>平均胸高直径を入力すると、３で算出された林分材積を補正することができます。この補正値は４の間伐計画には対応しませんので、現実林分材積の参考にしてください。</t>
    </r>
    <rPh sb="1" eb="3">
      <t>ジッソク</t>
    </rPh>
    <rPh sb="5" eb="7">
      <t>ヘイキン</t>
    </rPh>
    <rPh sb="7" eb="8">
      <t>ムネ</t>
    </rPh>
    <rPh sb="8" eb="9">
      <t>タカ</t>
    </rPh>
    <rPh sb="9" eb="11">
      <t>チョッケイ</t>
    </rPh>
    <rPh sb="12" eb="14">
      <t>ニュウリョク</t>
    </rPh>
    <rPh sb="20" eb="22">
      <t>サンシュツ</t>
    </rPh>
    <rPh sb="25" eb="26">
      <t>リン</t>
    </rPh>
    <rPh sb="26" eb="27">
      <t>フン</t>
    </rPh>
    <rPh sb="27" eb="28">
      <t>ザイ</t>
    </rPh>
    <rPh sb="28" eb="29">
      <t>セキ</t>
    </rPh>
    <rPh sb="30" eb="32">
      <t>ホセイ</t>
    </rPh>
    <rPh sb="44" eb="46">
      <t>ホセイ</t>
    </rPh>
    <rPh sb="46" eb="47">
      <t>チ</t>
    </rPh>
    <rPh sb="50" eb="52">
      <t>カンバツ</t>
    </rPh>
    <rPh sb="52" eb="54">
      <t>ケイカク</t>
    </rPh>
    <rPh sb="56" eb="58">
      <t>タイオウ</t>
    </rPh>
    <rPh sb="65" eb="67">
      <t>ゲンジツ</t>
    </rPh>
    <rPh sb="67" eb="68">
      <t>リン</t>
    </rPh>
    <rPh sb="68" eb="69">
      <t>ブン</t>
    </rPh>
    <rPh sb="69" eb="70">
      <t>ザイ</t>
    </rPh>
    <rPh sb="70" eb="71">
      <t>セキ</t>
    </rPh>
    <rPh sb="72" eb="74">
      <t>サンコウ</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</si>
</sst>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0_);[Red]\(0.00\)"/>
    <numFmt numFmtId="178" formatCode="#,##0.0;[Red]\-#,##0.0"/>
    <numFmt numFmtId="179" formatCode="#,##0_);[Red]\(#,##0\)"/>
    <numFmt numFmtId="180" formatCode="#,##0.0_);[Red]\(#,##0.0\)"/>
    <numFmt numFmtId="181" formatCode="0.0_ "/>
    <numFmt numFmtId="182" formatCode="0;_⠀"/>
    <numFmt numFmtId="183" formatCode="0;_䐀"/>
    <numFmt numFmtId="184" formatCode="0_ "/>
    <numFmt numFmtId="185" formatCode="0;_蠀"/>
    <numFmt numFmtId="186" formatCode="0;_␀"/>
    <numFmt numFmtId="187" formatCode="0;_䰀"/>
    <numFmt numFmtId="188" formatCode="0;_ᰀ"/>
  </numFmts>
  <fonts count="50">
    <font>
      <sz val="11"/>
      <name val="ＭＳ 明朝"/>
      <family val="1"/>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明朝"/>
      <family val="1"/>
      <charset val="128"/>
    </font>
    <font>
      <sz val="6"/>
      <name val="ＭＳ 明朝"/>
      <family val="1"/>
      <charset val="128"/>
    </font>
    <font>
      <sz val="14"/>
      <name val="HG平成明朝体W9"/>
      <family val="1"/>
      <charset val="128"/>
    </font>
    <font>
      <sz val="14"/>
      <name val="ＭＳ 明朝"/>
      <family val="1"/>
      <charset val="128"/>
    </font>
    <font>
      <sz val="12"/>
      <name val="TT-JTCウインZ10"/>
      <family val="3"/>
      <charset val="128"/>
    </font>
    <font>
      <i/>
      <sz val="16"/>
      <name val="ＤＦ相撲体W12"/>
      <family val="3"/>
      <charset val="128"/>
    </font>
    <font>
      <sz val="6"/>
      <name val="ＭＳ Ｐゴシック"/>
      <family val="3"/>
      <charset val="128"/>
    </font>
    <font>
      <sz val="11"/>
      <name val="ＭＳ Ｐゴシック"/>
      <family val="3"/>
      <charset val="128"/>
    </font>
    <font>
      <sz val="9"/>
      <color indexed="10"/>
      <name val="Times New Roman"/>
      <family val="1"/>
    </font>
    <font>
      <b/>
      <sz val="16"/>
      <name val="ＭＳ 明朝"/>
      <family val="1"/>
      <charset val="128"/>
    </font>
    <font>
      <b/>
      <sz val="12"/>
      <name val="ＭＳ 明朝"/>
      <family val="1"/>
      <charset val="128"/>
    </font>
    <font>
      <sz val="12"/>
      <name val="ＭＳ 明朝"/>
      <family val="1"/>
      <charset val="128"/>
    </font>
    <font>
      <b/>
      <sz val="22"/>
      <name val="ＭＳ 明朝"/>
      <family val="1"/>
      <charset val="128"/>
    </font>
    <font>
      <sz val="11"/>
      <color rgb="FFFF0000"/>
      <name val="ＭＳ 明朝"/>
      <family val="1"/>
      <charset val="128"/>
    </font>
    <font>
      <b/>
      <sz val="12"/>
      <color rgb="FFFF0000"/>
      <name val="ＭＳ 明朝"/>
      <family val="1"/>
      <charset val="128"/>
    </font>
    <font>
      <sz val="9"/>
      <name val="Times New Roman"/>
      <family val="1"/>
    </font>
    <font>
      <b/>
      <sz val="11"/>
      <name val="ＭＳ Ｐゴシック"/>
      <family val="3"/>
      <charset val="128"/>
    </font>
    <font>
      <sz val="8"/>
      <name val="ＭＳ Ｐゴシック"/>
      <family val="3"/>
      <charset val="128"/>
    </font>
    <font>
      <sz val="9"/>
      <name val="ＭＳ Ｐゴシック"/>
      <family val="3"/>
      <charset val="128"/>
    </font>
    <font>
      <b/>
      <sz val="11"/>
      <color rgb="FFFF0000"/>
      <name val="ＭＳ Ｐゴシック"/>
      <family val="3"/>
      <charset val="128"/>
    </font>
    <font>
      <sz val="10"/>
      <name val="ＭＳ Ｐゴシック"/>
      <family val="3"/>
      <charset val="128"/>
    </font>
    <font>
      <b/>
      <sz val="18"/>
      <name val="ＭＳ Ｐゴシック"/>
      <family val="3"/>
      <charset val="128"/>
    </font>
    <font>
      <b/>
      <sz val="11"/>
      <color indexed="10"/>
      <name val="ＭＳ Ｐゴシック"/>
      <family val="3"/>
      <charset val="128"/>
    </font>
    <font>
      <sz val="11"/>
      <color rgb="FFFF0000"/>
      <name val="ＭＳ Ｐゴシック"/>
      <family val="3"/>
      <charset val="128"/>
    </font>
    <font>
      <b/>
      <sz val="10"/>
      <color indexed="12"/>
      <name val="ＭＳ Ｐゴシック"/>
      <family val="3"/>
      <charset val="128"/>
    </font>
    <font>
      <b/>
      <sz val="12"/>
      <name val="ＭＳ Ｐゴシック"/>
      <family val="3"/>
      <charset val="128"/>
    </font>
    <font>
      <b/>
      <vertAlign val="superscript"/>
      <sz val="11"/>
      <name val="ＭＳ Ｐゴシック"/>
      <family val="3"/>
      <charset val="128"/>
    </font>
    <font>
      <sz val="11"/>
      <color theme="0"/>
      <name val="ＭＳ Ｐゴシック"/>
      <family val="3"/>
      <charset val="128"/>
    </font>
    <font>
      <b/>
      <sz val="11"/>
      <color rgb="FF0000FF"/>
      <name val="ＭＳ Ｐゴシック"/>
      <family val="3"/>
      <charset val="128"/>
    </font>
    <font>
      <sz val="6"/>
      <name val="TT-JTCウインZ10"/>
      <family val="3"/>
      <charset val="128"/>
    </font>
    <font>
      <sz val="14"/>
      <color rgb="FFFF0000"/>
      <name val="ＭＳ Ｐゴシック"/>
      <family val="3"/>
      <charset val="128"/>
    </font>
    <font>
      <b/>
      <sz val="18"/>
      <color indexed="17"/>
      <name val="HG丸ｺﾞｼｯｸM-PRO"/>
      <family val="3"/>
      <charset val="128"/>
    </font>
    <font>
      <b/>
      <sz val="18"/>
      <color rgb="FFFF0000"/>
      <name val="HG丸ｺﾞｼｯｸM-PRO"/>
      <family val="3"/>
      <charset val="128"/>
    </font>
    <font>
      <b/>
      <sz val="12"/>
      <color rgb="FFFF0000"/>
      <name val="HG丸ｺﾞｼｯｸM-PRO"/>
      <family val="3"/>
      <charset val="128"/>
    </font>
    <font>
      <b/>
      <sz val="10"/>
      <name val="ＭＳ Ｐゴシック"/>
      <family val="3"/>
      <charset val="128"/>
    </font>
    <font>
      <sz val="10"/>
      <color indexed="10"/>
      <name val="ＭＳ Ｐ明朝"/>
      <family val="1"/>
      <charset val="128"/>
    </font>
    <font>
      <sz val="10"/>
      <color indexed="10"/>
      <name val="Times New Roman"/>
      <family val="1"/>
    </font>
    <font>
      <u/>
      <sz val="9"/>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CCFFCC"/>
        <bgColor indexed="64"/>
      </patternFill>
    </fill>
    <fill>
      <patternFill patternType="solid">
        <fgColor indexed="13"/>
        <bgColor indexed="64"/>
      </patternFill>
    </fill>
    <fill>
      <patternFill patternType="solid">
        <fgColor indexed="10"/>
        <bgColor indexed="64"/>
      </patternFill>
    </fill>
    <fill>
      <patternFill patternType="solid">
        <fgColor indexed="41"/>
        <bgColor indexed="64"/>
      </patternFill>
    </fill>
    <fill>
      <patternFill patternType="solid">
        <fgColor rgb="FFFFFFCC"/>
        <bgColor indexed="64"/>
      </patternFill>
    </fill>
    <fill>
      <patternFill patternType="solid">
        <fgColor rgb="FFFFFF99"/>
        <bgColor indexed="64"/>
      </patternFill>
    </fill>
    <fill>
      <patternFill patternType="solid">
        <fgColor rgb="FFCCFFFF"/>
        <bgColor indexed="64"/>
      </patternFill>
    </fill>
  </fills>
  <borders count="85">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hair">
        <color indexed="64"/>
      </right>
      <top/>
      <bottom/>
      <diagonal/>
    </border>
    <border>
      <left/>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indexed="64"/>
      </right>
      <top style="thin">
        <color indexed="64"/>
      </top>
      <bottom style="medium">
        <color indexed="64"/>
      </bottom>
      <diagonal/>
    </border>
    <border>
      <left style="dashed">
        <color indexed="64"/>
      </left>
      <right/>
      <top/>
      <bottom/>
      <diagonal/>
    </border>
  </borders>
  <cellStyleXfs count="4">
    <xf numFmtId="0" fontId="0" fillId="0" borderId="0"/>
    <xf numFmtId="38" fontId="12" fillId="0" borderId="0" applyFont="0" applyFill="0" applyBorder="0" applyAlignment="0" applyProtection="0"/>
    <xf numFmtId="0" fontId="19" fillId="0" borderId="0">
      <alignment vertical="center"/>
    </xf>
    <xf numFmtId="9" fontId="12" fillId="0" borderId="0" applyFont="0" applyFill="0" applyBorder="0" applyAlignment="0" applyProtection="0"/>
  </cellStyleXfs>
  <cellXfs count="462">
    <xf numFmtId="0" fontId="0" fillId="0" borderId="0" xfId="0"/>
    <xf numFmtId="0" fontId="0" fillId="2" borderId="4" xfId="0" applyFill="1" applyBorder="1" applyAlignment="1" applyProtection="1">
      <alignment horizontal="center"/>
    </xf>
    <xf numFmtId="0" fontId="0" fillId="2" borderId="6" xfId="0" applyFill="1" applyBorder="1" applyAlignment="1" applyProtection="1">
      <alignment horizontal="center"/>
    </xf>
    <xf numFmtId="0" fontId="0" fillId="2" borderId="8" xfId="0" applyFill="1" applyBorder="1" applyAlignment="1" applyProtection="1">
      <alignment horizontal="center"/>
    </xf>
    <xf numFmtId="9" fontId="0" fillId="3" borderId="7" xfId="0" applyNumberFormat="1" applyFill="1" applyBorder="1" applyProtection="1">
      <protection locked="0"/>
    </xf>
    <xf numFmtId="0" fontId="0" fillId="3" borderId="7" xfId="0" applyFill="1" applyBorder="1" applyProtection="1">
      <protection locked="0"/>
    </xf>
    <xf numFmtId="178" fontId="0" fillId="4" borderId="7" xfId="1" applyNumberFormat="1" applyFont="1" applyFill="1" applyBorder="1" applyProtection="1"/>
    <xf numFmtId="0" fontId="14" fillId="0" borderId="0" xfId="0" applyFont="1" applyProtection="1"/>
    <xf numFmtId="0" fontId="0" fillId="0" borderId="0" xfId="0" applyProtection="1"/>
    <xf numFmtId="0" fontId="0" fillId="4" borderId="12" xfId="0" applyFill="1" applyBorder="1" applyAlignment="1" applyProtection="1">
      <alignment horizontal="distributed" vertical="center"/>
    </xf>
    <xf numFmtId="0" fontId="16" fillId="0" borderId="0" xfId="0" applyFont="1" applyFill="1" applyBorder="1" applyAlignment="1" applyProtection="1">
      <alignment horizontal="center" vertical="center"/>
    </xf>
    <xf numFmtId="38" fontId="0" fillId="0" borderId="0" xfId="1" applyFont="1" applyFill="1" applyBorder="1" applyProtection="1"/>
    <xf numFmtId="0" fontId="0" fillId="2" borderId="24" xfId="0" applyFill="1" applyBorder="1" applyAlignment="1" applyProtection="1">
      <alignment horizontal="center"/>
    </xf>
    <xf numFmtId="0" fontId="17" fillId="0" borderId="0" xfId="0" applyFont="1" applyAlignment="1" applyProtection="1"/>
    <xf numFmtId="0" fontId="0" fillId="2" borderId="25" xfId="0" applyFill="1" applyBorder="1" applyAlignment="1" applyProtection="1">
      <alignment horizontal="center"/>
    </xf>
    <xf numFmtId="0" fontId="0" fillId="0" borderId="0" xfId="0" applyFill="1" applyBorder="1" applyProtection="1"/>
    <xf numFmtId="0" fontId="0" fillId="0" borderId="0" xfId="0" applyFill="1" applyProtection="1"/>
    <xf numFmtId="0" fontId="17" fillId="0" borderId="0" xfId="0" applyFont="1" applyFill="1" applyAlignment="1" applyProtection="1"/>
    <xf numFmtId="0" fontId="0" fillId="0" borderId="0" xfId="0" applyFill="1" applyBorder="1" applyAlignment="1" applyProtection="1">
      <alignment horizontal="center"/>
    </xf>
    <xf numFmtId="38" fontId="0" fillId="0" borderId="0" xfId="1" applyFont="1" applyFill="1" applyBorder="1" applyAlignment="1" applyProtection="1">
      <alignment horizontal="center"/>
    </xf>
    <xf numFmtId="0" fontId="0" fillId="2" borderId="35" xfId="0" applyFill="1" applyBorder="1" applyAlignment="1" applyProtection="1">
      <alignment horizontal="center"/>
    </xf>
    <xf numFmtId="0" fontId="0" fillId="2" borderId="36" xfId="0" applyFill="1" applyBorder="1" applyAlignment="1" applyProtection="1">
      <alignment horizontal="center"/>
    </xf>
    <xf numFmtId="0" fontId="0" fillId="4" borderId="11" xfId="0" applyFill="1" applyBorder="1" applyAlignment="1" applyProtection="1">
      <alignment horizontal="distributed" vertical="center"/>
    </xf>
    <xf numFmtId="38" fontId="0" fillId="3" borderId="5" xfId="1" applyFont="1" applyFill="1" applyBorder="1" applyProtection="1">
      <protection locked="0"/>
    </xf>
    <xf numFmtId="0" fontId="0" fillId="2" borderId="34" xfId="0" applyFill="1" applyBorder="1" applyAlignment="1" applyProtection="1">
      <alignment horizontal="center"/>
    </xf>
    <xf numFmtId="0" fontId="0" fillId="2" borderId="12" xfId="0" applyFill="1" applyBorder="1" applyAlignment="1" applyProtection="1">
      <alignment horizontal="center"/>
    </xf>
    <xf numFmtId="0" fontId="0" fillId="2" borderId="13" xfId="0" applyFill="1" applyBorder="1" applyAlignment="1" applyProtection="1">
      <alignment horizontal="center"/>
    </xf>
    <xf numFmtId="0" fontId="23" fillId="2" borderId="34" xfId="0" applyFont="1" applyFill="1" applyBorder="1" applyAlignment="1" applyProtection="1">
      <alignment horizontal="center"/>
    </xf>
    <xf numFmtId="0" fontId="23" fillId="2" borderId="12" xfId="0" applyFont="1" applyFill="1" applyBorder="1" applyAlignment="1" applyProtection="1">
      <alignment horizontal="center"/>
    </xf>
    <xf numFmtId="0" fontId="23" fillId="2" borderId="13" xfId="0" applyFont="1" applyFill="1" applyBorder="1" applyAlignment="1" applyProtection="1">
      <alignment horizontal="center"/>
    </xf>
    <xf numFmtId="0" fontId="24" fillId="0" borderId="0" xfId="0" applyFont="1" applyProtection="1"/>
    <xf numFmtId="0" fontId="15" fillId="6" borderId="0" xfId="0" applyFont="1" applyFill="1" applyAlignment="1">
      <alignment vertical="center"/>
    </xf>
    <xf numFmtId="0" fontId="0" fillId="6" borderId="0" xfId="0" applyFill="1" applyProtection="1"/>
    <xf numFmtId="0" fontId="15" fillId="7" borderId="0" xfId="0" applyFont="1" applyFill="1" applyAlignment="1">
      <alignment vertical="center"/>
    </xf>
    <xf numFmtId="0" fontId="0" fillId="7" borderId="0" xfId="0" applyFill="1" applyProtection="1"/>
    <xf numFmtId="0" fontId="17" fillId="7" borderId="0" xfId="0" applyFont="1" applyFill="1" applyAlignment="1" applyProtection="1"/>
    <xf numFmtId="0" fontId="23" fillId="2" borderId="57" xfId="0" applyFont="1" applyFill="1" applyBorder="1" applyAlignment="1" applyProtection="1">
      <alignment horizontal="center"/>
    </xf>
    <xf numFmtId="0" fontId="23" fillId="2" borderId="58" xfId="0" applyFont="1" applyFill="1" applyBorder="1" applyAlignment="1" applyProtection="1">
      <alignment horizontal="center"/>
    </xf>
    <xf numFmtId="0" fontId="23" fillId="2" borderId="59" xfId="0" applyFont="1" applyFill="1" applyBorder="1" applyAlignment="1" applyProtection="1">
      <alignment horizontal="center"/>
    </xf>
    <xf numFmtId="0" fontId="25" fillId="7" borderId="0" xfId="0" applyFont="1" applyFill="1" applyProtection="1"/>
    <xf numFmtId="0" fontId="25" fillId="0" borderId="0" xfId="0" applyFont="1" applyFill="1" applyProtection="1"/>
    <xf numFmtId="38" fontId="0" fillId="0" borderId="12" xfId="1" applyFont="1" applyFill="1" applyBorder="1" applyProtection="1"/>
    <xf numFmtId="178" fontId="0" fillId="0" borderId="7" xfId="1" applyNumberFormat="1" applyFont="1" applyFill="1" applyBorder="1" applyProtection="1"/>
    <xf numFmtId="40" fontId="0" fillId="0" borderId="22" xfId="1" applyNumberFormat="1" applyFont="1" applyFill="1" applyBorder="1" applyProtection="1"/>
    <xf numFmtId="38" fontId="0" fillId="0" borderId="18" xfId="1" applyFont="1" applyFill="1" applyBorder="1" applyProtection="1"/>
    <xf numFmtId="176" fontId="20" fillId="0" borderId="7" xfId="2" applyNumberFormat="1" applyFont="1" applyFill="1" applyBorder="1" applyAlignment="1">
      <alignment horizontal="center" vertical="center"/>
    </xf>
    <xf numFmtId="178" fontId="0" fillId="0" borderId="5" xfId="1" applyNumberFormat="1" applyFont="1" applyFill="1" applyBorder="1" applyProtection="1"/>
    <xf numFmtId="38" fontId="0" fillId="0" borderId="14" xfId="1" applyFont="1" applyFill="1" applyBorder="1" applyProtection="1"/>
    <xf numFmtId="179" fontId="0" fillId="0" borderId="22" xfId="0" applyNumberFormat="1" applyFill="1" applyBorder="1" applyProtection="1"/>
    <xf numFmtId="40" fontId="0" fillId="0" borderId="21" xfId="1" applyNumberFormat="1" applyFont="1" applyFill="1" applyBorder="1" applyProtection="1"/>
    <xf numFmtId="38" fontId="0" fillId="0" borderId="17" xfId="1" applyFont="1" applyFill="1" applyBorder="1" applyProtection="1"/>
    <xf numFmtId="179" fontId="23" fillId="0" borderId="27" xfId="1" applyNumberFormat="1" applyFont="1" applyFill="1" applyBorder="1" applyProtection="1"/>
    <xf numFmtId="38" fontId="0" fillId="0" borderId="27" xfId="1" applyFont="1" applyFill="1" applyBorder="1" applyProtection="1"/>
    <xf numFmtId="178" fontId="0" fillId="0" borderId="29" xfId="1" applyNumberFormat="1" applyFont="1" applyFill="1" applyBorder="1" applyProtection="1"/>
    <xf numFmtId="178" fontId="0" fillId="0" borderId="27" xfId="1" applyNumberFormat="1" applyFont="1" applyFill="1" applyBorder="1" applyProtection="1"/>
    <xf numFmtId="40" fontId="0" fillId="0" borderId="27" xfId="1" applyNumberFormat="1" applyFont="1" applyFill="1" applyBorder="1" applyProtection="1"/>
    <xf numFmtId="180" fontId="23" fillId="0" borderId="27" xfId="0" applyNumberFormat="1" applyFont="1" applyFill="1" applyBorder="1" applyProtection="1"/>
    <xf numFmtId="179" fontId="23" fillId="0" borderId="60" xfId="1" applyNumberFormat="1" applyFont="1" applyFill="1" applyBorder="1" applyProtection="1"/>
    <xf numFmtId="180" fontId="23" fillId="0" borderId="60" xfId="0" applyNumberFormat="1" applyFont="1" applyFill="1" applyBorder="1" applyProtection="1"/>
    <xf numFmtId="179" fontId="23" fillId="0" borderId="5" xfId="1" applyNumberFormat="1" applyFont="1" applyFill="1" applyBorder="1" applyProtection="1"/>
    <xf numFmtId="180" fontId="23" fillId="0" borderId="5" xfId="0" applyNumberFormat="1" applyFont="1" applyFill="1" applyBorder="1" applyProtection="1"/>
    <xf numFmtId="179" fontId="23" fillId="0" borderId="7" xfId="1" applyNumberFormat="1" applyFont="1" applyFill="1" applyBorder="1" applyProtection="1"/>
    <xf numFmtId="180" fontId="23" fillId="0" borderId="7" xfId="0" applyNumberFormat="1" applyFont="1" applyFill="1" applyBorder="1" applyProtection="1"/>
    <xf numFmtId="38" fontId="0" fillId="0" borderId="60" xfId="1" applyFont="1" applyFill="1" applyBorder="1" applyProtection="1"/>
    <xf numFmtId="178" fontId="0" fillId="0" borderId="60" xfId="1" applyNumberFormat="1" applyFont="1" applyFill="1" applyBorder="1" applyProtection="1"/>
    <xf numFmtId="40" fontId="0" fillId="0" borderId="60" xfId="1" applyNumberFormat="1" applyFont="1" applyFill="1" applyBorder="1" applyProtection="1"/>
    <xf numFmtId="38" fontId="0" fillId="0" borderId="61" xfId="1" applyNumberFormat="1" applyFont="1" applyFill="1" applyBorder="1" applyProtection="1"/>
    <xf numFmtId="178" fontId="0" fillId="0" borderId="62" xfId="1" applyNumberFormat="1" applyFont="1" applyFill="1" applyBorder="1" applyProtection="1"/>
    <xf numFmtId="38" fontId="0" fillId="0" borderId="5" xfId="1" applyFont="1" applyFill="1" applyBorder="1" applyProtection="1"/>
    <xf numFmtId="40" fontId="0" fillId="0" borderId="5" xfId="1" applyNumberFormat="1" applyFont="1" applyFill="1" applyBorder="1" applyProtection="1"/>
    <xf numFmtId="178" fontId="0" fillId="0" borderId="17" xfId="1" applyNumberFormat="1" applyFont="1" applyFill="1" applyBorder="1" applyProtection="1"/>
    <xf numFmtId="38" fontId="0" fillId="0" borderId="7" xfId="1" applyFont="1" applyFill="1" applyBorder="1" applyProtection="1"/>
    <xf numFmtId="40" fontId="0" fillId="0" borderId="7" xfId="1" applyNumberFormat="1" applyFont="1" applyFill="1" applyBorder="1" applyProtection="1"/>
    <xf numFmtId="38" fontId="0" fillId="0" borderId="7" xfId="1" applyNumberFormat="1" applyFont="1" applyFill="1" applyBorder="1" applyProtection="1"/>
    <xf numFmtId="176" fontId="23" fillId="0" borderId="60" xfId="2" applyNumberFormat="1" applyFont="1" applyFill="1" applyBorder="1" applyAlignment="1">
      <alignment horizontal="center" vertical="center"/>
    </xf>
    <xf numFmtId="176" fontId="23" fillId="0" borderId="7" xfId="2" applyNumberFormat="1" applyFont="1" applyFill="1" applyBorder="1" applyAlignment="1">
      <alignment horizontal="center" vertical="center"/>
    </xf>
    <xf numFmtId="176" fontId="23" fillId="0" borderId="5" xfId="2" applyNumberFormat="1" applyFont="1" applyFill="1" applyBorder="1" applyAlignment="1">
      <alignment horizontal="center" vertical="center"/>
    </xf>
    <xf numFmtId="179" fontId="0" fillId="0" borderId="21" xfId="0" applyNumberFormat="1" applyFill="1" applyBorder="1" applyProtection="1"/>
    <xf numFmtId="176" fontId="20" fillId="0" borderId="5" xfId="2" applyNumberFormat="1" applyFont="1" applyFill="1" applyBorder="1" applyAlignment="1">
      <alignment horizontal="center" vertical="center"/>
    </xf>
    <xf numFmtId="38" fontId="0" fillId="0" borderId="37" xfId="1" applyFont="1" applyFill="1" applyBorder="1" applyProtection="1"/>
    <xf numFmtId="178" fontId="0" fillId="0" borderId="38" xfId="1" applyNumberFormat="1" applyFont="1" applyFill="1" applyBorder="1" applyProtection="1"/>
    <xf numFmtId="179" fontId="0" fillId="0" borderId="23" xfId="0" applyNumberFormat="1" applyFill="1" applyBorder="1" applyProtection="1"/>
    <xf numFmtId="40" fontId="0" fillId="0" borderId="39" xfId="1" applyNumberFormat="1" applyFont="1" applyFill="1" applyBorder="1" applyProtection="1"/>
    <xf numFmtId="38" fontId="0" fillId="0" borderId="40" xfId="1" applyFont="1" applyFill="1" applyBorder="1" applyProtection="1"/>
    <xf numFmtId="176" fontId="20" fillId="0" borderId="9" xfId="2" applyNumberFormat="1" applyFont="1" applyFill="1" applyBorder="1" applyAlignment="1">
      <alignment horizontal="center" vertical="center"/>
    </xf>
    <xf numFmtId="178" fontId="0" fillId="0" borderId="40" xfId="1" applyNumberFormat="1" applyFont="1" applyFill="1" applyBorder="1" applyProtection="1"/>
    <xf numFmtId="38" fontId="0" fillId="0" borderId="63" xfId="1" applyFont="1" applyFill="1" applyBorder="1" applyProtection="1"/>
    <xf numFmtId="178" fontId="0" fillId="0" borderId="64" xfId="1" applyNumberFormat="1" applyFont="1" applyFill="1" applyBorder="1" applyProtection="1"/>
    <xf numFmtId="179" fontId="0" fillId="0" borderId="31" xfId="0" applyNumberFormat="1" applyFill="1" applyBorder="1" applyProtection="1"/>
    <xf numFmtId="40" fontId="0" fillId="0" borderId="56" xfId="1" applyNumberFormat="1" applyFont="1" applyFill="1" applyBorder="1" applyProtection="1"/>
    <xf numFmtId="38" fontId="0" fillId="0" borderId="65" xfId="1" applyFont="1" applyFill="1" applyBorder="1" applyProtection="1"/>
    <xf numFmtId="176" fontId="20" fillId="0" borderId="30" xfId="2" applyNumberFormat="1" applyFont="1" applyFill="1" applyBorder="1" applyAlignment="1">
      <alignment horizontal="center" vertical="center"/>
    </xf>
    <xf numFmtId="38" fontId="0" fillId="0" borderId="26" xfId="1" applyFont="1" applyFill="1" applyBorder="1" applyProtection="1"/>
    <xf numFmtId="179" fontId="0" fillId="0" borderId="28" xfId="0" applyNumberFormat="1" applyFill="1" applyBorder="1" applyProtection="1"/>
    <xf numFmtId="40" fontId="0" fillId="0" borderId="28" xfId="1" applyNumberFormat="1" applyFont="1" applyFill="1" applyBorder="1" applyProtection="1"/>
    <xf numFmtId="38" fontId="0" fillId="0" borderId="29" xfId="1" applyFont="1" applyFill="1" applyBorder="1" applyProtection="1"/>
    <xf numFmtId="176" fontId="20" fillId="0" borderId="27" xfId="2" applyNumberFormat="1" applyFont="1" applyFill="1" applyBorder="1" applyAlignment="1">
      <alignment horizontal="center" vertical="center"/>
    </xf>
    <xf numFmtId="178" fontId="0" fillId="0" borderId="65" xfId="1" applyNumberFormat="1" applyFont="1" applyFill="1" applyBorder="1" applyProtection="1"/>
    <xf numFmtId="38" fontId="0" fillId="0" borderId="11" xfId="1" applyFont="1" applyFill="1" applyBorder="1" applyProtection="1"/>
    <xf numFmtId="38" fontId="0" fillId="0" borderId="34" xfId="1" applyFont="1" applyFill="1" applyBorder="1" applyProtection="1"/>
    <xf numFmtId="38" fontId="0" fillId="0" borderId="13" xfId="1" applyFont="1" applyFill="1" applyBorder="1" applyProtection="1"/>
    <xf numFmtId="178" fontId="0" fillId="0" borderId="9" xfId="1" applyNumberFormat="1" applyFont="1" applyFill="1" applyBorder="1" applyProtection="1"/>
    <xf numFmtId="40" fontId="0" fillId="0" borderId="23" xfId="1" applyNumberFormat="1" applyFont="1" applyFill="1" applyBorder="1" applyProtection="1"/>
    <xf numFmtId="38" fontId="0" fillId="0" borderId="19" xfId="1" applyFont="1" applyFill="1" applyBorder="1" applyProtection="1"/>
    <xf numFmtId="38" fontId="0" fillId="0" borderId="33" xfId="1" applyFont="1" applyFill="1" applyBorder="1" applyProtection="1"/>
    <xf numFmtId="178" fontId="0" fillId="0" borderId="30" xfId="1" applyNumberFormat="1" applyFont="1" applyFill="1" applyBorder="1" applyProtection="1"/>
    <xf numFmtId="40" fontId="0" fillId="0" borderId="31" xfId="1" applyNumberFormat="1" applyFont="1" applyFill="1" applyBorder="1" applyProtection="1"/>
    <xf numFmtId="38" fontId="0" fillId="0" borderId="32" xfId="1" applyFont="1" applyFill="1" applyBorder="1" applyProtection="1"/>
    <xf numFmtId="176" fontId="20" fillId="0" borderId="21" xfId="2" applyNumberFormat="1" applyFont="1" applyFill="1" applyBorder="1" applyAlignment="1">
      <alignment horizontal="center" vertical="center"/>
    </xf>
    <xf numFmtId="176" fontId="20" fillId="0" borderId="22" xfId="2" applyNumberFormat="1" applyFont="1" applyFill="1" applyBorder="1" applyAlignment="1">
      <alignment horizontal="center" vertical="center"/>
    </xf>
    <xf numFmtId="176" fontId="20" fillId="0" borderId="23" xfId="2" applyNumberFormat="1" applyFont="1" applyFill="1" applyBorder="1" applyAlignment="1">
      <alignment horizontal="center" vertical="center"/>
    </xf>
    <xf numFmtId="176" fontId="20" fillId="0" borderId="31" xfId="2" applyNumberFormat="1" applyFont="1" applyFill="1" applyBorder="1" applyAlignment="1">
      <alignment horizontal="center" vertical="center"/>
    </xf>
    <xf numFmtId="176" fontId="20" fillId="0" borderId="28" xfId="2" applyNumberFormat="1" applyFont="1" applyFill="1" applyBorder="1" applyAlignment="1">
      <alignment horizontal="center" vertical="center"/>
    </xf>
    <xf numFmtId="178" fontId="0" fillId="0" borderId="4" xfId="1" applyNumberFormat="1" applyFont="1" applyFill="1" applyBorder="1" applyProtection="1"/>
    <xf numFmtId="178" fontId="0" fillId="0" borderId="36" xfId="1" applyNumberFormat="1" applyFont="1" applyFill="1" applyBorder="1" applyProtection="1"/>
    <xf numFmtId="178" fontId="0" fillId="0" borderId="35" xfId="1" applyNumberFormat="1" applyFont="1" applyFill="1" applyBorder="1" applyProtection="1"/>
    <xf numFmtId="178" fontId="0" fillId="0" borderId="25" xfId="1" applyNumberFormat="1" applyFont="1" applyFill="1" applyBorder="1" applyProtection="1"/>
    <xf numFmtId="177" fontId="23" fillId="0" borderId="62" xfId="1" applyNumberFormat="1" applyFont="1" applyFill="1" applyBorder="1" applyProtection="1"/>
    <xf numFmtId="177" fontId="23" fillId="0" borderId="18" xfId="1" applyNumberFormat="1" applyFont="1" applyFill="1" applyBorder="1" applyProtection="1"/>
    <xf numFmtId="179" fontId="23" fillId="0" borderId="38" xfId="1" applyNumberFormat="1" applyFont="1" applyFill="1" applyBorder="1" applyProtection="1"/>
    <xf numFmtId="180" fontId="23" fillId="0" borderId="38" xfId="0" applyNumberFormat="1" applyFont="1" applyFill="1" applyBorder="1" applyProtection="1"/>
    <xf numFmtId="176" fontId="23" fillId="0" borderId="38" xfId="2" applyNumberFormat="1" applyFont="1" applyFill="1" applyBorder="1" applyAlignment="1">
      <alignment horizontal="center" vertical="center"/>
    </xf>
    <xf numFmtId="177" fontId="23" fillId="0" borderId="40" xfId="1" applyNumberFormat="1" applyFont="1" applyFill="1" applyBorder="1" applyProtection="1"/>
    <xf numFmtId="178" fontId="0" fillId="0" borderId="18" xfId="1" applyNumberFormat="1" applyFont="1" applyFill="1" applyBorder="1" applyProtection="1"/>
    <xf numFmtId="38" fontId="0" fillId="0" borderId="9" xfId="1" applyFont="1" applyFill="1" applyBorder="1" applyProtection="1"/>
    <xf numFmtId="40" fontId="0" fillId="0" borderId="9" xfId="1" applyNumberFormat="1" applyFont="1" applyFill="1" applyBorder="1" applyProtection="1"/>
    <xf numFmtId="38" fontId="0" fillId="0" borderId="9" xfId="1" applyNumberFormat="1" applyFont="1" applyFill="1" applyBorder="1" applyProtection="1"/>
    <xf numFmtId="178" fontId="0" fillId="0" borderId="19" xfId="1" applyNumberFormat="1" applyFont="1" applyFill="1" applyBorder="1" applyProtection="1"/>
    <xf numFmtId="0" fontId="23" fillId="2" borderId="33" xfId="0" applyFont="1" applyFill="1" applyBorder="1" applyAlignment="1" applyProtection="1">
      <alignment horizontal="center"/>
    </xf>
    <xf numFmtId="179" fontId="23" fillId="0" borderId="30" xfId="1" applyNumberFormat="1" applyFont="1" applyFill="1" applyBorder="1" applyProtection="1"/>
    <xf numFmtId="180" fontId="23" fillId="0" borderId="30" xfId="0" applyNumberFormat="1" applyFont="1" applyFill="1" applyBorder="1" applyProtection="1"/>
    <xf numFmtId="176" fontId="23" fillId="0" borderId="30" xfId="2" applyNumberFormat="1" applyFont="1" applyFill="1" applyBorder="1" applyAlignment="1">
      <alignment horizontal="center" vertical="center"/>
    </xf>
    <xf numFmtId="177" fontId="23" fillId="0" borderId="32" xfId="1" applyNumberFormat="1" applyFont="1" applyFill="1" applyBorder="1" applyProtection="1"/>
    <xf numFmtId="0" fontId="23" fillId="2" borderId="11" xfId="0" applyFont="1" applyFill="1" applyBorder="1" applyAlignment="1" applyProtection="1">
      <alignment horizontal="center"/>
    </xf>
    <xf numFmtId="177" fontId="23" fillId="0" borderId="17" xfId="1" applyNumberFormat="1" applyFont="1" applyFill="1" applyBorder="1" applyProtection="1"/>
    <xf numFmtId="176" fontId="23" fillId="0" borderId="27" xfId="2" applyNumberFormat="1" applyFont="1" applyFill="1" applyBorder="1" applyAlignment="1">
      <alignment horizontal="center" vertical="center"/>
    </xf>
    <xf numFmtId="177" fontId="23" fillId="0" borderId="29" xfId="1" applyNumberFormat="1" applyFont="1" applyFill="1" applyBorder="1" applyProtection="1"/>
    <xf numFmtId="179" fontId="23" fillId="0" borderId="9" xfId="1" applyNumberFormat="1" applyFont="1" applyFill="1" applyBorder="1" applyProtection="1"/>
    <xf numFmtId="180" fontId="23" fillId="0" borderId="9" xfId="0" applyNumberFormat="1" applyFont="1" applyFill="1" applyBorder="1" applyProtection="1"/>
    <xf numFmtId="176" fontId="23" fillId="0" borderId="9" xfId="2" applyNumberFormat="1" applyFont="1" applyFill="1" applyBorder="1" applyAlignment="1">
      <alignment horizontal="center" vertical="center"/>
    </xf>
    <xf numFmtId="177" fontId="23" fillId="0" borderId="19" xfId="1" applyNumberFormat="1" applyFont="1" applyFill="1" applyBorder="1" applyProtection="1"/>
    <xf numFmtId="0" fontId="23" fillId="2" borderId="66" xfId="0" applyFont="1" applyFill="1" applyBorder="1" applyAlignment="1" applyProtection="1">
      <alignment horizontal="center"/>
    </xf>
    <xf numFmtId="0" fontId="23" fillId="2" borderId="49" xfId="0" applyFont="1" applyFill="1" applyBorder="1" applyAlignment="1" applyProtection="1">
      <alignment horizontal="center"/>
    </xf>
    <xf numFmtId="38" fontId="0" fillId="0" borderId="30" xfId="1" applyFont="1" applyFill="1" applyBorder="1" applyProtection="1"/>
    <xf numFmtId="40" fontId="0" fillId="0" borderId="30" xfId="1" applyNumberFormat="1" applyFont="1" applyFill="1" applyBorder="1" applyProtection="1"/>
    <xf numFmtId="38" fontId="0" fillId="0" borderId="30" xfId="1" applyNumberFormat="1" applyFont="1" applyFill="1" applyBorder="1" applyProtection="1"/>
    <xf numFmtId="178" fontId="0" fillId="0" borderId="32" xfId="1" applyNumberFormat="1" applyFont="1" applyFill="1" applyBorder="1" applyProtection="1"/>
    <xf numFmtId="38" fontId="0" fillId="0" borderId="5" xfId="1" applyNumberFormat="1" applyFont="1" applyFill="1" applyBorder="1" applyProtection="1"/>
    <xf numFmtId="38" fontId="0" fillId="0" borderId="27" xfId="1" applyNumberFormat="1" applyFont="1" applyFill="1" applyBorder="1" applyProtection="1"/>
    <xf numFmtId="0" fontId="0" fillId="2" borderId="33" xfId="0" applyFill="1" applyBorder="1" applyAlignment="1" applyProtection="1">
      <alignment horizontal="center"/>
    </xf>
    <xf numFmtId="0" fontId="0" fillId="2" borderId="11" xfId="0" applyFill="1" applyBorder="1" applyAlignment="1" applyProtection="1">
      <alignment horizontal="center"/>
    </xf>
    <xf numFmtId="0" fontId="28" fillId="11" borderId="13" xfId="0" applyFont="1" applyFill="1" applyBorder="1" applyAlignment="1" applyProtection="1">
      <alignment horizontal="center"/>
      <protection locked="0"/>
    </xf>
    <xf numFmtId="38" fontId="28" fillId="11" borderId="9" xfId="1" applyFont="1" applyFill="1" applyBorder="1" applyAlignment="1" applyProtection="1">
      <alignment horizontal="center"/>
      <protection locked="0"/>
    </xf>
    <xf numFmtId="0" fontId="28" fillId="11" borderId="19" xfId="0" applyFont="1" applyFill="1" applyBorder="1" applyAlignment="1" applyProtection="1">
      <alignment horizontal="center"/>
      <protection locked="0"/>
    </xf>
    <xf numFmtId="0" fontId="28" fillId="11" borderId="8" xfId="0" applyFont="1" applyFill="1" applyBorder="1" applyAlignment="1" applyProtection="1">
      <alignment horizontal="center"/>
      <protection locked="0"/>
    </xf>
    <xf numFmtId="0" fontId="0" fillId="0" borderId="50" xfId="0" applyFill="1" applyBorder="1" applyAlignment="1" applyProtection="1">
      <alignment horizontal="center"/>
    </xf>
    <xf numFmtId="0" fontId="0" fillId="0" borderId="56" xfId="0" applyBorder="1" applyProtection="1"/>
    <xf numFmtId="0" fontId="0" fillId="0" borderId="0" xfId="0" applyBorder="1" applyProtection="1"/>
    <xf numFmtId="0" fontId="0" fillId="0" borderId="41" xfId="0" applyBorder="1" applyProtection="1"/>
    <xf numFmtId="38" fontId="0" fillId="0" borderId="0" xfId="0" applyNumberFormat="1" applyFill="1" applyBorder="1" applyAlignment="1" applyProtection="1">
      <alignment horizontal="center"/>
    </xf>
    <xf numFmtId="178" fontId="0" fillId="0" borderId="50" xfId="0" applyNumberFormat="1" applyFill="1" applyBorder="1" applyAlignment="1" applyProtection="1">
      <alignment horizontal="center"/>
    </xf>
    <xf numFmtId="40" fontId="0" fillId="0" borderId="0" xfId="0" applyNumberFormat="1" applyFill="1" applyBorder="1" applyAlignment="1" applyProtection="1">
      <alignment horizontal="center"/>
    </xf>
    <xf numFmtId="0" fontId="0" fillId="0" borderId="0" xfId="0" applyFill="1" applyBorder="1" applyAlignment="1" applyProtection="1"/>
    <xf numFmtId="181" fontId="0" fillId="0" borderId="41" xfId="0" applyNumberFormat="1" applyFill="1" applyBorder="1" applyAlignment="1" applyProtection="1"/>
    <xf numFmtId="0" fontId="0" fillId="0" borderId="49" xfId="0" applyFill="1" applyBorder="1" applyAlignment="1" applyProtection="1">
      <alignment horizontal="center"/>
    </xf>
    <xf numFmtId="40" fontId="0" fillId="0" borderId="50" xfId="0" applyNumberFormat="1" applyFill="1" applyBorder="1" applyAlignment="1" applyProtection="1">
      <alignment horizontal="center"/>
    </xf>
    <xf numFmtId="178" fontId="0" fillId="0" borderId="0" xfId="0" applyNumberFormat="1" applyFill="1" applyBorder="1" applyAlignment="1" applyProtection="1">
      <alignment horizontal="center"/>
    </xf>
    <xf numFmtId="0" fontId="16" fillId="0" borderId="51" xfId="0" applyFont="1" applyBorder="1" applyAlignment="1" applyProtection="1">
      <alignment horizontal="center" vertical="center"/>
    </xf>
    <xf numFmtId="0" fontId="16" fillId="0" borderId="35" xfId="0" applyFont="1" applyBorder="1" applyAlignment="1" applyProtection="1">
      <alignment horizontal="center" vertical="center"/>
    </xf>
    <xf numFmtId="9" fontId="28" fillId="11" borderId="19" xfId="0" applyNumberFormat="1" applyFont="1" applyFill="1" applyBorder="1" applyAlignment="1" applyProtection="1">
      <alignment horizontal="center"/>
      <protection locked="0"/>
    </xf>
    <xf numFmtId="0" fontId="41" fillId="0" borderId="41" xfId="0" applyFont="1" applyBorder="1" applyAlignment="1" applyProtection="1">
      <alignment horizontal="center" vertical="center"/>
    </xf>
    <xf numFmtId="0" fontId="0" fillId="3" borderId="5" xfId="0" applyFill="1" applyBorder="1" applyAlignment="1" applyProtection="1">
      <alignment horizontal="right"/>
      <protection locked="0"/>
    </xf>
    <xf numFmtId="0" fontId="0" fillId="0" borderId="0" xfId="0" applyFill="1" applyBorder="1" applyAlignment="1" applyProtection="1">
      <alignment horizontal="center"/>
    </xf>
    <xf numFmtId="0" fontId="15" fillId="0" borderId="0" xfId="0" applyFont="1" applyFill="1" applyProtection="1"/>
    <xf numFmtId="0" fontId="0" fillId="13" borderId="1" xfId="0" applyFill="1" applyBorder="1" applyProtection="1"/>
    <xf numFmtId="0" fontId="15" fillId="0" borderId="0" xfId="0" applyFont="1" applyAlignment="1" applyProtection="1">
      <alignment horizontal="left" vertical="center"/>
    </xf>
    <xf numFmtId="0" fontId="44" fillId="0" borderId="0" xfId="0" applyFont="1" applyFill="1" applyAlignment="1" applyProtection="1">
      <alignment vertical="center"/>
    </xf>
    <xf numFmtId="0" fontId="45" fillId="0" borderId="0" xfId="0" applyFont="1" applyFill="1" applyAlignment="1" applyProtection="1">
      <alignment vertical="center"/>
    </xf>
    <xf numFmtId="0" fontId="25" fillId="6" borderId="0" xfId="0" applyFont="1" applyFill="1" applyProtection="1"/>
    <xf numFmtId="0" fontId="11" fillId="0" borderId="0" xfId="0" applyFont="1" applyProtection="1"/>
    <xf numFmtId="0" fontId="28" fillId="0" borderId="0" xfId="0" applyFont="1" applyAlignment="1" applyProtection="1">
      <alignment horizontal="right" vertical="center"/>
    </xf>
    <xf numFmtId="0" fontId="33" fillId="0" borderId="0" xfId="0" applyFont="1" applyAlignment="1" applyProtection="1">
      <alignment horizontal="right"/>
    </xf>
    <xf numFmtId="0" fontId="32" fillId="0" borderId="0" xfId="0" applyFont="1" applyProtection="1"/>
    <xf numFmtId="0" fontId="28" fillId="0" borderId="0" xfId="0" applyFont="1" applyProtection="1"/>
    <xf numFmtId="0" fontId="32" fillId="11" borderId="1" xfId="0" applyFont="1" applyFill="1" applyBorder="1" applyProtection="1"/>
    <xf numFmtId="0" fontId="11" fillId="0" borderId="7" xfId="0" applyFont="1" applyBorder="1" applyAlignment="1" applyProtection="1">
      <alignment horizontal="center"/>
    </xf>
    <xf numFmtId="0" fontId="11" fillId="0" borderId="7" xfId="0" applyFont="1" applyBorder="1" applyAlignment="1" applyProtection="1">
      <alignment horizontal="center" shrinkToFit="1"/>
    </xf>
    <xf numFmtId="0" fontId="42" fillId="0" borderId="0" xfId="0" applyFont="1" applyFill="1" applyProtection="1"/>
    <xf numFmtId="0" fontId="10" fillId="0" borderId="0" xfId="0" applyFont="1" applyFill="1" applyProtection="1"/>
    <xf numFmtId="0" fontId="32" fillId="0" borderId="0" xfId="0" applyFont="1" applyBorder="1" applyProtection="1"/>
    <xf numFmtId="0" fontId="28" fillId="0" borderId="34" xfId="0" applyFont="1" applyBorder="1" applyAlignment="1" applyProtection="1">
      <alignment horizontal="center"/>
    </xf>
    <xf numFmtId="0" fontId="28" fillId="0" borderId="27" xfId="0" applyFont="1" applyBorder="1" applyAlignment="1" applyProtection="1">
      <alignment horizontal="center" vertical="center" shrinkToFit="1"/>
    </xf>
    <xf numFmtId="0" fontId="30" fillId="0" borderId="0" xfId="0" applyFont="1" applyProtection="1"/>
    <xf numFmtId="0" fontId="32" fillId="0" borderId="0" xfId="0" applyFont="1" applyBorder="1" applyAlignment="1" applyProtection="1">
      <alignment wrapText="1"/>
    </xf>
    <xf numFmtId="38" fontId="11" fillId="0" borderId="15" xfId="0" applyNumberFormat="1" applyFont="1" applyBorder="1" applyAlignment="1" applyProtection="1">
      <alignment horizontal="center"/>
    </xf>
    <xf numFmtId="181" fontId="11" fillId="0" borderId="7" xfId="0" applyNumberFormat="1" applyFont="1" applyBorder="1" applyAlignment="1" applyProtection="1">
      <alignment horizontal="center"/>
    </xf>
    <xf numFmtId="40" fontId="11" fillId="0" borderId="7" xfId="0" applyNumberFormat="1" applyFont="1" applyBorder="1" applyAlignment="1" applyProtection="1">
      <alignment horizontal="center"/>
    </xf>
    <xf numFmtId="178" fontId="11" fillId="0" borderId="7" xfId="0" applyNumberFormat="1" applyFont="1" applyBorder="1" applyAlignment="1" applyProtection="1">
      <alignment horizontal="center"/>
    </xf>
    <xf numFmtId="0" fontId="11" fillId="0" borderId="0" xfId="0" applyFont="1" applyAlignment="1" applyProtection="1">
      <alignment vertical="top"/>
    </xf>
    <xf numFmtId="0" fontId="29" fillId="0" borderId="0" xfId="0" applyFont="1" applyAlignment="1" applyProtection="1">
      <alignment horizontal="right" vertical="top"/>
    </xf>
    <xf numFmtId="0" fontId="29" fillId="0" borderId="0" xfId="0" applyFont="1" applyAlignment="1" applyProtection="1">
      <alignment vertical="top"/>
    </xf>
    <xf numFmtId="0" fontId="32" fillId="0" borderId="0" xfId="0" applyFont="1" applyFill="1" applyAlignment="1" applyProtection="1">
      <alignment horizontal="left"/>
    </xf>
    <xf numFmtId="0" fontId="32" fillId="0" borderId="0" xfId="0" applyFont="1" applyFill="1" applyBorder="1" applyAlignment="1" applyProtection="1">
      <alignment horizontal="left"/>
    </xf>
    <xf numFmtId="182" fontId="11" fillId="0" borderId="0" xfId="0" applyNumberFormat="1" applyFont="1" applyProtection="1"/>
    <xf numFmtId="0" fontId="40" fillId="0" borderId="0" xfId="0" applyFont="1" applyFill="1" applyAlignment="1" applyProtection="1">
      <alignment vertical="center"/>
    </xf>
    <xf numFmtId="0" fontId="40" fillId="0" borderId="0" xfId="0" applyFont="1" applyAlignment="1" applyProtection="1">
      <alignment vertical="center"/>
    </xf>
    <xf numFmtId="0" fontId="28" fillId="0" borderId="29" xfId="0" applyFont="1" applyBorder="1" applyAlignment="1" applyProtection="1">
      <alignment horizontal="center" shrinkToFit="1"/>
    </xf>
    <xf numFmtId="0" fontId="30" fillId="0" borderId="0" xfId="0" applyFont="1" applyAlignment="1" applyProtection="1">
      <alignment horizontal="left"/>
    </xf>
    <xf numFmtId="9" fontId="11" fillId="0" borderId="0" xfId="3" applyFont="1" applyAlignment="1" applyProtection="1">
      <alignment horizontal="center"/>
    </xf>
    <xf numFmtId="0" fontId="32" fillId="0" borderId="0" xfId="0"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right"/>
    </xf>
    <xf numFmtId="0" fontId="32" fillId="0" borderId="0" xfId="0" applyFont="1" applyBorder="1" applyAlignment="1" applyProtection="1">
      <alignment vertical="center"/>
    </xf>
    <xf numFmtId="38" fontId="11" fillId="0" borderId="7" xfId="1" applyFont="1" applyBorder="1" applyAlignment="1" applyProtection="1">
      <alignment horizontal="center"/>
    </xf>
    <xf numFmtId="183" fontId="11" fillId="0" borderId="7" xfId="0" applyNumberFormat="1" applyFont="1" applyBorder="1" applyAlignment="1" applyProtection="1">
      <alignment horizontal="center"/>
    </xf>
    <xf numFmtId="0" fontId="32" fillId="9" borderId="0" xfId="0" applyFont="1" applyFill="1" applyAlignment="1" applyProtection="1">
      <alignment vertical="center"/>
    </xf>
    <xf numFmtId="0" fontId="11" fillId="9" borderId="0" xfId="0" applyFont="1" applyFill="1" applyAlignment="1" applyProtection="1">
      <alignment vertical="center"/>
    </xf>
    <xf numFmtId="0" fontId="11" fillId="0" borderId="0" xfId="0" applyFont="1" applyBorder="1" applyAlignment="1" applyProtection="1">
      <alignment vertical="center"/>
    </xf>
    <xf numFmtId="0" fontId="11" fillId="0" borderId="0" xfId="0" applyFont="1" applyAlignment="1" applyProtection="1">
      <alignment horizontal="left"/>
    </xf>
    <xf numFmtId="0" fontId="11" fillId="0" borderId="0" xfId="0" applyFont="1" applyAlignment="1" applyProtection="1">
      <alignment horizontal="center"/>
    </xf>
    <xf numFmtId="0" fontId="32" fillId="10" borderId="0" xfId="0" applyFont="1" applyFill="1" applyAlignment="1" applyProtection="1">
      <alignment vertical="center"/>
    </xf>
    <xf numFmtId="0" fontId="11" fillId="10" borderId="0" xfId="0" applyFont="1" applyFill="1" applyAlignment="1" applyProtection="1">
      <alignment vertical="center"/>
    </xf>
    <xf numFmtId="0" fontId="11" fillId="10" borderId="0" xfId="0" applyFont="1" applyFill="1" applyBorder="1" applyAlignment="1" applyProtection="1">
      <alignment vertical="center"/>
    </xf>
    <xf numFmtId="38" fontId="11" fillId="0" borderId="7" xfId="0" applyNumberFormat="1" applyFont="1" applyBorder="1" applyAlignment="1" applyProtection="1">
      <alignment horizontal="center"/>
    </xf>
    <xf numFmtId="184" fontId="11" fillId="0" borderId="7" xfId="0" applyNumberFormat="1" applyFont="1" applyBorder="1" applyAlignment="1" applyProtection="1">
      <alignment horizontal="center"/>
    </xf>
    <xf numFmtId="185" fontId="11" fillId="0" borderId="7" xfId="0" applyNumberFormat="1" applyFont="1" applyBorder="1" applyAlignment="1" applyProtection="1">
      <alignment horizontal="center"/>
    </xf>
    <xf numFmtId="186" fontId="11" fillId="0" borderId="7" xfId="0" applyNumberFormat="1" applyFont="1" applyBorder="1" applyAlignment="1" applyProtection="1">
      <alignment horizontal="center"/>
    </xf>
    <xf numFmtId="0" fontId="36" fillId="0" borderId="0" xfId="0" applyFont="1" applyProtection="1"/>
    <xf numFmtId="0" fontId="11" fillId="0" borderId="0" xfId="0" applyFont="1" applyBorder="1" applyProtection="1"/>
    <xf numFmtId="0" fontId="40"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xf>
    <xf numFmtId="9" fontId="11" fillId="0" borderId="0" xfId="3" applyFont="1" applyAlignment="1" applyProtection="1">
      <alignment horizontal="left"/>
    </xf>
    <xf numFmtId="0" fontId="28" fillId="0" borderId="25" xfId="0" applyFont="1" applyBorder="1" applyAlignment="1" applyProtection="1">
      <alignment horizontal="center"/>
    </xf>
    <xf numFmtId="0" fontId="11" fillId="0" borderId="7" xfId="0" applyFont="1" applyBorder="1" applyAlignment="1" applyProtection="1">
      <alignment shrinkToFit="1"/>
    </xf>
    <xf numFmtId="0" fontId="31" fillId="0" borderId="0" xfId="0" applyFont="1" applyProtection="1"/>
    <xf numFmtId="38" fontId="11" fillId="0" borderId="7" xfId="0" applyNumberFormat="1" applyFont="1" applyFill="1" applyBorder="1" applyAlignment="1" applyProtection="1">
      <alignment horizontal="center"/>
    </xf>
    <xf numFmtId="181" fontId="11" fillId="0" borderId="7" xfId="0" applyNumberFormat="1" applyFont="1" applyFill="1" applyBorder="1" applyAlignment="1" applyProtection="1">
      <alignment horizontal="center"/>
    </xf>
    <xf numFmtId="186" fontId="11" fillId="12" borderId="7" xfId="0" applyNumberFormat="1" applyFont="1" applyFill="1" applyBorder="1" applyAlignment="1" applyProtection="1">
      <alignment horizontal="center"/>
    </xf>
    <xf numFmtId="0" fontId="11" fillId="6" borderId="7" xfId="0" applyFont="1" applyFill="1" applyBorder="1" applyAlignment="1" applyProtection="1">
      <alignment horizontal="center"/>
    </xf>
    <xf numFmtId="38" fontId="11" fillId="0" borderId="7" xfId="1" applyFont="1" applyFill="1" applyBorder="1" applyAlignment="1" applyProtection="1">
      <alignment horizontal="center"/>
    </xf>
    <xf numFmtId="183" fontId="11" fillId="0" borderId="7" xfId="0" applyNumberFormat="1" applyFont="1" applyFill="1" applyBorder="1" applyAlignment="1" applyProtection="1">
      <alignment horizontal="center"/>
    </xf>
    <xf numFmtId="0" fontId="39" fillId="0" borderId="0" xfId="0" applyFont="1" applyProtection="1"/>
    <xf numFmtId="0" fontId="8" fillId="0" borderId="0" xfId="0" applyFont="1" applyAlignment="1" applyProtection="1">
      <alignment horizontal="right"/>
    </xf>
    <xf numFmtId="0" fontId="7" fillId="0" borderId="0" xfId="0" applyFont="1" applyProtection="1"/>
    <xf numFmtId="0" fontId="37" fillId="0" borderId="0" xfId="0" applyFont="1" applyProtection="1"/>
    <xf numFmtId="0" fontId="32" fillId="0" borderId="0" xfId="0" applyFont="1" applyAlignment="1" applyProtection="1">
      <alignment horizontal="right"/>
    </xf>
    <xf numFmtId="0" fontId="30" fillId="0" borderId="0" xfId="0" applyFont="1" applyAlignment="1" applyProtection="1">
      <alignment horizontal="right"/>
    </xf>
    <xf numFmtId="0" fontId="11" fillId="0" borderId="68" xfId="0" applyFont="1" applyBorder="1" applyAlignment="1" applyProtection="1">
      <alignment horizontal="center" shrinkToFit="1"/>
    </xf>
    <xf numFmtId="0" fontId="11" fillId="0" borderId="68" xfId="0" applyFont="1" applyBorder="1" applyAlignment="1" applyProtection="1">
      <alignment horizontal="center"/>
    </xf>
    <xf numFmtId="181" fontId="11" fillId="0" borderId="68" xfId="0" applyNumberFormat="1" applyFont="1" applyBorder="1" applyAlignment="1" applyProtection="1">
      <alignment horizontal="center"/>
    </xf>
    <xf numFmtId="184" fontId="11" fillId="0" borderId="68" xfId="0" applyNumberFormat="1" applyFont="1" applyBorder="1" applyAlignment="1" applyProtection="1">
      <alignment horizontal="center"/>
    </xf>
    <xf numFmtId="0" fontId="29" fillId="0" borderId="0" xfId="0" applyFont="1" applyAlignment="1" applyProtection="1">
      <alignment horizontal="right"/>
    </xf>
    <xf numFmtId="0" fontId="11" fillId="0" borderId="50" xfId="0" applyFont="1" applyBorder="1" applyProtection="1"/>
    <xf numFmtId="0" fontId="11" fillId="0" borderId="50" xfId="0" applyFont="1" applyBorder="1" applyAlignment="1" applyProtection="1"/>
    <xf numFmtId="0" fontId="11" fillId="0" borderId="72" xfId="0" applyFont="1" applyBorder="1" applyAlignment="1" applyProtection="1"/>
    <xf numFmtId="0" fontId="11" fillId="0" borderId="0" xfId="0" applyFont="1" applyBorder="1" applyAlignment="1" applyProtection="1">
      <alignment vertical="center" shrinkToFit="1"/>
    </xf>
    <xf numFmtId="0" fontId="11" fillId="0" borderId="0" xfId="0" applyFont="1" applyBorder="1" applyAlignment="1" applyProtection="1">
      <alignment horizontal="center" vertical="center" shrinkToFit="1"/>
    </xf>
    <xf numFmtId="0" fontId="11" fillId="0" borderId="67"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0" borderId="75" xfId="0" applyFont="1" applyBorder="1" applyProtection="1"/>
    <xf numFmtId="0" fontId="11" fillId="0" borderId="75" xfId="0" applyFont="1" applyBorder="1" applyAlignment="1" applyProtection="1">
      <alignment horizontal="center" vertical="center" shrinkToFit="1"/>
    </xf>
    <xf numFmtId="0" fontId="11" fillId="0" borderId="76" xfId="0" applyFont="1" applyBorder="1" applyAlignment="1" applyProtection="1">
      <alignment horizontal="center" vertical="center" shrinkToFit="1"/>
    </xf>
    <xf numFmtId="0" fontId="29" fillId="0" borderId="75" xfId="0" applyFont="1" applyBorder="1" applyAlignment="1" applyProtection="1">
      <alignment horizontal="center" vertical="center" shrinkToFit="1"/>
    </xf>
    <xf numFmtId="0" fontId="29" fillId="0" borderId="76" xfId="0" applyFont="1" applyBorder="1" applyAlignment="1" applyProtection="1">
      <alignment horizontal="center" vertical="center" shrinkToFit="1"/>
    </xf>
    <xf numFmtId="0" fontId="29" fillId="0" borderId="77" xfId="0" applyFont="1" applyBorder="1" applyAlignment="1" applyProtection="1">
      <alignment horizontal="center"/>
    </xf>
    <xf numFmtId="0" fontId="29" fillId="0" borderId="75" xfId="0" applyFont="1" applyBorder="1" applyAlignment="1" applyProtection="1">
      <alignment horizontal="center"/>
    </xf>
    <xf numFmtId="0" fontId="11" fillId="0" borderId="78" xfId="0" applyFont="1" applyBorder="1" applyAlignment="1" applyProtection="1">
      <alignment horizontal="center" vertical="center"/>
    </xf>
    <xf numFmtId="0" fontId="11" fillId="0" borderId="78" xfId="0" applyFont="1" applyBorder="1" applyAlignment="1" applyProtection="1">
      <alignment horizontal="center" vertical="center" shrinkToFit="1"/>
    </xf>
    <xf numFmtId="0" fontId="11" fillId="0" borderId="79" xfId="0" applyFont="1" applyBorder="1" applyAlignment="1" applyProtection="1">
      <alignment horizontal="center" vertical="center" shrinkToFit="1"/>
    </xf>
    <xf numFmtId="181" fontId="11" fillId="0" borderId="78" xfId="0" applyNumberFormat="1" applyFont="1" applyBorder="1" applyAlignment="1" applyProtection="1">
      <alignment horizontal="center" vertical="center" shrinkToFit="1"/>
    </xf>
    <xf numFmtId="184" fontId="11" fillId="0" borderId="78" xfId="0" applyNumberFormat="1" applyFont="1" applyBorder="1" applyAlignment="1" applyProtection="1">
      <alignment horizontal="center" vertical="center" shrinkToFit="1"/>
    </xf>
    <xf numFmtId="0" fontId="29" fillId="0" borderId="78" xfId="0" applyFont="1" applyBorder="1" applyAlignment="1" applyProtection="1">
      <alignment horizontal="center" vertical="center" shrinkToFit="1"/>
    </xf>
    <xf numFmtId="0" fontId="29" fillId="0" borderId="79" xfId="0" applyFont="1" applyBorder="1" applyAlignment="1" applyProtection="1">
      <alignment horizontal="center" vertical="center" shrinkToFit="1"/>
    </xf>
    <xf numFmtId="0" fontId="29" fillId="0" borderId="7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67" xfId="0" applyFont="1" applyBorder="1" applyAlignment="1" applyProtection="1">
      <alignment horizontal="center" vertical="center"/>
    </xf>
    <xf numFmtId="38" fontId="11" fillId="0" borderId="0" xfId="0" applyNumberFormat="1" applyFont="1" applyBorder="1" applyAlignment="1" applyProtection="1">
      <alignment horizontal="center" vertical="center"/>
    </xf>
    <xf numFmtId="178" fontId="11" fillId="0" borderId="0" xfId="0" applyNumberFormat="1" applyFont="1" applyBorder="1" applyAlignment="1" applyProtection="1">
      <alignment horizontal="center" vertical="center"/>
    </xf>
    <xf numFmtId="40" fontId="11" fillId="0" borderId="67" xfId="0" applyNumberFormat="1" applyFont="1" applyBorder="1" applyAlignment="1" applyProtection="1">
      <alignment horizontal="center" vertical="center"/>
    </xf>
    <xf numFmtId="38" fontId="11" fillId="0" borderId="74" xfId="0" applyNumberFormat="1" applyFont="1" applyBorder="1" applyAlignment="1" applyProtection="1">
      <alignment horizontal="center" vertical="center"/>
    </xf>
    <xf numFmtId="38" fontId="11" fillId="0" borderId="0" xfId="0" applyNumberFormat="1" applyFont="1" applyBorder="1" applyAlignment="1" applyProtection="1">
      <alignment horizontal="center" vertical="center" shrinkToFit="1"/>
    </xf>
    <xf numFmtId="184" fontId="11" fillId="0" borderId="0" xfId="0" applyNumberFormat="1" applyFont="1" applyBorder="1" applyAlignment="1" applyProtection="1">
      <alignment horizontal="center" vertical="center" shrinkToFit="1"/>
    </xf>
    <xf numFmtId="0" fontId="35" fillId="0" borderId="0" xfId="0" applyFont="1" applyBorder="1" applyAlignment="1" applyProtection="1">
      <alignment vertical="center"/>
    </xf>
    <xf numFmtId="0" fontId="35" fillId="0" borderId="0" xfId="0" applyFont="1" applyBorder="1" applyAlignment="1" applyProtection="1">
      <alignment horizontal="center" vertical="center"/>
    </xf>
    <xf numFmtId="0" fontId="35" fillId="0" borderId="67" xfId="0" applyFont="1" applyBorder="1" applyAlignment="1" applyProtection="1">
      <alignment horizontal="center" vertical="center"/>
    </xf>
    <xf numFmtId="178" fontId="35" fillId="0" borderId="0" xfId="0" applyNumberFormat="1" applyFont="1" applyBorder="1" applyAlignment="1" applyProtection="1">
      <alignment horizontal="center" vertical="center"/>
    </xf>
    <xf numFmtId="40" fontId="35" fillId="0" borderId="67" xfId="0" applyNumberFormat="1" applyFont="1" applyBorder="1" applyAlignment="1" applyProtection="1">
      <alignment horizontal="center" vertical="center"/>
    </xf>
    <xf numFmtId="0" fontId="35" fillId="0" borderId="74" xfId="0" applyFont="1" applyBorder="1" applyAlignment="1" applyProtection="1">
      <alignment horizontal="center" vertical="center"/>
    </xf>
    <xf numFmtId="38" fontId="35" fillId="0" borderId="0" xfId="0" applyNumberFormat="1" applyFont="1" applyBorder="1" applyAlignment="1" applyProtection="1">
      <alignment horizontal="center" vertical="center" shrinkToFit="1"/>
    </xf>
    <xf numFmtId="184" fontId="35" fillId="0" borderId="0" xfId="0" applyNumberFormat="1" applyFont="1" applyBorder="1" applyAlignment="1" applyProtection="1">
      <alignment horizontal="center" vertical="center" shrinkToFit="1"/>
    </xf>
    <xf numFmtId="0" fontId="35" fillId="0" borderId="0" xfId="0" applyFont="1" applyBorder="1" applyAlignment="1" applyProtection="1">
      <alignment horizontal="center" vertical="center" shrinkToFit="1"/>
    </xf>
    <xf numFmtId="0" fontId="35" fillId="0" borderId="0" xfId="0" applyFont="1" applyProtection="1"/>
    <xf numFmtId="0" fontId="11" fillId="0" borderId="74" xfId="0" applyFont="1" applyBorder="1" applyAlignment="1" applyProtection="1">
      <alignment horizontal="center" vertical="center"/>
    </xf>
    <xf numFmtId="0" fontId="11" fillId="0" borderId="75" xfId="0" applyFont="1" applyBorder="1" applyAlignment="1" applyProtection="1">
      <alignment vertical="center"/>
    </xf>
    <xf numFmtId="0" fontId="11" fillId="0" borderId="75" xfId="0" applyFont="1" applyBorder="1" applyAlignment="1" applyProtection="1">
      <alignment horizontal="center" vertical="center"/>
    </xf>
    <xf numFmtId="38" fontId="11" fillId="0" borderId="77" xfId="0" applyNumberFormat="1" applyFont="1" applyBorder="1" applyAlignment="1" applyProtection="1">
      <alignment horizontal="center" vertical="center"/>
    </xf>
    <xf numFmtId="178" fontId="11" fillId="0" borderId="75" xfId="0" applyNumberFormat="1" applyFont="1" applyBorder="1" applyAlignment="1" applyProtection="1">
      <alignment horizontal="center" vertical="center"/>
    </xf>
    <xf numFmtId="38" fontId="11" fillId="0" borderId="75" xfId="0" applyNumberFormat="1" applyFont="1" applyBorder="1" applyAlignment="1" applyProtection="1">
      <alignment horizontal="center" vertical="center"/>
    </xf>
    <xf numFmtId="40" fontId="11" fillId="0" borderId="76" xfId="0" applyNumberFormat="1" applyFont="1" applyBorder="1" applyAlignment="1" applyProtection="1">
      <alignment horizontal="center" vertical="center"/>
    </xf>
    <xf numFmtId="38" fontId="11" fillId="0" borderId="77" xfId="0" applyNumberFormat="1" applyFont="1" applyBorder="1" applyAlignment="1" applyProtection="1">
      <alignment horizontal="center" vertical="center" shrinkToFit="1"/>
    </xf>
    <xf numFmtId="184" fontId="11" fillId="0" borderId="75" xfId="0" applyNumberFormat="1" applyFont="1" applyBorder="1" applyAlignment="1" applyProtection="1">
      <alignment horizontal="center" vertical="center" shrinkToFit="1"/>
    </xf>
    <xf numFmtId="38" fontId="11" fillId="0" borderId="75" xfId="0" applyNumberFormat="1" applyFont="1" applyBorder="1" applyAlignment="1" applyProtection="1">
      <alignment horizontal="center" vertical="center" shrinkToFit="1"/>
    </xf>
    <xf numFmtId="0" fontId="10" fillId="0" borderId="75" xfId="0" applyFont="1" applyFill="1" applyBorder="1" applyAlignment="1" applyProtection="1">
      <alignment horizontal="right" vertical="center"/>
    </xf>
    <xf numFmtId="0" fontId="11" fillId="0" borderId="75" xfId="0" applyFont="1" applyFill="1" applyBorder="1" applyAlignment="1" applyProtection="1">
      <alignment horizontal="center" vertical="center"/>
    </xf>
    <xf numFmtId="38" fontId="11" fillId="0" borderId="77" xfId="0" applyNumberFormat="1" applyFont="1" applyFill="1" applyBorder="1" applyAlignment="1" applyProtection="1">
      <alignment horizontal="center" vertical="center"/>
    </xf>
    <xf numFmtId="178" fontId="11" fillId="0" borderId="75" xfId="0" applyNumberFormat="1" applyFont="1" applyFill="1" applyBorder="1" applyAlignment="1" applyProtection="1">
      <alignment horizontal="center" vertical="center"/>
    </xf>
    <xf numFmtId="38" fontId="11" fillId="0" borderId="75" xfId="0" applyNumberFormat="1" applyFont="1" applyFill="1" applyBorder="1" applyAlignment="1" applyProtection="1">
      <alignment horizontal="center" vertical="center"/>
    </xf>
    <xf numFmtId="40" fontId="11" fillId="0" borderId="76" xfId="0" applyNumberFormat="1" applyFont="1" applyFill="1" applyBorder="1" applyAlignment="1" applyProtection="1">
      <alignment horizontal="center" vertical="center"/>
    </xf>
    <xf numFmtId="38" fontId="11" fillId="0" borderId="75" xfId="0" applyNumberFormat="1" applyFont="1" applyFill="1" applyBorder="1" applyAlignment="1" applyProtection="1">
      <alignment horizontal="center" vertical="center" shrinkToFit="1"/>
    </xf>
    <xf numFmtId="184" fontId="11" fillId="0" borderId="75" xfId="0" applyNumberFormat="1" applyFont="1" applyFill="1" applyBorder="1" applyAlignment="1" applyProtection="1">
      <alignment horizontal="center" vertical="center" shrinkToFit="1"/>
    </xf>
    <xf numFmtId="186" fontId="11" fillId="0" borderId="68" xfId="0" applyNumberFormat="1" applyFont="1" applyFill="1" applyBorder="1" applyAlignment="1" applyProtection="1">
      <alignment horizontal="right" vertical="center"/>
    </xf>
    <xf numFmtId="0" fontId="32" fillId="0" borderId="68" xfId="0" applyFont="1" applyFill="1" applyBorder="1" applyAlignment="1" applyProtection="1">
      <alignment horizontal="center" vertical="center"/>
    </xf>
    <xf numFmtId="0" fontId="11" fillId="0" borderId="68" xfId="0" applyFont="1" applyFill="1" applyBorder="1" applyAlignment="1" applyProtection="1">
      <alignment vertical="center"/>
    </xf>
    <xf numFmtId="0" fontId="28" fillId="0" borderId="68" xfId="0" applyFont="1" applyFill="1" applyBorder="1" applyAlignment="1" applyProtection="1">
      <alignment horizontal="left" vertical="center"/>
    </xf>
    <xf numFmtId="0" fontId="28" fillId="0" borderId="68" xfId="0" applyFont="1" applyFill="1" applyBorder="1" applyAlignment="1" applyProtection="1">
      <alignment horizontal="center" vertical="center"/>
    </xf>
    <xf numFmtId="187" fontId="28" fillId="0" borderId="68" xfId="0" applyNumberFormat="1" applyFont="1" applyFill="1" applyBorder="1" applyAlignment="1" applyProtection="1">
      <alignment horizontal="left" vertical="center"/>
    </xf>
    <xf numFmtId="188" fontId="28" fillId="0" borderId="68" xfId="0" applyNumberFormat="1" applyFont="1" applyFill="1" applyBorder="1" applyAlignment="1" applyProtection="1">
      <alignment horizontal="left" vertical="center"/>
    </xf>
    <xf numFmtId="0" fontId="46" fillId="0" borderId="68" xfId="0" applyFont="1" applyFill="1" applyBorder="1" applyAlignment="1" applyProtection="1">
      <alignment horizontal="right" vertical="center"/>
    </xf>
    <xf numFmtId="184" fontId="28" fillId="0" borderId="75" xfId="0" applyNumberFormat="1" applyFont="1" applyFill="1" applyBorder="1" applyAlignment="1" applyProtection="1">
      <alignment horizontal="right" vertical="center" shrinkToFit="1"/>
    </xf>
    <xf numFmtId="0" fontId="46" fillId="0" borderId="68" xfId="0" applyFont="1" applyFill="1" applyBorder="1" applyAlignment="1" applyProtection="1">
      <alignment horizontal="left" vertical="center"/>
    </xf>
    <xf numFmtId="0" fontId="46" fillId="0" borderId="75" xfId="0" applyFont="1" applyFill="1" applyBorder="1" applyAlignment="1" applyProtection="1">
      <alignment horizontal="right" vertical="center"/>
    </xf>
    <xf numFmtId="184" fontId="28" fillId="0" borderId="68" xfId="0" applyNumberFormat="1" applyFont="1" applyFill="1" applyBorder="1" applyAlignment="1" applyProtection="1">
      <alignment horizontal="center" vertical="center"/>
    </xf>
    <xf numFmtId="0" fontId="32" fillId="0" borderId="0" xfId="0" applyFont="1" applyFill="1" applyAlignment="1" applyProtection="1">
      <alignment horizontal="left" vertical="top" shrinkToFit="1"/>
    </xf>
    <xf numFmtId="0" fontId="6" fillId="0" borderId="0" xfId="0" applyFont="1" applyProtection="1"/>
    <xf numFmtId="0" fontId="28" fillId="0" borderId="34" xfId="0" applyFont="1" applyBorder="1" applyAlignment="1" applyProtection="1">
      <alignment horizontal="center" vertical="center" shrinkToFit="1"/>
    </xf>
    <xf numFmtId="0" fontId="28" fillId="0" borderId="29"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11" fillId="0" borderId="7" xfId="0" applyFont="1" applyBorder="1" applyAlignment="1" applyProtection="1">
      <alignment horizontal="center" vertical="center"/>
    </xf>
    <xf numFmtId="0" fontId="29" fillId="0" borderId="7" xfId="0" applyFont="1" applyBorder="1" applyAlignment="1" applyProtection="1">
      <alignment horizontal="left" vertical="center"/>
    </xf>
    <xf numFmtId="0" fontId="11" fillId="0" borderId="0" xfId="0" applyFont="1" applyFill="1" applyBorder="1" applyAlignment="1" applyProtection="1">
      <alignment wrapText="1"/>
    </xf>
    <xf numFmtId="0" fontId="11" fillId="0" borderId="0" xfId="0" applyFont="1" applyBorder="1" applyAlignment="1" applyProtection="1">
      <alignment horizontal="left" wrapText="1"/>
    </xf>
    <xf numFmtId="0" fontId="11" fillId="0" borderId="25" xfId="0" applyFont="1" applyFill="1" applyBorder="1" applyAlignment="1" applyProtection="1">
      <alignment horizontal="center" shrinkToFit="1"/>
    </xf>
    <xf numFmtId="0" fontId="11" fillId="14" borderId="8" xfId="0" applyFont="1" applyFill="1" applyBorder="1" applyAlignment="1" applyProtection="1">
      <alignment horizontal="center"/>
      <protection locked="0"/>
    </xf>
    <xf numFmtId="0" fontId="5" fillId="0" borderId="0" xfId="0" applyFont="1" applyProtection="1"/>
    <xf numFmtId="0" fontId="32" fillId="0" borderId="0" xfId="0" applyFont="1" applyFill="1" applyBorder="1" applyAlignment="1" applyProtection="1">
      <alignment horizontal="left" vertical="top" shrinkToFit="1"/>
    </xf>
    <xf numFmtId="0" fontId="5" fillId="0" borderId="34" xfId="0" applyFont="1" applyBorder="1" applyAlignment="1" applyProtection="1">
      <alignment horizontal="center" shrinkToFit="1"/>
    </xf>
    <xf numFmtId="0" fontId="5" fillId="0" borderId="27" xfId="0" applyFont="1" applyBorder="1" applyAlignment="1" applyProtection="1">
      <alignment horizontal="center" shrinkToFit="1"/>
    </xf>
    <xf numFmtId="0" fontId="11" fillId="11" borderId="9" xfId="0" applyFont="1" applyFill="1" applyBorder="1" applyAlignment="1" applyProtection="1">
      <alignment horizontal="center" shrinkToFit="1"/>
      <protection locked="0"/>
    </xf>
    <xf numFmtId="0" fontId="11" fillId="11" borderId="13" xfId="0" applyFont="1" applyFill="1" applyBorder="1" applyAlignment="1" applyProtection="1">
      <alignment horizontal="center"/>
      <protection locked="0"/>
    </xf>
    <xf numFmtId="0" fontId="9" fillId="11" borderId="9" xfId="0" applyFont="1" applyFill="1" applyBorder="1" applyAlignment="1" applyProtection="1">
      <alignment horizontal="center"/>
      <protection locked="0"/>
    </xf>
    <xf numFmtId="0" fontId="11" fillId="11" borderId="19" xfId="0" applyFont="1" applyFill="1" applyBorder="1" applyAlignment="1" applyProtection="1">
      <alignment horizontal="center"/>
      <protection locked="0"/>
    </xf>
    <xf numFmtId="0" fontId="5" fillId="11" borderId="13" xfId="0" applyFont="1" applyFill="1" applyBorder="1" applyAlignment="1" applyProtection="1">
      <alignment horizontal="center" shrinkToFit="1"/>
      <protection locked="0"/>
    </xf>
    <xf numFmtId="0" fontId="5" fillId="11" borderId="9" xfId="0" applyFont="1" applyFill="1" applyBorder="1" applyAlignment="1" applyProtection="1">
      <alignment horizontal="center" shrinkToFit="1"/>
      <protection locked="0"/>
    </xf>
    <xf numFmtId="0" fontId="5" fillId="11" borderId="19" xfId="0" applyFont="1" applyFill="1" applyBorder="1" applyAlignment="1" applyProtection="1">
      <alignment horizontal="center" shrinkToFit="1"/>
      <protection locked="0"/>
    </xf>
    <xf numFmtId="0" fontId="5" fillId="11" borderId="83" xfId="0" applyFont="1" applyFill="1" applyBorder="1" applyAlignment="1" applyProtection="1">
      <alignment horizontal="center"/>
      <protection locked="0"/>
    </xf>
    <xf numFmtId="0" fontId="11" fillId="0" borderId="0" xfId="0" applyFont="1" applyFill="1" applyBorder="1" applyAlignment="1" applyProtection="1">
      <alignment horizontal="center" shrinkToFit="1"/>
    </xf>
    <xf numFmtId="0" fontId="11" fillId="0" borderId="0" xfId="0" applyFont="1" applyFill="1" applyBorder="1" applyProtection="1"/>
    <xf numFmtId="0" fontId="11" fillId="0" borderId="0" xfId="0" applyFont="1" applyAlignment="1" applyProtection="1">
      <alignment horizontal="center" shrinkToFit="1"/>
    </xf>
    <xf numFmtId="0" fontId="32" fillId="11" borderId="10" xfId="0" applyFont="1" applyFill="1" applyBorder="1" applyAlignment="1" applyProtection="1">
      <alignment horizontal="center" vertical="center"/>
    </xf>
    <xf numFmtId="0" fontId="32" fillId="11" borderId="54" xfId="0" applyFont="1" applyFill="1" applyBorder="1" applyAlignment="1" applyProtection="1">
      <alignment horizontal="center" vertical="center"/>
    </xf>
    <xf numFmtId="0" fontId="5" fillId="0" borderId="25" xfId="0" applyFont="1" applyFill="1" applyBorder="1" applyAlignment="1" applyProtection="1">
      <alignment horizontal="center" shrinkToFit="1"/>
    </xf>
    <xf numFmtId="0" fontId="11" fillId="0" borderId="84" xfId="0" applyFont="1" applyBorder="1" applyProtection="1"/>
    <xf numFmtId="0" fontId="28" fillId="0" borderId="84" xfId="0" applyFont="1" applyBorder="1" applyProtection="1"/>
    <xf numFmtId="0" fontId="11" fillId="0" borderId="7" xfId="0" applyFont="1" applyBorder="1" applyAlignment="1" applyProtection="1">
      <alignment horizontal="center" vertical="center" shrinkToFit="1"/>
    </xf>
    <xf numFmtId="0" fontId="4" fillId="12" borderId="7" xfId="0" applyFont="1" applyFill="1" applyBorder="1" applyAlignment="1" applyProtection="1">
      <alignment horizontal="center" shrinkToFit="1"/>
    </xf>
    <xf numFmtId="0" fontId="4" fillId="0" borderId="7" xfId="0" applyFont="1" applyBorder="1" applyAlignment="1" applyProtection="1">
      <alignment horizontal="center" vertical="center" shrinkToFit="1"/>
    </xf>
    <xf numFmtId="0" fontId="4" fillId="0" borderId="7" xfId="0" applyFont="1" applyBorder="1" applyAlignment="1" applyProtection="1">
      <alignment horizontal="center" shrinkToFit="1"/>
    </xf>
    <xf numFmtId="0" fontId="4" fillId="0" borderId="0" xfId="0" applyFont="1" applyBorder="1" applyAlignment="1" applyProtection="1">
      <alignment horizontal="center" vertical="center" shrinkToFit="1"/>
    </xf>
    <xf numFmtId="0" fontId="0" fillId="2" borderId="1" xfId="0" applyFill="1"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20" xfId="0" applyBorder="1" applyAlignment="1" applyProtection="1">
      <alignment horizontal="center" vertical="center"/>
    </xf>
    <xf numFmtId="0" fontId="0" fillId="5" borderId="20" xfId="0" applyFill="1" applyBorder="1" applyAlignment="1" applyProtection="1">
      <alignment horizontal="center" vertical="center"/>
    </xf>
    <xf numFmtId="38" fontId="0" fillId="5" borderId="16" xfId="1" applyFont="1" applyFill="1" applyBorder="1" applyAlignment="1" applyProtection="1">
      <alignment horizontal="center" vertical="center"/>
    </xf>
    <xf numFmtId="0" fontId="48" fillId="0" borderId="52" xfId="2" applyFont="1" applyBorder="1" applyAlignment="1">
      <alignment horizontal="center" vertical="center" wrapText="1"/>
    </xf>
    <xf numFmtId="0" fontId="48" fillId="0" borderId="53" xfId="2" applyFont="1" applyBorder="1" applyAlignment="1">
      <alignment horizontal="center" vertical="center" wrapText="1"/>
    </xf>
    <xf numFmtId="0" fontId="0" fillId="0" borderId="1" xfId="0" applyBorder="1" applyAlignment="1" applyProtection="1">
      <alignment horizontal="center" vertical="center"/>
    </xf>
    <xf numFmtId="0" fontId="16" fillId="0" borderId="41" xfId="0" applyFont="1" applyBorder="1" applyAlignment="1" applyProtection="1">
      <alignment horizontal="center" vertical="center"/>
    </xf>
    <xf numFmtId="0" fontId="0" fillId="0" borderId="10" xfId="0" applyBorder="1" applyAlignment="1" applyProtection="1">
      <alignment horizontal="center" vertical="center"/>
    </xf>
    <xf numFmtId="38" fontId="0" fillId="0" borderId="16" xfId="1" applyFont="1" applyBorder="1" applyAlignment="1" applyProtection="1">
      <alignment horizontal="center" vertical="center"/>
    </xf>
    <xf numFmtId="0" fontId="0" fillId="0" borderId="16" xfId="0" applyBorder="1" applyAlignment="1" applyProtection="1">
      <alignment horizontal="center" vertical="center"/>
    </xf>
    <xf numFmtId="38" fontId="0" fillId="0" borderId="0" xfId="1" applyFont="1" applyFill="1" applyBorder="1" applyAlignment="1" applyProtection="1">
      <alignment horizontal="center" vertical="center"/>
    </xf>
    <xf numFmtId="0" fontId="22" fillId="2" borderId="10" xfId="0" applyFont="1" applyFill="1" applyBorder="1" applyAlignment="1" applyProtection="1">
      <alignment horizontal="center" vertical="center"/>
    </xf>
    <xf numFmtId="0" fontId="22" fillId="0" borderId="3" xfId="0" applyFont="1" applyBorder="1" applyAlignment="1" applyProtection="1">
      <alignment horizontal="center" vertical="center"/>
    </xf>
    <xf numFmtId="0" fontId="22" fillId="0" borderId="3" xfId="2" applyFont="1" applyBorder="1" applyAlignment="1">
      <alignment horizontal="center" vertical="center"/>
    </xf>
    <xf numFmtId="0" fontId="22" fillId="0" borderId="3" xfId="0" applyFont="1" applyFill="1" applyBorder="1" applyAlignment="1" applyProtection="1">
      <alignment horizontal="center" vertical="center"/>
    </xf>
    <xf numFmtId="0" fontId="26" fillId="0" borderId="3" xfId="2" applyFont="1" applyBorder="1" applyAlignment="1">
      <alignment horizontal="center" vertical="center" wrapText="1"/>
    </xf>
    <xf numFmtId="0" fontId="22" fillId="0" borderId="16" xfId="0" applyFont="1" applyFill="1" applyBorder="1" applyAlignment="1" applyProtection="1">
      <alignment horizontal="center" vertical="center"/>
    </xf>
    <xf numFmtId="0" fontId="0" fillId="0" borderId="0" xfId="0" applyAlignment="1">
      <alignment vertical="center"/>
    </xf>
    <xf numFmtId="0" fontId="0" fillId="2" borderId="10" xfId="0" applyFill="1" applyBorder="1" applyAlignment="1" applyProtection="1">
      <alignment horizontal="center" vertical="center"/>
    </xf>
    <xf numFmtId="0" fontId="0" fillId="0" borderId="3" xfId="0" applyBorder="1" applyAlignment="1" applyProtection="1">
      <alignment vertical="center"/>
    </xf>
    <xf numFmtId="0" fontId="0" fillId="0" borderId="3" xfId="0" applyFill="1" applyBorder="1" applyAlignment="1" applyProtection="1">
      <alignment horizontal="center" vertical="center"/>
    </xf>
    <xf numFmtId="0" fontId="27" fillId="0" borderId="3" xfId="2" applyFont="1" applyBorder="1" applyAlignment="1">
      <alignment horizontal="center" vertical="center"/>
    </xf>
    <xf numFmtId="0" fontId="0" fillId="0" borderId="10" xfId="0" applyFill="1" applyBorder="1" applyAlignment="1" applyProtection="1">
      <alignment vertical="center"/>
    </xf>
    <xf numFmtId="0" fontId="0" fillId="0" borderId="16" xfId="0" applyFill="1" applyBorder="1" applyAlignment="1" applyProtection="1">
      <alignment vertical="center"/>
    </xf>
    <xf numFmtId="0" fontId="0" fillId="0" borderId="0" xfId="0" applyAlignment="1" applyProtection="1">
      <alignment vertical="center"/>
    </xf>
    <xf numFmtId="0" fontId="47" fillId="0" borderId="52" xfId="2" applyFont="1" applyBorder="1" applyAlignment="1">
      <alignment horizontal="center" vertical="center" wrapText="1"/>
    </xf>
    <xf numFmtId="0" fontId="47" fillId="0" borderId="53" xfId="2" applyFont="1" applyBorder="1" applyAlignment="1">
      <alignment horizontal="center" vertical="center" wrapText="1"/>
    </xf>
    <xf numFmtId="0" fontId="26" fillId="0" borderId="3" xfId="2" applyFont="1" applyBorder="1" applyAlignment="1">
      <alignment horizontal="center" vertical="center"/>
    </xf>
    <xf numFmtId="0" fontId="3" fillId="11" borderId="9" xfId="0" applyFont="1" applyFill="1" applyBorder="1" applyAlignment="1" applyProtection="1">
      <alignment horizontal="center" shrinkToFit="1"/>
      <protection locked="0"/>
    </xf>
    <xf numFmtId="0" fontId="3" fillId="0" borderId="7" xfId="0" applyFont="1" applyFill="1" applyBorder="1" applyAlignment="1" applyProtection="1">
      <alignment horizontal="center"/>
    </xf>
    <xf numFmtId="0" fontId="3" fillId="0" borderId="0" xfId="0" applyFont="1" applyProtection="1"/>
    <xf numFmtId="40" fontId="3" fillId="0" borderId="76" xfId="0" applyNumberFormat="1" applyFont="1" applyFill="1" applyBorder="1" applyAlignment="1" applyProtection="1">
      <alignment horizontal="center" vertical="center"/>
    </xf>
    <xf numFmtId="0" fontId="5" fillId="0" borderId="29" xfId="0" applyFont="1" applyBorder="1" applyAlignment="1" applyProtection="1">
      <alignment horizontal="center" shrinkToFit="1"/>
    </xf>
    <xf numFmtId="0" fontId="11" fillId="0" borderId="34" xfId="0" applyFont="1" applyBorder="1" applyAlignment="1" applyProtection="1">
      <alignment horizontal="center" shrinkToFit="1"/>
    </xf>
    <xf numFmtId="0" fontId="5" fillId="0" borderId="26" xfId="0" applyFont="1" applyBorder="1" applyAlignment="1" applyProtection="1">
      <alignment horizontal="center" shrinkToFit="1"/>
    </xf>
    <xf numFmtId="0" fontId="11" fillId="0" borderId="27" xfId="0" applyFont="1" applyBorder="1" applyAlignment="1" applyProtection="1">
      <alignment horizontal="center" shrinkToFit="1"/>
    </xf>
    <xf numFmtId="0" fontId="11" fillId="0" borderId="29" xfId="0" applyFont="1" applyBorder="1" applyAlignment="1" applyProtection="1">
      <alignment horizontal="center" shrinkToFit="1"/>
    </xf>
    <xf numFmtId="0" fontId="2" fillId="0" borderId="0" xfId="0" applyFont="1" applyBorder="1" applyProtection="1"/>
    <xf numFmtId="0" fontId="1" fillId="0" borderId="15" xfId="0" applyFont="1" applyBorder="1" applyAlignment="1" applyProtection="1">
      <alignment horizontal="center" vertical="center" shrinkToFit="1"/>
    </xf>
    <xf numFmtId="0" fontId="28" fillId="0" borderId="0" xfId="0" applyFont="1" applyAlignment="1" applyProtection="1">
      <alignment horizontal="left"/>
    </xf>
    <xf numFmtId="0" fontId="11" fillId="0" borderId="69" xfId="0" applyFont="1" applyBorder="1" applyAlignment="1" applyProtection="1">
      <alignment horizontal="center" vertical="center"/>
    </xf>
    <xf numFmtId="0" fontId="11" fillId="0" borderId="70" xfId="0" applyFont="1" applyBorder="1" applyAlignment="1" applyProtection="1">
      <alignment horizontal="center" vertical="center"/>
    </xf>
    <xf numFmtId="0" fontId="11" fillId="0" borderId="71" xfId="0" applyFont="1" applyBorder="1" applyAlignment="1" applyProtection="1">
      <alignment horizontal="center" vertical="center"/>
    </xf>
    <xf numFmtId="0" fontId="32" fillId="0" borderId="0" xfId="0" applyFont="1" applyFill="1" applyAlignment="1" applyProtection="1">
      <alignment horizontal="left" vertical="top" shrinkToFit="1"/>
    </xf>
    <xf numFmtId="0" fontId="32" fillId="0" borderId="0" xfId="0" applyFont="1" applyFill="1" applyBorder="1" applyAlignment="1" applyProtection="1">
      <alignment horizontal="left" vertical="top" shrinkToFit="1"/>
    </xf>
    <xf numFmtId="0" fontId="32" fillId="11" borderId="52" xfId="0" applyFont="1" applyFill="1" applyBorder="1" applyAlignment="1" applyProtection="1">
      <alignment shrinkToFit="1"/>
    </xf>
    <xf numFmtId="0" fontId="11" fillId="0" borderId="54" xfId="0" applyFont="1" applyBorder="1" applyAlignment="1" applyProtection="1">
      <alignment shrinkToFit="1"/>
    </xf>
    <xf numFmtId="0" fontId="32" fillId="0" borderId="0" xfId="0" applyFont="1" applyAlignment="1" applyProtection="1">
      <alignment vertical="center" shrinkToFit="1"/>
    </xf>
    <xf numFmtId="0" fontId="32" fillId="0" borderId="0" xfId="0" applyFont="1" applyBorder="1" applyAlignment="1" applyProtection="1">
      <alignment vertical="center" shrinkToFit="1"/>
    </xf>
    <xf numFmtId="0" fontId="32" fillId="0" borderId="0" xfId="0" applyFont="1" applyFill="1" applyAlignment="1" applyProtection="1">
      <alignment horizontal="left" shrinkToFit="1"/>
    </xf>
    <xf numFmtId="0" fontId="11" fillId="0" borderId="0" xfId="0" applyFont="1" applyFill="1" applyAlignment="1" applyProtection="1">
      <alignment shrinkToFit="1"/>
    </xf>
    <xf numFmtId="0" fontId="11" fillId="0" borderId="0" xfId="0" applyFont="1" applyFill="1" applyBorder="1" applyAlignment="1" applyProtection="1">
      <alignment shrinkToFit="1"/>
    </xf>
    <xf numFmtId="0" fontId="11" fillId="0" borderId="74"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xf numFmtId="0" fontId="10" fillId="0" borderId="68" xfId="0" applyFont="1" applyFill="1" applyBorder="1" applyAlignment="1" applyProtection="1">
      <alignment horizontal="right" vertical="center"/>
    </xf>
    <xf numFmtId="0" fontId="43" fillId="12" borderId="80" xfId="0" applyFont="1" applyFill="1" applyBorder="1" applyAlignment="1" applyProtection="1">
      <alignment horizontal="center" vertical="center"/>
    </xf>
    <xf numFmtId="0" fontId="43" fillId="12" borderId="81" xfId="0" applyFont="1" applyFill="1" applyBorder="1" applyAlignment="1" applyProtection="1">
      <alignment horizontal="center" vertical="center"/>
    </xf>
    <xf numFmtId="0" fontId="43" fillId="12" borderId="82" xfId="0" applyFont="1" applyFill="1" applyBorder="1" applyAlignment="1" applyProtection="1">
      <alignment horizontal="center" vertical="center"/>
    </xf>
    <xf numFmtId="0" fontId="11" fillId="0" borderId="50" xfId="0" applyFont="1" applyBorder="1" applyAlignment="1" applyProtection="1">
      <alignment horizontal="center"/>
    </xf>
    <xf numFmtId="0" fontId="11" fillId="0" borderId="72" xfId="0" applyFont="1" applyBorder="1" applyAlignment="1" applyProtection="1">
      <alignment horizontal="center"/>
    </xf>
    <xf numFmtId="0" fontId="11" fillId="0" borderId="73" xfId="0" applyFont="1" applyBorder="1" applyAlignment="1" applyProtection="1">
      <alignment horizontal="center"/>
    </xf>
    <xf numFmtId="0" fontId="11" fillId="0" borderId="0" xfId="0" applyFont="1" applyAlignment="1" applyProtection="1"/>
    <xf numFmtId="0" fontId="0" fillId="0" borderId="0" xfId="0" applyAlignment="1"/>
    <xf numFmtId="0" fontId="30" fillId="0" borderId="0" xfId="0" applyFont="1" applyAlignment="1" applyProtection="1">
      <alignment vertical="top" wrapText="1"/>
    </xf>
    <xf numFmtId="0" fontId="0" fillId="0" borderId="0" xfId="0" applyFont="1" applyAlignment="1">
      <alignment vertical="top" wrapText="1"/>
    </xf>
    <xf numFmtId="0" fontId="0" fillId="0" borderId="0" xfId="0" applyFont="1" applyAlignment="1">
      <alignment wrapText="1"/>
    </xf>
    <xf numFmtId="0" fontId="28" fillId="0" borderId="84" xfId="0" applyFont="1" applyBorder="1" applyAlignment="1" applyProtection="1">
      <alignment vertical="center" shrinkToFit="1"/>
    </xf>
    <xf numFmtId="0" fontId="0" fillId="0" borderId="0" xfId="0" applyBorder="1" applyAlignment="1">
      <alignment vertical="center" shrinkToFit="1"/>
    </xf>
    <xf numFmtId="0" fontId="16" fillId="8" borderId="52" xfId="0" applyFont="1" applyFill="1" applyBorder="1" applyAlignment="1" applyProtection="1">
      <alignment horizontal="center" vertical="center"/>
    </xf>
    <xf numFmtId="0" fontId="16" fillId="8" borderId="53" xfId="0" applyFont="1" applyFill="1" applyBorder="1" applyAlignment="1" applyProtection="1">
      <alignment horizontal="center" vertical="center"/>
    </xf>
    <xf numFmtId="0" fontId="16" fillId="8" borderId="54" xfId="0" applyFont="1" applyFill="1" applyBorder="1" applyAlignment="1" applyProtection="1">
      <alignment horizontal="center" vertical="center"/>
    </xf>
    <xf numFmtId="0" fontId="0" fillId="0" borderId="55" xfId="0" applyFill="1" applyBorder="1" applyAlignment="1" applyProtection="1">
      <alignment horizontal="center"/>
    </xf>
    <xf numFmtId="0" fontId="0" fillId="0" borderId="43" xfId="0" applyFill="1" applyBorder="1" applyAlignment="1" applyProtection="1">
      <alignment horizontal="center"/>
    </xf>
    <xf numFmtId="0" fontId="0" fillId="0" borderId="44" xfId="0" applyFill="1" applyBorder="1" applyAlignment="1" applyProtection="1">
      <alignment horizontal="center"/>
    </xf>
    <xf numFmtId="0" fontId="0" fillId="0" borderId="56" xfId="0" applyFill="1" applyBorder="1" applyAlignment="1" applyProtection="1">
      <alignment horizontal="center"/>
    </xf>
    <xf numFmtId="0" fontId="0" fillId="0" borderId="0" xfId="0" applyFill="1" applyBorder="1" applyAlignment="1" applyProtection="1">
      <alignment horizontal="center"/>
    </xf>
    <xf numFmtId="0" fontId="0" fillId="0" borderId="41" xfId="0" applyFill="1" applyBorder="1" applyAlignment="1" applyProtection="1">
      <alignment horizontal="center"/>
    </xf>
    <xf numFmtId="0" fontId="0" fillId="4" borderId="58" xfId="0" applyFill="1" applyBorder="1" applyAlignment="1" applyProtection="1">
      <alignment horizontal="center" vertical="center"/>
    </xf>
    <xf numFmtId="0" fontId="0" fillId="0" borderId="15" xfId="0" applyBorder="1" applyAlignment="1">
      <alignment horizontal="center" vertical="center"/>
    </xf>
    <xf numFmtId="0" fontId="21" fillId="8" borderId="42" xfId="0" applyNumberFormat="1" applyFont="1" applyFill="1" applyBorder="1" applyAlignment="1" applyProtection="1">
      <alignment horizontal="center" vertical="center"/>
    </xf>
    <xf numFmtId="0" fontId="0" fillId="8" borderId="43" xfId="0" applyFill="1" applyBorder="1" applyAlignment="1">
      <alignment horizontal="center" vertical="center"/>
    </xf>
    <xf numFmtId="0" fontId="0" fillId="8" borderId="44" xfId="0" applyFill="1" applyBorder="1" applyAlignment="1">
      <alignment horizontal="center" vertical="center"/>
    </xf>
    <xf numFmtId="0" fontId="0" fillId="8" borderId="45" xfId="0" applyFill="1" applyBorder="1" applyAlignment="1">
      <alignment horizontal="center" vertical="center"/>
    </xf>
    <xf numFmtId="0" fontId="0" fillId="8" borderId="0" xfId="0" applyFill="1" applyBorder="1" applyAlignment="1">
      <alignment horizontal="center" vertical="center"/>
    </xf>
    <xf numFmtId="0" fontId="0" fillId="8" borderId="41" xfId="0" applyFill="1" applyBorder="1" applyAlignment="1">
      <alignment horizontal="center" vertical="center"/>
    </xf>
    <xf numFmtId="0" fontId="0" fillId="8" borderId="46" xfId="0" applyFill="1" applyBorder="1" applyAlignment="1">
      <alignment horizontal="center" vertical="center"/>
    </xf>
    <xf numFmtId="0" fontId="0" fillId="8" borderId="47" xfId="0" applyFill="1" applyBorder="1" applyAlignment="1">
      <alignment horizontal="center" vertical="center"/>
    </xf>
    <xf numFmtId="0" fontId="0" fillId="8" borderId="48" xfId="0" applyFill="1" applyBorder="1" applyAlignment="1">
      <alignment horizontal="center" vertical="center"/>
    </xf>
    <xf numFmtId="0" fontId="0" fillId="8" borderId="43" xfId="0" applyFill="1" applyBorder="1" applyAlignment="1"/>
    <xf numFmtId="0" fontId="0" fillId="8" borderId="44" xfId="0" applyFill="1" applyBorder="1" applyAlignment="1"/>
    <xf numFmtId="0" fontId="0" fillId="8" borderId="45" xfId="0" applyFill="1" applyBorder="1" applyAlignment="1"/>
    <xf numFmtId="0" fontId="0" fillId="8" borderId="0" xfId="0" applyFill="1" applyBorder="1" applyAlignment="1"/>
    <xf numFmtId="0" fontId="0" fillId="8" borderId="41" xfId="0" applyFill="1" applyBorder="1" applyAlignment="1"/>
    <xf numFmtId="0" fontId="0" fillId="8" borderId="46" xfId="0" applyFill="1" applyBorder="1" applyAlignment="1"/>
    <xf numFmtId="0" fontId="0" fillId="8" borderId="47" xfId="0" applyFill="1" applyBorder="1" applyAlignment="1"/>
    <xf numFmtId="0" fontId="0" fillId="8" borderId="48" xfId="0" applyFill="1" applyBorder="1" applyAlignment="1"/>
    <xf numFmtId="0" fontId="0" fillId="4" borderId="57" xfId="0" applyFill="1" applyBorder="1" applyAlignment="1" applyProtection="1">
      <alignment horizontal="center" vertical="center"/>
    </xf>
    <xf numFmtId="0" fontId="0" fillId="0" borderId="26" xfId="0" applyBorder="1" applyAlignment="1">
      <alignment horizontal="center" vertical="center"/>
    </xf>
    <xf numFmtId="0" fontId="0" fillId="4" borderId="15" xfId="0" applyFill="1" applyBorder="1" applyAlignment="1" applyProtection="1">
      <alignment horizontal="center" vertical="center"/>
    </xf>
  </cellXfs>
  <cellStyles count="4">
    <cellStyle name="パーセント 2" xfId="3"/>
    <cellStyle name="桁区切り" xfId="1" builtinId="6"/>
    <cellStyle name="標準" xfId="0" builtinId="0"/>
    <cellStyle name="標準_スギ林分密度管理図" xfId="2"/>
  </cellStyles>
  <dxfs count="12">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34"/>
        </patternFill>
      </fill>
    </dxf>
    <dxf>
      <fill>
        <patternFill>
          <bgColor indexed="10"/>
        </patternFill>
      </fill>
    </dxf>
    <dxf>
      <fill>
        <patternFill>
          <bgColor indexed="13"/>
        </patternFill>
      </fill>
    </dxf>
    <dxf>
      <fill>
        <patternFill>
          <bgColor indexed="10"/>
        </patternFill>
      </fill>
    </dxf>
  </dxfs>
  <tableStyles count="0" defaultTableStyle="TableStyleMedium9" defaultPivotStyle="PivotStyleLight16"/>
  <colors>
    <mruColors>
      <color rgb="FFCCFFFF"/>
      <color rgb="FFCCECFF"/>
      <color rgb="FFCCFFCC"/>
      <color rgb="FFFFFF99"/>
      <color rgb="FFFFFFCC"/>
      <color rgb="FF0000FF"/>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2.xml"/><Relationship Id="rId7" Type="http://schemas.openxmlformats.org/officeDocument/2006/relationships/externalLink" Target="externalLinks/externalLink2.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3.xml"/><Relationship Id="rId10" Type="http://schemas.openxmlformats.org/officeDocument/2006/relationships/sharedStrings" Target="sharedStrings.xml"/><Relationship Id="rId4" Type="http://schemas.openxmlformats.org/officeDocument/2006/relationships/worksheet" Target="worksheets/sheet2.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和歌山スギ　間伐</a:t>
            </a:r>
          </a:p>
        </c:rich>
      </c:tx>
      <c:layout>
        <c:manualLayout>
          <c:xMode val="edge"/>
          <c:yMode val="edge"/>
          <c:x val="0.72187500000000704"/>
          <c:y val="1.6835016835016841E-3"/>
        </c:manualLayout>
      </c:layout>
      <c:overlay val="0"/>
      <c:spPr>
        <a:noFill/>
        <a:ln w="25400">
          <a:noFill/>
        </a:ln>
      </c:spPr>
    </c:title>
    <c:autoTitleDeleted val="0"/>
    <c:plotArea>
      <c:layout>
        <c:manualLayout>
          <c:layoutTarget val="inner"/>
          <c:xMode val="edge"/>
          <c:yMode val="edge"/>
          <c:x val="8.9583333333333348E-2"/>
          <c:y val="6.5656565656565663E-2"/>
          <c:w val="0.84375000000000555"/>
          <c:h val="0.81986531986531952"/>
        </c:manualLayout>
      </c:layout>
      <c:scatterChart>
        <c:scatterStyle val="lineMarker"/>
        <c:varyColors val="0"/>
        <c:ser>
          <c:idx val="0"/>
          <c:order val="0"/>
          <c:tx>
            <c:v>本数</c:v>
          </c:tx>
          <c:spPr>
            <a:ln w="25400">
              <a:solidFill>
                <a:srgbClr val="0000FF"/>
              </a:solidFill>
              <a:prstDash val="solid"/>
            </a:ln>
          </c:spPr>
          <c:marker>
            <c:symbol val="none"/>
          </c:marker>
          <c:xVal>
            <c:numRef>
              <c:f>'(計算用)'!$BW$9:$BW$149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'(計算用)'!$CI$9:$CI$149</c:f>
              <c:numCache>
                <c:formatCode>#,##0_);[Red]\(#,##0\)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dLbls>
          <c:showLegendKey val="0"/>
          <c:showVal val="0"/>
          <c:showCatName val="0"/>
          <c:showSerName val="0"/>
          <c:showPercent val="0"/>
          <c:showBubbleSize val="0"/>
        </c:dLbls>
        <c:axId val="174316160"/>
        <c:axId val="189334656"/>
      </c:scatterChart>
      <c:scatterChart>
        <c:scatterStyle val="lineMarker"/>
        <c:varyColors val="0"/>
        <c:ser>
          <c:idx val="2"/>
          <c:order val="1"/>
          <c:tx>
            <c:v>平均樹高</c:v>
          </c:tx>
          <c:spPr>
            <a:ln w="25400">
              <a:solidFill>
                <a:srgbClr val="FF0000"/>
              </a:solidFill>
              <a:prstDash val="solid"/>
            </a:ln>
          </c:spPr>
          <c:marker>
            <c:symbol val="none"/>
          </c:marker>
          <c:xVal>
            <c:numRef>
              <c:f>'(計算用)'!$BW$9:$BW$149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'(計算用)'!$CJ$9:$CJ$149</c:f>
              <c:numCache>
                <c:formatCode>#,##0.0;[Red]\-#,##0.0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ser>
          <c:idx val="1"/>
          <c:order val="2"/>
          <c:tx>
            <c:v>平均胸高直径</c:v>
          </c:tx>
          <c:spPr>
            <a:ln w="28575">
              <a:noFill/>
            </a:ln>
          </c:spPr>
          <c:marker>
            <c:symbol val="circle"/>
            <c:size val="5"/>
            <c:spPr>
              <a:solidFill>
                <a:srgbClr val="008000"/>
              </a:solidFill>
              <a:ln>
                <a:solidFill>
                  <a:srgbClr val="008000"/>
                </a:solidFill>
                <a:prstDash val="solid"/>
              </a:ln>
            </c:spPr>
          </c:marker>
          <c:xVal>
            <c:numRef>
              <c:f>'(計算用)'!$BW$9:$BW$149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'(計算用)'!$CM$9:$CM$149</c:f>
              <c:numCache>
                <c:formatCode>#,##0.0;[Red]\-#,##0.0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dLbls>
          <c:showLegendKey val="0"/>
          <c:showVal val="0"/>
          <c:showCatName val="0"/>
          <c:showSerName val="0"/>
          <c:showPercent val="0"/>
          <c:showBubbleSize val="0"/>
        </c:dLbls>
        <c:axId val="189336576"/>
        <c:axId val="189354752"/>
      </c:scatterChart>
      <c:valAx>
        <c:axId val="174316160"/>
        <c:scaling>
          <c:orientation val="minMax"/>
          <c:max val="120"/>
          <c:min val="10"/>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林齢</a:t>
                </a:r>
              </a:p>
            </c:rich>
          </c:tx>
          <c:layout>
            <c:manualLayout>
              <c:xMode val="edge"/>
              <c:yMode val="edge"/>
              <c:x val="0.49270833333333336"/>
              <c:y val="0.9410774410774410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89334656"/>
        <c:crosses val="autoZero"/>
        <c:crossBetween val="midCat"/>
        <c:majorUnit val="10"/>
        <c:minorUnit val="1"/>
      </c:valAx>
      <c:valAx>
        <c:axId val="189334656"/>
        <c:scaling>
          <c:orientation val="minMax"/>
          <c:max val="400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ＭＳ Ｐゴシック"/>
                    <a:ea typeface="ＭＳ Ｐゴシック"/>
                    <a:cs typeface="ＭＳ Ｐゴシック"/>
                  </a:defRPr>
                </a:pPr>
                <a:r>
                  <a:rPr lang="en-US" altLang="en-US"/>
                  <a:t>ha</a:t>
                </a:r>
                <a:r>
                  <a:rPr lang="ja-JP" altLang="en-US"/>
                  <a:t>当たり成立本数（本）</a:t>
                </a:r>
              </a:p>
            </c:rich>
          </c:tx>
          <c:layout>
            <c:manualLayout>
              <c:xMode val="edge"/>
              <c:yMode val="edge"/>
              <c:x val="9.3750000000001506E-3"/>
              <c:y val="0.3501683501683501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74316160"/>
        <c:crosses val="autoZero"/>
        <c:crossBetween val="midCat"/>
        <c:majorUnit val="500"/>
        <c:minorUnit val="250"/>
      </c:valAx>
      <c:valAx>
        <c:axId val="189336576"/>
        <c:scaling>
          <c:orientation val="minMax"/>
        </c:scaling>
        <c:delete val="1"/>
        <c:axPos val="b"/>
        <c:numFmt formatCode="General" sourceLinked="1"/>
        <c:majorTickMark val="out"/>
        <c:minorTickMark val="none"/>
        <c:tickLblPos val="nextTo"/>
        <c:crossAx val="189354752"/>
        <c:crosses val="autoZero"/>
        <c:crossBetween val="midCat"/>
      </c:valAx>
      <c:valAx>
        <c:axId val="189354752"/>
        <c:scaling>
          <c:orientation val="minMax"/>
        </c:scaling>
        <c:delete val="0"/>
        <c:axPos val="r"/>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平均樹高（</a:t>
                </a:r>
                <a:r>
                  <a:rPr lang="en-US" altLang="en-US"/>
                  <a:t>ｍ）・</a:t>
                </a:r>
                <a:r>
                  <a:rPr lang="ja-JP" altLang="en-US"/>
                  <a:t>平均胸高直径（</a:t>
                </a:r>
                <a:r>
                  <a:rPr lang="en-US" altLang="en-US"/>
                  <a:t>cm）</a:t>
                </a:r>
              </a:p>
            </c:rich>
          </c:tx>
          <c:layout>
            <c:manualLayout>
              <c:xMode val="edge"/>
              <c:yMode val="edge"/>
              <c:x val="0.96979166666667627"/>
              <c:y val="0.27441077441077488"/>
            </c:manualLayout>
          </c:layout>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89336576"/>
        <c:crosses val="max"/>
        <c:crossBetween val="midCat"/>
      </c:valAx>
      <c:spPr>
        <a:noFill/>
        <a:ln w="12700">
          <a:solidFill>
            <a:srgbClr val="808080"/>
          </a:solidFill>
          <a:prstDash val="solid"/>
        </a:ln>
      </c:spPr>
    </c:plotArea>
    <c:legend>
      <c:legendPos val="r"/>
      <c:layout>
        <c:manualLayout>
          <c:xMode val="edge"/>
          <c:yMode val="edge"/>
          <c:x val="0.11180555555555556"/>
          <c:y val="0.10774410774410779"/>
          <c:w val="0.14618055555555537"/>
          <c:h val="0.1189674523007856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和歌山スギ　無間伐</a:t>
            </a:r>
          </a:p>
        </c:rich>
      </c:tx>
      <c:layout>
        <c:manualLayout>
          <c:xMode val="edge"/>
          <c:yMode val="edge"/>
          <c:x val="0.7416666666666667"/>
          <c:y val="0"/>
        </c:manualLayout>
      </c:layout>
      <c:overlay val="0"/>
      <c:spPr>
        <a:noFill/>
        <a:ln w="25400">
          <a:noFill/>
        </a:ln>
      </c:spPr>
    </c:title>
    <c:autoTitleDeleted val="0"/>
    <c:plotArea>
      <c:layout>
        <c:manualLayout>
          <c:layoutTarget val="inner"/>
          <c:xMode val="edge"/>
          <c:yMode val="edge"/>
          <c:x val="8.9583333333333348E-2"/>
          <c:y val="7.2390572390572394E-2"/>
          <c:w val="0.84375000000000555"/>
          <c:h val="0.81313131313131315"/>
        </c:manualLayout>
      </c:layout>
      <c:scatterChart>
        <c:scatterStyle val="lineMarker"/>
        <c:varyColors val="0"/>
        <c:ser>
          <c:idx val="0"/>
          <c:order val="0"/>
          <c:tx>
            <c:v>自然枯死線</c:v>
          </c:tx>
          <c:spPr>
            <a:ln w="25400">
              <a:solidFill>
                <a:srgbClr val="0000FF"/>
              </a:solidFill>
              <a:prstDash val="solid"/>
            </a:ln>
          </c:spPr>
          <c:marker>
            <c:symbol val="none"/>
          </c:marker>
          <c:xVal>
            <c:numRef>
              <c:f>'(計算用)'!$A$9:$A$149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'(計算用)'!$CN$9:$CN$149</c:f>
              <c:numCache>
                <c:formatCode>#,##0_);[Red]\(#,##0\)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dLbls>
          <c:showLegendKey val="0"/>
          <c:showVal val="0"/>
          <c:showCatName val="0"/>
          <c:showSerName val="0"/>
          <c:showPercent val="0"/>
          <c:showBubbleSize val="0"/>
        </c:dLbls>
        <c:axId val="189428480"/>
        <c:axId val="189430784"/>
      </c:scatterChart>
      <c:scatterChart>
        <c:scatterStyle val="lineMarker"/>
        <c:varyColors val="0"/>
        <c:ser>
          <c:idx val="2"/>
          <c:order val="1"/>
          <c:tx>
            <c:v>平均樹高</c:v>
          </c:tx>
          <c:spPr>
            <a:ln w="25400">
              <a:solidFill>
                <a:srgbClr val="FF0000"/>
              </a:solidFill>
              <a:prstDash val="solid"/>
            </a:ln>
          </c:spPr>
          <c:marker>
            <c:symbol val="none"/>
          </c:marker>
          <c:xVal>
            <c:numRef>
              <c:f>'(計算用)'!$A$9:$A$149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'(計算用)'!$CJ$9:$CJ$149</c:f>
              <c:numCache>
                <c:formatCode>#,##0.0;[Red]\-#,##0.0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ser>
          <c:idx val="1"/>
          <c:order val="2"/>
          <c:tx>
            <c:v>無間伐の胸高直径</c:v>
          </c:tx>
          <c:spPr>
            <a:ln w="3175">
              <a:solidFill>
                <a:srgbClr val="FF9900"/>
              </a:solidFill>
              <a:prstDash val="solid"/>
            </a:ln>
          </c:spPr>
          <c:marker>
            <c:symbol val="circle"/>
            <c:size val="5"/>
            <c:spPr>
              <a:solidFill>
                <a:srgbClr val="FF9900"/>
              </a:solidFill>
              <a:ln>
                <a:solidFill>
                  <a:srgbClr val="FF9900"/>
                </a:solidFill>
                <a:prstDash val="solid"/>
              </a:ln>
            </c:spPr>
          </c:marker>
          <c:xVal>
            <c:numRef>
              <c:f>'(計算用)'!$A$9:$A$149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'(計算用)'!$CO$9:$CO$149</c:f>
              <c:numCache>
                <c:formatCode>#,##0.0;[Red]\-#,##0.0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ser>
          <c:idx val="3"/>
          <c:order val="3"/>
          <c:tx>
            <c:v>任意間伐の胸高直径</c:v>
          </c:tx>
          <c:spPr>
            <a:ln w="28575">
              <a:noFill/>
            </a:ln>
          </c:spPr>
          <c:marker>
            <c:symbol val="circle"/>
            <c:size val="5"/>
            <c:spPr>
              <a:solidFill>
                <a:srgbClr val="008000"/>
              </a:solidFill>
              <a:ln>
                <a:solidFill>
                  <a:srgbClr val="008000"/>
                </a:solidFill>
                <a:prstDash val="solid"/>
              </a:ln>
            </c:spPr>
          </c:marker>
          <c:xVal>
            <c:numRef>
              <c:f>'(計算用)'!$CH$9:$CH$149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'(計算用)'!$CM$9:$CM$149</c:f>
              <c:numCache>
                <c:formatCode>#,##0.0;[Red]\-#,##0.0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dLbls>
          <c:showLegendKey val="0"/>
          <c:showVal val="0"/>
          <c:showCatName val="0"/>
          <c:showSerName val="0"/>
          <c:showPercent val="0"/>
          <c:showBubbleSize val="0"/>
        </c:dLbls>
        <c:axId val="189445248"/>
        <c:axId val="189446784"/>
      </c:scatterChart>
      <c:valAx>
        <c:axId val="189428480"/>
        <c:scaling>
          <c:orientation val="minMax"/>
          <c:max val="120"/>
          <c:min val="10"/>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林齢</a:t>
                </a:r>
              </a:p>
            </c:rich>
          </c:tx>
          <c:layout>
            <c:manualLayout>
              <c:xMode val="edge"/>
              <c:yMode val="edge"/>
              <c:x val="0.49270833333333336"/>
              <c:y val="0.9410774410774410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89430784"/>
        <c:crosses val="autoZero"/>
        <c:crossBetween val="midCat"/>
        <c:majorUnit val="10"/>
        <c:minorUnit val="1"/>
      </c:valAx>
      <c:valAx>
        <c:axId val="189430784"/>
        <c:scaling>
          <c:orientation val="minMax"/>
          <c:max val="400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自然枯死線（本）</a:t>
                </a:r>
              </a:p>
            </c:rich>
          </c:tx>
          <c:layout>
            <c:manualLayout>
              <c:xMode val="edge"/>
              <c:yMode val="edge"/>
              <c:x val="9.3750000000001506E-3"/>
              <c:y val="0.3804713804713804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89428480"/>
        <c:crosses val="autoZero"/>
        <c:crossBetween val="midCat"/>
        <c:majorUnit val="500"/>
        <c:minorUnit val="250"/>
      </c:valAx>
      <c:valAx>
        <c:axId val="189445248"/>
        <c:scaling>
          <c:orientation val="minMax"/>
        </c:scaling>
        <c:delete val="1"/>
        <c:axPos val="b"/>
        <c:numFmt formatCode="General" sourceLinked="1"/>
        <c:majorTickMark val="out"/>
        <c:minorTickMark val="none"/>
        <c:tickLblPos val="nextTo"/>
        <c:crossAx val="189446784"/>
        <c:crosses val="autoZero"/>
        <c:crossBetween val="midCat"/>
      </c:valAx>
      <c:valAx>
        <c:axId val="189446784"/>
        <c:scaling>
          <c:orientation val="minMax"/>
        </c:scaling>
        <c:delete val="0"/>
        <c:axPos val="r"/>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平均樹高（</a:t>
                </a:r>
                <a:r>
                  <a:rPr lang="en-US" altLang="en-US"/>
                  <a:t>ｍ）・</a:t>
                </a:r>
                <a:r>
                  <a:rPr lang="ja-JP" altLang="en-US"/>
                  <a:t>平均胸高直径（</a:t>
                </a:r>
                <a:r>
                  <a:rPr lang="en-US" altLang="en-US"/>
                  <a:t>cm）</a:t>
                </a:r>
              </a:p>
            </c:rich>
          </c:tx>
          <c:layout>
            <c:manualLayout>
              <c:xMode val="edge"/>
              <c:yMode val="edge"/>
              <c:x val="0.96979166666667627"/>
              <c:y val="0.2777777777777809"/>
            </c:manualLayout>
          </c:layout>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89445248"/>
        <c:crosses val="max"/>
        <c:crossBetween val="midCat"/>
      </c:valAx>
      <c:spPr>
        <a:noFill/>
        <a:ln w="12700">
          <a:solidFill>
            <a:srgbClr val="808080"/>
          </a:solidFill>
          <a:prstDash val="solid"/>
        </a:ln>
      </c:spPr>
    </c:plotArea>
    <c:legend>
      <c:legendPos val="r"/>
      <c:layout>
        <c:manualLayout>
          <c:xMode val="edge"/>
          <c:yMode val="edge"/>
          <c:x val="0.11493055555555556"/>
          <c:y val="0.11223344556677955"/>
          <c:w val="0.1725694444444458"/>
          <c:h val="0.1408529741863075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tabColor indexed="57"/>
  </sheetPr>
  <sheetViews>
    <sheetView zoomScale="130" workbookViewId="0"/>
  </sheetViews>
  <sheetProtection password="CC3D" content="1" objects="1"/>
  <pageMargins left="0.78700000000000003" right="0.78700000000000003" top="0.98399999999999999" bottom="0.98399999999999999" header="0.51200000000000001" footer="0.51200000000000001"/>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tabColor indexed="52"/>
  </sheetPr>
  <sheetViews>
    <sheetView zoomScale="143" workbookViewId="0"/>
  </sheetViews>
  <sheetProtection password="CC3D" content="1" objects="1"/>
  <pageMargins left="0.78700000000000003" right="0.78700000000000003" top="0.98399999999999999" bottom="0.98399999999999999" header="0.51200000000000001" footer="0.51200000000000001"/>
  <pageSetup paperSize="9" orientation="landscape" r:id="rId1"/>
  <headerFooter alignWithMargins="0"/>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171450</xdr:colOff>
      <xdr:row>28</xdr:row>
      <xdr:rowOff>219074</xdr:rowOff>
    </xdr:from>
    <xdr:to>
      <xdr:col>11</xdr:col>
      <xdr:colOff>85725</xdr:colOff>
      <xdr:row>37</xdr:row>
      <xdr:rowOff>76200</xdr:rowOff>
    </xdr:to>
    <xdr:sp macro="" textlink="">
      <xdr:nvSpPr>
        <xdr:cNvPr id="2" name="AutoShape 4"/>
        <xdr:cNvSpPr>
          <a:spLocks noChangeArrowheads="1"/>
        </xdr:cNvSpPr>
      </xdr:nvSpPr>
      <xdr:spPr bwMode="auto">
        <a:xfrm>
          <a:off x="2619375" y="4667249"/>
          <a:ext cx="2543175" cy="1533526"/>
        </a:xfrm>
        <a:prstGeom prst="roundRect">
          <a:avLst>
            <a:gd name="adj" fmla="val 16667"/>
          </a:avLst>
        </a:prstGeom>
        <a:noFill/>
        <a:ln w="9525">
          <a:solidFill>
            <a:sysClr val="windowText" lastClr="000000"/>
          </a:solidFill>
          <a:round/>
          <a:headEnd/>
          <a:tailEnd/>
        </a:ln>
      </xdr:spPr>
    </xdr:sp>
    <xdr:clientData/>
  </xdr:twoCellAnchor>
  <xdr:twoCellAnchor>
    <xdr:from>
      <xdr:col>5</xdr:col>
      <xdr:colOff>190500</xdr:colOff>
      <xdr:row>18</xdr:row>
      <xdr:rowOff>228600</xdr:rowOff>
    </xdr:from>
    <xdr:to>
      <xdr:col>11</xdr:col>
      <xdr:colOff>47625</xdr:colOff>
      <xdr:row>27</xdr:row>
      <xdr:rowOff>123825</xdr:rowOff>
    </xdr:to>
    <xdr:sp macro="" textlink="">
      <xdr:nvSpPr>
        <xdr:cNvPr id="3" name="AutoShape 3"/>
        <xdr:cNvSpPr>
          <a:spLocks noChangeArrowheads="1"/>
        </xdr:cNvSpPr>
      </xdr:nvSpPr>
      <xdr:spPr bwMode="auto">
        <a:xfrm>
          <a:off x="2638425" y="2809875"/>
          <a:ext cx="2486025" cy="1581150"/>
        </a:xfrm>
        <a:prstGeom prst="roundRect">
          <a:avLst>
            <a:gd name="adj" fmla="val 16667"/>
          </a:avLst>
        </a:prstGeom>
        <a:noFill/>
        <a:ln w="9525">
          <a:solidFill>
            <a:sysClr val="windowText" lastClr="000000"/>
          </a:solidFill>
          <a:round/>
          <a:headEnd/>
          <a:tailEnd/>
        </a:ln>
      </xdr:spPr>
    </xdr:sp>
    <xdr:clientData/>
  </xdr:twoCellAnchor>
  <xdr:twoCellAnchor>
    <xdr:from>
      <xdr:col>5</xdr:col>
      <xdr:colOff>180975</xdr:colOff>
      <xdr:row>38</xdr:row>
      <xdr:rowOff>247650</xdr:rowOff>
    </xdr:from>
    <xdr:to>
      <xdr:col>11</xdr:col>
      <xdr:colOff>85725</xdr:colOff>
      <xdr:row>47</xdr:row>
      <xdr:rowOff>95250</xdr:rowOff>
    </xdr:to>
    <xdr:sp macro="" textlink="">
      <xdr:nvSpPr>
        <xdr:cNvPr id="4" name="AutoShape 5"/>
        <xdr:cNvSpPr>
          <a:spLocks noChangeArrowheads="1"/>
        </xdr:cNvSpPr>
      </xdr:nvSpPr>
      <xdr:spPr bwMode="auto">
        <a:xfrm>
          <a:off x="2628900" y="6543675"/>
          <a:ext cx="2533650" cy="1543050"/>
        </a:xfrm>
        <a:prstGeom prst="roundRect">
          <a:avLst>
            <a:gd name="adj" fmla="val 16667"/>
          </a:avLst>
        </a:prstGeom>
        <a:noFill/>
        <a:ln w="9525">
          <a:solidFill>
            <a:sysClr val="windowText" lastClr="000000"/>
          </a:solidFill>
          <a:round/>
          <a:headEnd/>
          <a:tailEnd/>
        </a:ln>
      </xdr:spPr>
    </xdr:sp>
    <xdr:clientData/>
  </xdr:twoCellAnchor>
  <xdr:twoCellAnchor>
    <xdr:from>
      <xdr:col>11</xdr:col>
      <xdr:colOff>361950</xdr:colOff>
      <xdr:row>18</xdr:row>
      <xdr:rowOff>228600</xdr:rowOff>
    </xdr:from>
    <xdr:to>
      <xdr:col>17</xdr:col>
      <xdr:colOff>66675</xdr:colOff>
      <xdr:row>27</xdr:row>
      <xdr:rowOff>85725</xdr:rowOff>
    </xdr:to>
    <xdr:sp macro="" textlink="">
      <xdr:nvSpPr>
        <xdr:cNvPr id="5" name="AutoShape 6"/>
        <xdr:cNvSpPr>
          <a:spLocks noChangeArrowheads="1"/>
        </xdr:cNvSpPr>
      </xdr:nvSpPr>
      <xdr:spPr bwMode="auto">
        <a:xfrm>
          <a:off x="5438775" y="2809875"/>
          <a:ext cx="2505075" cy="1543050"/>
        </a:xfrm>
        <a:prstGeom prst="roundRect">
          <a:avLst>
            <a:gd name="adj" fmla="val 16667"/>
          </a:avLst>
        </a:prstGeom>
        <a:noFill/>
        <a:ln w="9525">
          <a:solidFill>
            <a:sysClr val="windowText" lastClr="000000"/>
          </a:solidFill>
          <a:round/>
          <a:headEnd/>
          <a:tailEnd/>
        </a:ln>
      </xdr:spPr>
    </xdr:sp>
    <xdr:clientData/>
  </xdr:twoCellAnchor>
  <xdr:twoCellAnchor>
    <xdr:from>
      <xdr:col>11</xdr:col>
      <xdr:colOff>371475</xdr:colOff>
      <xdr:row>28</xdr:row>
      <xdr:rowOff>228600</xdr:rowOff>
    </xdr:from>
    <xdr:to>
      <xdr:col>17</xdr:col>
      <xdr:colOff>76200</xdr:colOff>
      <xdr:row>37</xdr:row>
      <xdr:rowOff>66676</xdr:rowOff>
    </xdr:to>
    <xdr:sp macro="" textlink="">
      <xdr:nvSpPr>
        <xdr:cNvPr id="6" name="AutoShape 7"/>
        <xdr:cNvSpPr>
          <a:spLocks noChangeArrowheads="1"/>
        </xdr:cNvSpPr>
      </xdr:nvSpPr>
      <xdr:spPr bwMode="auto">
        <a:xfrm>
          <a:off x="5448300" y="4676775"/>
          <a:ext cx="2505075" cy="1514476"/>
        </a:xfrm>
        <a:prstGeom prst="roundRect">
          <a:avLst>
            <a:gd name="adj" fmla="val 16667"/>
          </a:avLst>
        </a:prstGeom>
        <a:noFill/>
        <a:ln w="9525">
          <a:solidFill>
            <a:sysClr val="windowText" lastClr="000000"/>
          </a:solidFill>
          <a:round/>
          <a:headEnd/>
          <a:tailEnd/>
        </a:ln>
      </xdr:spPr>
    </xdr:sp>
    <xdr:clientData/>
  </xdr:twoCellAnchor>
  <xdr:twoCellAnchor>
    <xdr:from>
      <xdr:col>17</xdr:col>
      <xdr:colOff>361951</xdr:colOff>
      <xdr:row>28</xdr:row>
      <xdr:rowOff>238125</xdr:rowOff>
    </xdr:from>
    <xdr:to>
      <xdr:col>23</xdr:col>
      <xdr:colOff>76201</xdr:colOff>
      <xdr:row>37</xdr:row>
      <xdr:rowOff>114300</xdr:rowOff>
    </xdr:to>
    <xdr:sp macro="" textlink="">
      <xdr:nvSpPr>
        <xdr:cNvPr id="7" name="AutoShape 8"/>
        <xdr:cNvSpPr>
          <a:spLocks noChangeArrowheads="1"/>
        </xdr:cNvSpPr>
      </xdr:nvSpPr>
      <xdr:spPr bwMode="auto">
        <a:xfrm>
          <a:off x="8239126" y="4686300"/>
          <a:ext cx="2514600" cy="1552575"/>
        </a:xfrm>
        <a:prstGeom prst="roundRect">
          <a:avLst>
            <a:gd name="adj" fmla="val 16667"/>
          </a:avLst>
        </a:prstGeom>
        <a:noFill/>
        <a:ln w="9525">
          <a:solidFill>
            <a:sysClr val="windowText" lastClr="000000"/>
          </a:solidFill>
          <a:round/>
          <a:headEnd/>
          <a:tailEnd/>
        </a:ln>
      </xdr:spPr>
    </xdr:sp>
    <xdr:clientData/>
  </xdr:twoCellAnchor>
  <xdr:twoCellAnchor>
    <xdr:from>
      <xdr:col>17</xdr:col>
      <xdr:colOff>361949</xdr:colOff>
      <xdr:row>18</xdr:row>
      <xdr:rowOff>228600</xdr:rowOff>
    </xdr:from>
    <xdr:to>
      <xdr:col>23</xdr:col>
      <xdr:colOff>85724</xdr:colOff>
      <xdr:row>27</xdr:row>
      <xdr:rowOff>57150</xdr:rowOff>
    </xdr:to>
    <xdr:sp macro="" textlink="">
      <xdr:nvSpPr>
        <xdr:cNvPr id="8" name="AutoShape 9"/>
        <xdr:cNvSpPr>
          <a:spLocks noChangeArrowheads="1"/>
        </xdr:cNvSpPr>
      </xdr:nvSpPr>
      <xdr:spPr bwMode="auto">
        <a:xfrm>
          <a:off x="8239124" y="2809875"/>
          <a:ext cx="2524125" cy="1514475"/>
        </a:xfrm>
        <a:prstGeom prst="roundRect">
          <a:avLst>
            <a:gd name="adj" fmla="val 16667"/>
          </a:avLst>
        </a:prstGeom>
        <a:noFill/>
        <a:ln w="9525">
          <a:solidFill>
            <a:sysClr val="windowText" lastClr="000000"/>
          </a:solidFill>
          <a:round/>
          <a:headEnd/>
          <a:tailEnd/>
        </a:ln>
      </xdr:spPr>
    </xdr:sp>
    <xdr:clientData/>
  </xdr:twoCellAnchor>
  <xdr:twoCellAnchor>
    <xdr:from>
      <xdr:col>2</xdr:col>
      <xdr:colOff>419100</xdr:colOff>
      <xdr:row>28</xdr:row>
      <xdr:rowOff>47626</xdr:rowOff>
    </xdr:from>
    <xdr:to>
      <xdr:col>4</xdr:col>
      <xdr:colOff>28575</xdr:colOff>
      <xdr:row>48</xdr:row>
      <xdr:rowOff>142875</xdr:rowOff>
    </xdr:to>
    <xdr:sp macro="" textlink="">
      <xdr:nvSpPr>
        <xdr:cNvPr id="9" name="Line 26"/>
        <xdr:cNvSpPr>
          <a:spLocks noChangeShapeType="1"/>
        </xdr:cNvSpPr>
      </xdr:nvSpPr>
      <xdr:spPr bwMode="auto">
        <a:xfrm>
          <a:off x="1209675" y="5143501"/>
          <a:ext cx="1143000" cy="3809999"/>
        </a:xfrm>
        <a:prstGeom prst="line">
          <a:avLst/>
        </a:prstGeom>
        <a:noFill/>
        <a:ln w="25400">
          <a:solidFill>
            <a:srgbClr val="000000"/>
          </a:solidFill>
          <a:round/>
          <a:headEnd/>
          <a:tailEnd type="triangle" w="med" len="med"/>
        </a:ln>
      </xdr:spPr>
    </xdr:sp>
    <xdr:clientData/>
  </xdr:twoCellAnchor>
  <xdr:twoCellAnchor>
    <xdr:from>
      <xdr:col>11</xdr:col>
      <xdr:colOff>333375</xdr:colOff>
      <xdr:row>39</xdr:row>
      <xdr:rowOff>238125</xdr:rowOff>
    </xdr:from>
    <xdr:to>
      <xdr:col>17</xdr:col>
      <xdr:colOff>104775</xdr:colOff>
      <xdr:row>45</xdr:row>
      <xdr:rowOff>95250</xdr:rowOff>
    </xdr:to>
    <xdr:sp macro="" textlink="">
      <xdr:nvSpPr>
        <xdr:cNvPr id="10" name="AutoShape 27"/>
        <xdr:cNvSpPr>
          <a:spLocks noChangeArrowheads="1"/>
        </xdr:cNvSpPr>
      </xdr:nvSpPr>
      <xdr:spPr bwMode="auto">
        <a:xfrm>
          <a:off x="5410200" y="6772275"/>
          <a:ext cx="2571750" cy="971550"/>
        </a:xfrm>
        <a:prstGeom prst="roundRect">
          <a:avLst>
            <a:gd name="adj" fmla="val 16667"/>
          </a:avLst>
        </a:prstGeom>
        <a:noFill/>
        <a:ln w="9525">
          <a:solidFill>
            <a:sysClr val="windowText" lastClr="000000"/>
          </a:solidFill>
          <a:prstDash val="sysDash"/>
          <a:round/>
          <a:headEnd/>
          <a:tailEnd/>
        </a:ln>
      </xdr:spPr>
    </xdr:sp>
    <xdr:clientData/>
  </xdr:twoCellAnchor>
  <xdr:twoCellAnchor>
    <xdr:from>
      <xdr:col>11</xdr:col>
      <xdr:colOff>57150</xdr:colOff>
      <xdr:row>84</xdr:row>
      <xdr:rowOff>142875</xdr:rowOff>
    </xdr:from>
    <xdr:to>
      <xdr:col>11</xdr:col>
      <xdr:colOff>417150</xdr:colOff>
      <xdr:row>84</xdr:row>
      <xdr:rowOff>142875</xdr:rowOff>
    </xdr:to>
    <xdr:cxnSp macro="">
      <xdr:nvCxnSpPr>
        <xdr:cNvPr id="11" name="直線矢印コネクタ 10"/>
        <xdr:cNvCxnSpPr/>
      </xdr:nvCxnSpPr>
      <xdr:spPr>
        <a:xfrm>
          <a:off x="5133975" y="14258925"/>
          <a:ext cx="3600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57150</xdr:colOff>
      <xdr:row>23</xdr:row>
      <xdr:rowOff>95250</xdr:rowOff>
    </xdr:from>
    <xdr:to>
      <xdr:col>11</xdr:col>
      <xdr:colOff>342899</xdr:colOff>
      <xdr:row>24</xdr:row>
      <xdr:rowOff>57150</xdr:rowOff>
    </xdr:to>
    <xdr:sp macro="" textlink="">
      <xdr:nvSpPr>
        <xdr:cNvPr id="12" name="右矢印 11"/>
        <xdr:cNvSpPr/>
      </xdr:nvSpPr>
      <xdr:spPr>
        <a:xfrm>
          <a:off x="5133975" y="3676650"/>
          <a:ext cx="285749"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76200</xdr:colOff>
      <xdr:row>23</xdr:row>
      <xdr:rowOff>85725</xdr:rowOff>
    </xdr:from>
    <xdr:to>
      <xdr:col>17</xdr:col>
      <xdr:colOff>361949</xdr:colOff>
      <xdr:row>24</xdr:row>
      <xdr:rowOff>47625</xdr:rowOff>
    </xdr:to>
    <xdr:sp macro="" textlink="">
      <xdr:nvSpPr>
        <xdr:cNvPr id="13" name="右矢印 12"/>
        <xdr:cNvSpPr/>
      </xdr:nvSpPr>
      <xdr:spPr>
        <a:xfrm>
          <a:off x="7953375" y="3667125"/>
          <a:ext cx="285749"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214314</xdr:colOff>
      <xdr:row>27</xdr:row>
      <xdr:rowOff>57149</xdr:rowOff>
    </xdr:from>
    <xdr:to>
      <xdr:col>20</xdr:col>
      <xdr:colOff>223838</xdr:colOff>
      <xdr:row>28</xdr:row>
      <xdr:rowOff>219073</xdr:rowOff>
    </xdr:to>
    <xdr:cxnSp macro="">
      <xdr:nvCxnSpPr>
        <xdr:cNvPr id="14" name="カギ線コネクタ 13"/>
        <xdr:cNvCxnSpPr>
          <a:stCxn id="8" idx="2"/>
          <a:endCxn id="2" idx="0"/>
        </xdr:cNvCxnSpPr>
      </xdr:nvCxnSpPr>
      <xdr:spPr>
        <a:xfrm rot="5400000">
          <a:off x="6524626" y="1690687"/>
          <a:ext cx="342899" cy="5610224"/>
        </a:xfrm>
        <a:prstGeom prst="bentConnector3">
          <a:avLst>
            <a:gd name="adj1" fmla="val 50000"/>
          </a:avLst>
        </a:prstGeom>
        <a:ln w="25400">
          <a:solidFill>
            <a:schemeClr val="tx2">
              <a:lumMod val="60000"/>
              <a:lumOff val="40000"/>
            </a:schemeClr>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33</xdr:row>
      <xdr:rowOff>95250</xdr:rowOff>
    </xdr:from>
    <xdr:to>
      <xdr:col>11</xdr:col>
      <xdr:colOff>371474</xdr:colOff>
      <xdr:row>34</xdr:row>
      <xdr:rowOff>57150</xdr:rowOff>
    </xdr:to>
    <xdr:sp macro="" textlink="">
      <xdr:nvSpPr>
        <xdr:cNvPr id="15" name="右矢印 14"/>
        <xdr:cNvSpPr/>
      </xdr:nvSpPr>
      <xdr:spPr>
        <a:xfrm>
          <a:off x="5162550" y="5534025"/>
          <a:ext cx="285749"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95250</xdr:colOff>
      <xdr:row>33</xdr:row>
      <xdr:rowOff>95250</xdr:rowOff>
    </xdr:from>
    <xdr:to>
      <xdr:col>17</xdr:col>
      <xdr:colOff>380999</xdr:colOff>
      <xdr:row>34</xdr:row>
      <xdr:rowOff>57150</xdr:rowOff>
    </xdr:to>
    <xdr:sp macro="" textlink="">
      <xdr:nvSpPr>
        <xdr:cNvPr id="16" name="右矢印 15"/>
        <xdr:cNvSpPr/>
      </xdr:nvSpPr>
      <xdr:spPr>
        <a:xfrm>
          <a:off x="7972425" y="5534025"/>
          <a:ext cx="285749"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209550</xdr:colOff>
      <xdr:row>37</xdr:row>
      <xdr:rowOff>85726</xdr:rowOff>
    </xdr:from>
    <xdr:to>
      <xdr:col>20</xdr:col>
      <xdr:colOff>219074</xdr:colOff>
      <xdr:row>38</xdr:row>
      <xdr:rowOff>257175</xdr:rowOff>
    </xdr:to>
    <xdr:cxnSp macro="">
      <xdr:nvCxnSpPr>
        <xdr:cNvPr id="17" name="カギ線コネクタ 16"/>
        <xdr:cNvCxnSpPr/>
      </xdr:nvCxnSpPr>
      <xdr:spPr>
        <a:xfrm rot="5400000">
          <a:off x="6519862" y="3576639"/>
          <a:ext cx="342899" cy="5610224"/>
        </a:xfrm>
        <a:prstGeom prst="bentConnector3">
          <a:avLst>
            <a:gd name="adj1" fmla="val 50000"/>
          </a:avLst>
        </a:prstGeom>
        <a:ln w="25400">
          <a:solidFill>
            <a:schemeClr val="tx2">
              <a:lumMod val="60000"/>
              <a:lumOff val="40000"/>
            </a:schemeClr>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absoluteAnchor>
    <xdr:pos x="0" y="0"/>
    <xdr:ext cx="9144000" cy="565785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44000" cy="565785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0</xdr:col>
      <xdr:colOff>190500</xdr:colOff>
      <xdr:row>0</xdr:row>
      <xdr:rowOff>142875</xdr:rowOff>
    </xdr:from>
    <xdr:to>
      <xdr:col>13</xdr:col>
      <xdr:colOff>330200</xdr:colOff>
      <xdr:row>1</xdr:row>
      <xdr:rowOff>419100</xdr:rowOff>
    </xdr:to>
    <xdr:grpSp>
      <xdr:nvGrpSpPr>
        <xdr:cNvPr id="2" name="グループ化 1"/>
        <xdr:cNvGrpSpPr/>
      </xdr:nvGrpSpPr>
      <xdr:grpSpPr>
        <a:xfrm>
          <a:off x="190500" y="142875"/>
          <a:ext cx="7416800" cy="733425"/>
          <a:chOff x="190500" y="142875"/>
          <a:chExt cx="6362700" cy="733425"/>
        </a:xfrm>
      </xdr:grpSpPr>
      <xdr:sp macro="" textlink="">
        <xdr:nvSpPr>
          <xdr:cNvPr id="3" name="AutoShape 2"/>
          <xdr:cNvSpPr>
            <a:spLocks noChangeAspect="1" noChangeArrowheads="1" noTextEdit="1"/>
          </xdr:cNvSpPr>
        </xdr:nvSpPr>
        <xdr:spPr bwMode="auto">
          <a:xfrm>
            <a:off x="190500" y="142875"/>
            <a:ext cx="6362700" cy="733425"/>
          </a:xfrm>
          <a:prstGeom prst="rect">
            <a:avLst/>
          </a:prstGeom>
          <a:noFill/>
          <a:ln w="9525">
            <a:noFill/>
            <a:miter lim="800000"/>
            <a:headEnd/>
            <a:tailEnd/>
          </a:ln>
        </xdr:spPr>
      </xdr:sp>
      <xdr:grpSp>
        <xdr:nvGrpSpPr>
          <xdr:cNvPr id="4" name="Group 12"/>
          <xdr:cNvGrpSpPr>
            <a:grpSpLocks/>
          </xdr:cNvGrpSpPr>
        </xdr:nvGrpSpPr>
        <xdr:grpSpPr bwMode="auto">
          <a:xfrm>
            <a:off x="190500" y="142875"/>
            <a:ext cx="6353146" cy="723900"/>
            <a:chOff x="20" y="15"/>
            <a:chExt cx="665" cy="76"/>
          </a:xfrm>
        </xdr:grpSpPr>
        <xdr:pic>
          <xdr:nvPicPr>
            <xdr:cNvPr id="6" name="Picture 4"/>
            <xdr:cNvPicPr>
              <a:picLocks noChangeAspect="1" noChangeArrowheads="1"/>
            </xdr:cNvPicPr>
          </xdr:nvPicPr>
          <xdr:blipFill>
            <a:blip xmlns:r="http://schemas.openxmlformats.org/officeDocument/2006/relationships" r:embed="rId1"/>
            <a:srcRect/>
            <a:stretch>
              <a:fillRect/>
            </a:stretch>
          </xdr:blipFill>
          <xdr:spPr bwMode="auto">
            <a:xfrm>
              <a:off x="20" y="15"/>
              <a:ext cx="665" cy="76"/>
            </a:xfrm>
            <a:prstGeom prst="rect">
              <a:avLst/>
            </a:prstGeom>
            <a:noFill/>
            <a:ln w="9525">
              <a:noFill/>
              <a:miter lim="800000"/>
              <a:headEnd/>
              <a:tailEnd/>
            </a:ln>
          </xdr:spPr>
        </xdr:pic>
        <xdr:sp macro="" textlink="">
          <xdr:nvSpPr>
            <xdr:cNvPr id="7" name="Freeform 5"/>
            <xdr:cNvSpPr>
              <a:spLocks/>
            </xdr:cNvSpPr>
          </xdr:nvSpPr>
          <xdr:spPr bwMode="auto">
            <a:xfrm>
              <a:off x="26" y="27"/>
              <a:ext cx="5" cy="7"/>
            </a:xfrm>
            <a:custGeom>
              <a:avLst/>
              <a:gdLst/>
              <a:ahLst/>
              <a:cxnLst>
                <a:cxn ang="0">
                  <a:pos x="0" y="111"/>
                </a:cxn>
                <a:cxn ang="0">
                  <a:pos x="74" y="37"/>
                </a:cxn>
                <a:cxn ang="0">
                  <a:pos x="37" y="0"/>
                </a:cxn>
                <a:cxn ang="0">
                  <a:pos x="0" y="37"/>
                </a:cxn>
              </a:cxnLst>
              <a:rect l="0" t="0" r="r" b="b"/>
              <a:pathLst>
                <a:path w="74" h="111">
                  <a:moveTo>
                    <a:pt x="0" y="111"/>
                  </a:moveTo>
                  <a:cubicBezTo>
                    <a:pt x="41" y="111"/>
                    <a:pt x="74" y="78"/>
                    <a:pt x="74" y="37"/>
                  </a:cubicBezTo>
                  <a:cubicBezTo>
                    <a:pt x="74" y="17"/>
                    <a:pt x="58" y="0"/>
                    <a:pt x="37" y="0"/>
                  </a:cubicBezTo>
                  <a:cubicBezTo>
                    <a:pt x="17" y="0"/>
                    <a:pt x="0" y="17"/>
                    <a:pt x="0" y="37"/>
                  </a:cubicBezTo>
                </a:path>
              </a:pathLst>
            </a:custGeom>
            <a:solidFill>
              <a:srgbClr val="CDA47B"/>
            </a:solidFill>
            <a:ln w="0">
              <a:solidFill>
                <a:srgbClr val="000000"/>
              </a:solidFill>
              <a:prstDash val="solid"/>
              <a:round/>
              <a:headEnd/>
              <a:tailEnd/>
            </a:ln>
          </xdr:spPr>
        </xdr:sp>
        <xdr:sp macro="" textlink="">
          <xdr:nvSpPr>
            <xdr:cNvPr id="8" name="Freeform 6"/>
            <xdr:cNvSpPr>
              <a:spLocks/>
            </xdr:cNvSpPr>
          </xdr:nvSpPr>
          <xdr:spPr bwMode="auto">
            <a:xfrm>
              <a:off x="674" y="16"/>
              <a:ext cx="10" cy="9"/>
            </a:xfrm>
            <a:custGeom>
              <a:avLst/>
              <a:gdLst/>
              <a:ahLst/>
              <a:cxnLst>
                <a:cxn ang="0">
                  <a:pos x="0" y="74"/>
                </a:cxn>
                <a:cxn ang="0">
                  <a:pos x="74" y="0"/>
                </a:cxn>
                <a:cxn ang="0">
                  <a:pos x="148" y="74"/>
                </a:cxn>
                <a:cxn ang="0">
                  <a:pos x="74" y="148"/>
                </a:cxn>
                <a:cxn ang="0">
                  <a:pos x="74" y="74"/>
                </a:cxn>
                <a:cxn ang="0">
                  <a:pos x="37" y="111"/>
                </a:cxn>
                <a:cxn ang="0">
                  <a:pos x="0" y="74"/>
                </a:cxn>
              </a:cxnLst>
              <a:rect l="0" t="0" r="r" b="b"/>
              <a:pathLst>
                <a:path w="148" h="148">
                  <a:moveTo>
                    <a:pt x="0" y="74"/>
                  </a:moveTo>
                  <a:cubicBezTo>
                    <a:pt x="0" y="34"/>
                    <a:pt x="34" y="0"/>
                    <a:pt x="74" y="0"/>
                  </a:cubicBezTo>
                  <a:cubicBezTo>
                    <a:pt x="115" y="0"/>
                    <a:pt x="148" y="34"/>
                    <a:pt x="148" y="74"/>
                  </a:cubicBezTo>
                  <a:cubicBezTo>
                    <a:pt x="148" y="115"/>
                    <a:pt x="115" y="148"/>
                    <a:pt x="74" y="148"/>
                  </a:cubicBezTo>
                  <a:lnTo>
                    <a:pt x="74" y="74"/>
                  </a:lnTo>
                  <a:cubicBezTo>
                    <a:pt x="74" y="95"/>
                    <a:pt x="58" y="111"/>
                    <a:pt x="37" y="111"/>
                  </a:cubicBezTo>
                  <a:cubicBezTo>
                    <a:pt x="17" y="111"/>
                    <a:pt x="0" y="95"/>
                    <a:pt x="0" y="74"/>
                  </a:cubicBezTo>
                </a:path>
              </a:pathLst>
            </a:custGeom>
            <a:solidFill>
              <a:srgbClr val="CDA47B"/>
            </a:solidFill>
            <a:ln w="0">
              <a:solidFill>
                <a:srgbClr val="000000"/>
              </a:solidFill>
              <a:prstDash val="solid"/>
              <a:round/>
              <a:headEnd/>
              <a:tailEnd/>
            </a:ln>
          </xdr:spPr>
        </xdr:sp>
        <xdr:sp macro="" textlink="">
          <xdr:nvSpPr>
            <xdr:cNvPr id="9" name="Freeform 7"/>
            <xdr:cNvSpPr>
              <a:spLocks/>
            </xdr:cNvSpPr>
          </xdr:nvSpPr>
          <xdr:spPr bwMode="auto">
            <a:xfrm>
              <a:off x="21" y="16"/>
              <a:ext cx="663" cy="74"/>
            </a:xfrm>
            <a:custGeom>
              <a:avLst/>
              <a:gdLst/>
              <a:ahLst/>
              <a:cxnLst>
                <a:cxn ang="0">
                  <a:pos x="0" y="222"/>
                </a:cxn>
                <a:cxn ang="0">
                  <a:pos x="74" y="148"/>
                </a:cxn>
                <a:cxn ang="0">
                  <a:pos x="9708" y="148"/>
                </a:cxn>
                <a:cxn ang="0">
                  <a:pos x="9708" y="74"/>
                </a:cxn>
                <a:cxn ang="0">
                  <a:pos x="9782" y="0"/>
                </a:cxn>
                <a:cxn ang="0">
                  <a:pos x="9856" y="74"/>
                </a:cxn>
                <a:cxn ang="0">
                  <a:pos x="9856" y="962"/>
                </a:cxn>
                <a:cxn ang="0">
                  <a:pos x="9782" y="1036"/>
                </a:cxn>
                <a:cxn ang="0">
                  <a:pos x="148" y="1036"/>
                </a:cxn>
                <a:cxn ang="0">
                  <a:pos x="148" y="1110"/>
                </a:cxn>
                <a:cxn ang="0">
                  <a:pos x="74" y="1184"/>
                </a:cxn>
                <a:cxn ang="0">
                  <a:pos x="0" y="1110"/>
                </a:cxn>
                <a:cxn ang="0">
                  <a:pos x="0" y="222"/>
                </a:cxn>
              </a:cxnLst>
              <a:rect l="0" t="0" r="r" b="b"/>
              <a:pathLst>
                <a:path w="9856" h="1184">
                  <a:moveTo>
                    <a:pt x="0" y="222"/>
                  </a:moveTo>
                  <a:cubicBezTo>
                    <a:pt x="0" y="182"/>
                    <a:pt x="34" y="148"/>
                    <a:pt x="74" y="148"/>
                  </a:cubicBezTo>
                  <a:lnTo>
                    <a:pt x="9708" y="148"/>
                  </a:lnTo>
                  <a:lnTo>
                    <a:pt x="9708" y="74"/>
                  </a:lnTo>
                  <a:cubicBezTo>
                    <a:pt x="9708" y="34"/>
                    <a:pt x="9742" y="0"/>
                    <a:pt x="9782" y="0"/>
                  </a:cubicBezTo>
                  <a:cubicBezTo>
                    <a:pt x="9823" y="0"/>
                    <a:pt x="9856" y="34"/>
                    <a:pt x="9856" y="74"/>
                  </a:cubicBezTo>
                  <a:lnTo>
                    <a:pt x="9856" y="962"/>
                  </a:lnTo>
                  <a:cubicBezTo>
                    <a:pt x="9856" y="1003"/>
                    <a:pt x="9823" y="1036"/>
                    <a:pt x="9782" y="1036"/>
                  </a:cubicBezTo>
                  <a:lnTo>
                    <a:pt x="148" y="1036"/>
                  </a:lnTo>
                  <a:lnTo>
                    <a:pt x="148" y="1110"/>
                  </a:lnTo>
                  <a:cubicBezTo>
                    <a:pt x="148" y="1151"/>
                    <a:pt x="115" y="1184"/>
                    <a:pt x="74" y="1184"/>
                  </a:cubicBezTo>
                  <a:cubicBezTo>
                    <a:pt x="34" y="1184"/>
                    <a:pt x="0" y="1151"/>
                    <a:pt x="0" y="1110"/>
                  </a:cubicBezTo>
                  <a:lnTo>
                    <a:pt x="0" y="222"/>
                  </a:lnTo>
                  <a:close/>
                </a:path>
              </a:pathLst>
            </a:custGeom>
            <a:noFill/>
            <a:ln w="1" cap="rnd">
              <a:solidFill>
                <a:srgbClr val="000000"/>
              </a:solidFill>
              <a:prstDash val="solid"/>
              <a:round/>
              <a:headEnd/>
              <a:tailEnd/>
            </a:ln>
          </xdr:spPr>
        </xdr:sp>
        <xdr:sp macro="" textlink="">
          <xdr:nvSpPr>
            <xdr:cNvPr id="10" name="Freeform 8"/>
            <xdr:cNvSpPr>
              <a:spLocks/>
            </xdr:cNvSpPr>
          </xdr:nvSpPr>
          <xdr:spPr bwMode="auto">
            <a:xfrm>
              <a:off x="21" y="27"/>
              <a:ext cx="10" cy="7"/>
            </a:xfrm>
            <a:custGeom>
              <a:avLst/>
              <a:gdLst/>
              <a:ahLst/>
              <a:cxnLst>
                <a:cxn ang="0">
                  <a:pos x="0" y="37"/>
                </a:cxn>
                <a:cxn ang="0">
                  <a:pos x="74" y="111"/>
                </a:cxn>
                <a:cxn ang="0">
                  <a:pos x="148" y="37"/>
                </a:cxn>
                <a:cxn ang="0">
                  <a:pos x="111" y="0"/>
                </a:cxn>
                <a:cxn ang="0">
                  <a:pos x="74" y="37"/>
                </a:cxn>
                <a:cxn ang="0">
                  <a:pos x="74" y="111"/>
                </a:cxn>
              </a:cxnLst>
              <a:rect l="0" t="0" r="r" b="b"/>
              <a:pathLst>
                <a:path w="148" h="111">
                  <a:moveTo>
                    <a:pt x="0" y="37"/>
                  </a:moveTo>
                  <a:cubicBezTo>
                    <a:pt x="0" y="78"/>
                    <a:pt x="34" y="111"/>
                    <a:pt x="74" y="111"/>
                  </a:cubicBezTo>
                  <a:cubicBezTo>
                    <a:pt x="115" y="111"/>
                    <a:pt x="148" y="78"/>
                    <a:pt x="148" y="37"/>
                  </a:cubicBezTo>
                  <a:cubicBezTo>
                    <a:pt x="148" y="17"/>
                    <a:pt x="132" y="0"/>
                    <a:pt x="111" y="0"/>
                  </a:cubicBezTo>
                  <a:cubicBezTo>
                    <a:pt x="91" y="0"/>
                    <a:pt x="74" y="17"/>
                    <a:pt x="74" y="37"/>
                  </a:cubicBezTo>
                  <a:lnTo>
                    <a:pt x="74" y="111"/>
                  </a:lnTo>
                </a:path>
              </a:pathLst>
            </a:custGeom>
            <a:noFill/>
            <a:ln w="1" cap="rnd">
              <a:solidFill>
                <a:srgbClr val="000000"/>
              </a:solidFill>
              <a:prstDash val="solid"/>
              <a:round/>
              <a:headEnd/>
              <a:tailEnd/>
            </a:ln>
          </xdr:spPr>
        </xdr:sp>
        <xdr:sp macro="" textlink="">
          <xdr:nvSpPr>
            <xdr:cNvPr id="11" name="Line 9"/>
            <xdr:cNvSpPr>
              <a:spLocks noChangeShapeType="1"/>
            </xdr:cNvSpPr>
          </xdr:nvSpPr>
          <xdr:spPr bwMode="auto">
            <a:xfrm>
              <a:off x="31" y="30"/>
              <a:ext cx="1" cy="51"/>
            </a:xfrm>
            <a:prstGeom prst="line">
              <a:avLst/>
            </a:prstGeom>
            <a:noFill/>
            <a:ln w="1" cap="rnd">
              <a:solidFill>
                <a:srgbClr val="000000"/>
              </a:solidFill>
              <a:prstDash val="solid"/>
              <a:round/>
              <a:headEnd/>
              <a:tailEnd/>
            </a:ln>
          </xdr:spPr>
        </xdr:sp>
        <xdr:sp macro="" textlink="">
          <xdr:nvSpPr>
            <xdr:cNvPr id="12" name="Freeform 10"/>
            <xdr:cNvSpPr>
              <a:spLocks/>
            </xdr:cNvSpPr>
          </xdr:nvSpPr>
          <xdr:spPr bwMode="auto">
            <a:xfrm>
              <a:off x="674" y="20"/>
              <a:ext cx="10" cy="5"/>
            </a:xfrm>
            <a:custGeom>
              <a:avLst/>
              <a:gdLst/>
              <a:ahLst/>
              <a:cxnLst>
                <a:cxn ang="0">
                  <a:pos x="148" y="0"/>
                </a:cxn>
                <a:cxn ang="0">
                  <a:pos x="74" y="74"/>
                </a:cxn>
                <a:cxn ang="0">
                  <a:pos x="0" y="74"/>
                </a:cxn>
              </a:cxnLst>
              <a:rect l="0" t="0" r="r" b="b"/>
              <a:pathLst>
                <a:path w="148" h="74">
                  <a:moveTo>
                    <a:pt x="148" y="0"/>
                  </a:moveTo>
                  <a:cubicBezTo>
                    <a:pt x="148" y="41"/>
                    <a:pt x="115" y="74"/>
                    <a:pt x="74" y="74"/>
                  </a:cubicBezTo>
                  <a:lnTo>
                    <a:pt x="0" y="74"/>
                  </a:lnTo>
                </a:path>
              </a:pathLst>
            </a:custGeom>
            <a:noFill/>
            <a:ln w="1" cap="rnd">
              <a:solidFill>
                <a:srgbClr val="000000"/>
              </a:solidFill>
              <a:prstDash val="solid"/>
              <a:round/>
              <a:headEnd/>
              <a:tailEnd/>
            </a:ln>
          </xdr:spPr>
        </xdr:sp>
        <xdr:sp macro="" textlink="">
          <xdr:nvSpPr>
            <xdr:cNvPr id="13" name="Freeform 11"/>
            <xdr:cNvSpPr>
              <a:spLocks/>
            </xdr:cNvSpPr>
          </xdr:nvSpPr>
          <xdr:spPr bwMode="auto">
            <a:xfrm>
              <a:off x="674" y="20"/>
              <a:ext cx="5" cy="5"/>
            </a:xfrm>
            <a:custGeom>
              <a:avLst/>
              <a:gdLst/>
              <a:ahLst/>
              <a:cxnLst>
                <a:cxn ang="0">
                  <a:pos x="0" y="0"/>
                </a:cxn>
                <a:cxn ang="0">
                  <a:pos x="37" y="37"/>
                </a:cxn>
                <a:cxn ang="0">
                  <a:pos x="74" y="0"/>
                </a:cxn>
                <a:cxn ang="0">
                  <a:pos x="74" y="74"/>
                </a:cxn>
              </a:cxnLst>
              <a:rect l="0" t="0" r="r" b="b"/>
              <a:pathLst>
                <a:path w="74" h="74">
                  <a:moveTo>
                    <a:pt x="0" y="0"/>
                  </a:moveTo>
                  <a:cubicBezTo>
                    <a:pt x="0" y="21"/>
                    <a:pt x="17" y="37"/>
                    <a:pt x="37" y="37"/>
                  </a:cubicBezTo>
                  <a:cubicBezTo>
                    <a:pt x="58" y="37"/>
                    <a:pt x="74" y="21"/>
                    <a:pt x="74" y="0"/>
                  </a:cubicBezTo>
                  <a:lnTo>
                    <a:pt x="74" y="74"/>
                  </a:lnTo>
                </a:path>
              </a:pathLst>
            </a:custGeom>
            <a:noFill/>
            <a:ln w="1" cap="rnd">
              <a:solidFill>
                <a:srgbClr val="000000"/>
              </a:solidFill>
              <a:prstDash val="solid"/>
              <a:round/>
              <a:headEnd/>
              <a:tailEnd/>
            </a:ln>
          </xdr:spPr>
        </xdr:sp>
      </xdr:grpSp>
      <xdr:sp macro="" textlink="">
        <xdr:nvSpPr>
          <xdr:cNvPr id="5" name="Rectangle 13"/>
          <xdr:cNvSpPr>
            <a:spLocks noChangeArrowheads="1"/>
          </xdr:cNvSpPr>
        </xdr:nvSpPr>
        <xdr:spPr bwMode="auto">
          <a:xfrm>
            <a:off x="1176756" y="288925"/>
            <a:ext cx="4621650" cy="46166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2400" b="0" i="0" strike="noStrike">
                <a:solidFill>
                  <a:srgbClr val="000000"/>
                </a:solidFill>
                <a:latin typeface="TT-JTCナミキPOP-U"/>
              </a:rPr>
              <a:t>和歌山県スギ人工林間伐シミュレーション</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0</xdr:row>
      <xdr:rowOff>142875</xdr:rowOff>
    </xdr:from>
    <xdr:to>
      <xdr:col>13</xdr:col>
      <xdr:colOff>330200</xdr:colOff>
      <xdr:row>1</xdr:row>
      <xdr:rowOff>419100</xdr:rowOff>
    </xdr:to>
    <xdr:grpSp>
      <xdr:nvGrpSpPr>
        <xdr:cNvPr id="15" name="グループ化 14"/>
        <xdr:cNvGrpSpPr/>
      </xdr:nvGrpSpPr>
      <xdr:grpSpPr>
        <a:xfrm>
          <a:off x="190500" y="142875"/>
          <a:ext cx="7416800" cy="733425"/>
          <a:chOff x="190500" y="142875"/>
          <a:chExt cx="6362700" cy="733425"/>
        </a:xfrm>
      </xdr:grpSpPr>
      <xdr:sp macro="" textlink="">
        <xdr:nvSpPr>
          <xdr:cNvPr id="1026" name="AutoShape 2"/>
          <xdr:cNvSpPr>
            <a:spLocks noChangeAspect="1" noChangeArrowheads="1" noTextEdit="1"/>
          </xdr:cNvSpPr>
        </xdr:nvSpPr>
        <xdr:spPr bwMode="auto">
          <a:xfrm>
            <a:off x="190500" y="142875"/>
            <a:ext cx="6362700" cy="733425"/>
          </a:xfrm>
          <a:prstGeom prst="rect">
            <a:avLst/>
          </a:prstGeom>
          <a:noFill/>
          <a:ln w="9525">
            <a:noFill/>
            <a:miter lim="800000"/>
            <a:headEnd/>
            <a:tailEnd/>
          </a:ln>
        </xdr:spPr>
      </xdr:sp>
      <xdr:grpSp>
        <xdr:nvGrpSpPr>
          <xdr:cNvPr id="1036" name="Group 12"/>
          <xdr:cNvGrpSpPr>
            <a:grpSpLocks/>
          </xdr:cNvGrpSpPr>
        </xdr:nvGrpSpPr>
        <xdr:grpSpPr bwMode="auto">
          <a:xfrm>
            <a:off x="190500" y="142875"/>
            <a:ext cx="6353146" cy="723900"/>
            <a:chOff x="20" y="15"/>
            <a:chExt cx="665" cy="76"/>
          </a:xfrm>
        </xdr:grpSpPr>
        <xdr:pic>
          <xdr:nvPicPr>
            <xdr:cNvPr id="1028" name="Picture 4"/>
            <xdr:cNvPicPr>
              <a:picLocks noChangeAspect="1" noChangeArrowheads="1"/>
            </xdr:cNvPicPr>
          </xdr:nvPicPr>
          <xdr:blipFill>
            <a:blip xmlns:r="http://schemas.openxmlformats.org/officeDocument/2006/relationships" r:embed="rId1"/>
            <a:srcRect/>
            <a:stretch>
              <a:fillRect/>
            </a:stretch>
          </xdr:blipFill>
          <xdr:spPr bwMode="auto">
            <a:xfrm>
              <a:off x="20" y="15"/>
              <a:ext cx="665" cy="76"/>
            </a:xfrm>
            <a:prstGeom prst="rect">
              <a:avLst/>
            </a:prstGeom>
            <a:noFill/>
            <a:ln w="9525">
              <a:noFill/>
              <a:miter lim="800000"/>
              <a:headEnd/>
              <a:tailEnd/>
            </a:ln>
          </xdr:spPr>
        </xdr:pic>
        <xdr:sp macro="" textlink="">
          <xdr:nvSpPr>
            <xdr:cNvPr id="1029" name="Freeform 5"/>
            <xdr:cNvSpPr>
              <a:spLocks/>
            </xdr:cNvSpPr>
          </xdr:nvSpPr>
          <xdr:spPr bwMode="auto">
            <a:xfrm>
              <a:off x="26" y="27"/>
              <a:ext cx="5" cy="7"/>
            </a:xfrm>
            <a:custGeom>
              <a:avLst/>
              <a:gdLst/>
              <a:ahLst/>
              <a:cxnLst>
                <a:cxn ang="0">
                  <a:pos x="0" y="111"/>
                </a:cxn>
                <a:cxn ang="0">
                  <a:pos x="74" y="37"/>
                </a:cxn>
                <a:cxn ang="0">
                  <a:pos x="37" y="0"/>
                </a:cxn>
                <a:cxn ang="0">
                  <a:pos x="0" y="37"/>
                </a:cxn>
              </a:cxnLst>
              <a:rect l="0" t="0" r="r" b="b"/>
              <a:pathLst>
                <a:path w="74" h="111">
                  <a:moveTo>
                    <a:pt x="0" y="111"/>
                  </a:moveTo>
                  <a:cubicBezTo>
                    <a:pt x="41" y="111"/>
                    <a:pt x="74" y="78"/>
                    <a:pt x="74" y="37"/>
                  </a:cubicBezTo>
                  <a:cubicBezTo>
                    <a:pt x="74" y="17"/>
                    <a:pt x="58" y="0"/>
                    <a:pt x="37" y="0"/>
                  </a:cubicBezTo>
                  <a:cubicBezTo>
                    <a:pt x="17" y="0"/>
                    <a:pt x="0" y="17"/>
                    <a:pt x="0" y="37"/>
                  </a:cubicBezTo>
                </a:path>
              </a:pathLst>
            </a:custGeom>
            <a:solidFill>
              <a:srgbClr val="CDA47B"/>
            </a:solidFill>
            <a:ln w="0">
              <a:solidFill>
                <a:srgbClr val="000000"/>
              </a:solidFill>
              <a:prstDash val="solid"/>
              <a:round/>
              <a:headEnd/>
              <a:tailEnd/>
            </a:ln>
          </xdr:spPr>
        </xdr:sp>
        <xdr:sp macro="" textlink="">
          <xdr:nvSpPr>
            <xdr:cNvPr id="1030" name="Freeform 6"/>
            <xdr:cNvSpPr>
              <a:spLocks/>
            </xdr:cNvSpPr>
          </xdr:nvSpPr>
          <xdr:spPr bwMode="auto">
            <a:xfrm>
              <a:off x="674" y="16"/>
              <a:ext cx="10" cy="9"/>
            </a:xfrm>
            <a:custGeom>
              <a:avLst/>
              <a:gdLst/>
              <a:ahLst/>
              <a:cxnLst>
                <a:cxn ang="0">
                  <a:pos x="0" y="74"/>
                </a:cxn>
                <a:cxn ang="0">
                  <a:pos x="74" y="0"/>
                </a:cxn>
                <a:cxn ang="0">
                  <a:pos x="148" y="74"/>
                </a:cxn>
                <a:cxn ang="0">
                  <a:pos x="74" y="148"/>
                </a:cxn>
                <a:cxn ang="0">
                  <a:pos x="74" y="74"/>
                </a:cxn>
                <a:cxn ang="0">
                  <a:pos x="37" y="111"/>
                </a:cxn>
                <a:cxn ang="0">
                  <a:pos x="0" y="74"/>
                </a:cxn>
              </a:cxnLst>
              <a:rect l="0" t="0" r="r" b="b"/>
              <a:pathLst>
                <a:path w="148" h="148">
                  <a:moveTo>
                    <a:pt x="0" y="74"/>
                  </a:moveTo>
                  <a:cubicBezTo>
                    <a:pt x="0" y="34"/>
                    <a:pt x="34" y="0"/>
                    <a:pt x="74" y="0"/>
                  </a:cubicBezTo>
                  <a:cubicBezTo>
                    <a:pt x="115" y="0"/>
                    <a:pt x="148" y="34"/>
                    <a:pt x="148" y="74"/>
                  </a:cubicBezTo>
                  <a:cubicBezTo>
                    <a:pt x="148" y="115"/>
                    <a:pt x="115" y="148"/>
                    <a:pt x="74" y="148"/>
                  </a:cubicBezTo>
                  <a:lnTo>
                    <a:pt x="74" y="74"/>
                  </a:lnTo>
                  <a:cubicBezTo>
                    <a:pt x="74" y="95"/>
                    <a:pt x="58" y="111"/>
                    <a:pt x="37" y="111"/>
                  </a:cubicBezTo>
                  <a:cubicBezTo>
                    <a:pt x="17" y="111"/>
                    <a:pt x="0" y="95"/>
                    <a:pt x="0" y="74"/>
                  </a:cubicBezTo>
                </a:path>
              </a:pathLst>
            </a:custGeom>
            <a:solidFill>
              <a:srgbClr val="CDA47B"/>
            </a:solidFill>
            <a:ln w="0">
              <a:solidFill>
                <a:srgbClr val="000000"/>
              </a:solidFill>
              <a:prstDash val="solid"/>
              <a:round/>
              <a:headEnd/>
              <a:tailEnd/>
            </a:ln>
          </xdr:spPr>
        </xdr:sp>
        <xdr:sp macro="" textlink="">
          <xdr:nvSpPr>
            <xdr:cNvPr id="1031" name="Freeform 7"/>
            <xdr:cNvSpPr>
              <a:spLocks/>
            </xdr:cNvSpPr>
          </xdr:nvSpPr>
          <xdr:spPr bwMode="auto">
            <a:xfrm>
              <a:off x="21" y="16"/>
              <a:ext cx="663" cy="74"/>
            </a:xfrm>
            <a:custGeom>
              <a:avLst/>
              <a:gdLst/>
              <a:ahLst/>
              <a:cxnLst>
                <a:cxn ang="0">
                  <a:pos x="0" y="222"/>
                </a:cxn>
                <a:cxn ang="0">
                  <a:pos x="74" y="148"/>
                </a:cxn>
                <a:cxn ang="0">
                  <a:pos x="9708" y="148"/>
                </a:cxn>
                <a:cxn ang="0">
                  <a:pos x="9708" y="74"/>
                </a:cxn>
                <a:cxn ang="0">
                  <a:pos x="9782" y="0"/>
                </a:cxn>
                <a:cxn ang="0">
                  <a:pos x="9856" y="74"/>
                </a:cxn>
                <a:cxn ang="0">
                  <a:pos x="9856" y="962"/>
                </a:cxn>
                <a:cxn ang="0">
                  <a:pos x="9782" y="1036"/>
                </a:cxn>
                <a:cxn ang="0">
                  <a:pos x="148" y="1036"/>
                </a:cxn>
                <a:cxn ang="0">
                  <a:pos x="148" y="1110"/>
                </a:cxn>
                <a:cxn ang="0">
                  <a:pos x="74" y="1184"/>
                </a:cxn>
                <a:cxn ang="0">
                  <a:pos x="0" y="1110"/>
                </a:cxn>
                <a:cxn ang="0">
                  <a:pos x="0" y="222"/>
                </a:cxn>
              </a:cxnLst>
              <a:rect l="0" t="0" r="r" b="b"/>
              <a:pathLst>
                <a:path w="9856" h="1184">
                  <a:moveTo>
                    <a:pt x="0" y="222"/>
                  </a:moveTo>
                  <a:cubicBezTo>
                    <a:pt x="0" y="182"/>
                    <a:pt x="34" y="148"/>
                    <a:pt x="74" y="148"/>
                  </a:cubicBezTo>
                  <a:lnTo>
                    <a:pt x="9708" y="148"/>
                  </a:lnTo>
                  <a:lnTo>
                    <a:pt x="9708" y="74"/>
                  </a:lnTo>
                  <a:cubicBezTo>
                    <a:pt x="9708" y="34"/>
                    <a:pt x="9742" y="0"/>
                    <a:pt x="9782" y="0"/>
                  </a:cubicBezTo>
                  <a:cubicBezTo>
                    <a:pt x="9823" y="0"/>
                    <a:pt x="9856" y="34"/>
                    <a:pt x="9856" y="74"/>
                  </a:cubicBezTo>
                  <a:lnTo>
                    <a:pt x="9856" y="962"/>
                  </a:lnTo>
                  <a:cubicBezTo>
                    <a:pt x="9856" y="1003"/>
                    <a:pt x="9823" y="1036"/>
                    <a:pt x="9782" y="1036"/>
                  </a:cubicBezTo>
                  <a:lnTo>
                    <a:pt x="148" y="1036"/>
                  </a:lnTo>
                  <a:lnTo>
                    <a:pt x="148" y="1110"/>
                  </a:lnTo>
                  <a:cubicBezTo>
                    <a:pt x="148" y="1151"/>
                    <a:pt x="115" y="1184"/>
                    <a:pt x="74" y="1184"/>
                  </a:cubicBezTo>
                  <a:cubicBezTo>
                    <a:pt x="34" y="1184"/>
                    <a:pt x="0" y="1151"/>
                    <a:pt x="0" y="1110"/>
                  </a:cubicBezTo>
                  <a:lnTo>
                    <a:pt x="0" y="222"/>
                  </a:lnTo>
                  <a:close/>
                </a:path>
              </a:pathLst>
            </a:custGeom>
            <a:noFill/>
            <a:ln w="1" cap="rnd">
              <a:solidFill>
                <a:srgbClr val="000000"/>
              </a:solidFill>
              <a:prstDash val="solid"/>
              <a:round/>
              <a:headEnd/>
              <a:tailEnd/>
            </a:ln>
          </xdr:spPr>
        </xdr:sp>
        <xdr:sp macro="" textlink="">
          <xdr:nvSpPr>
            <xdr:cNvPr id="1032" name="Freeform 8"/>
            <xdr:cNvSpPr>
              <a:spLocks/>
            </xdr:cNvSpPr>
          </xdr:nvSpPr>
          <xdr:spPr bwMode="auto">
            <a:xfrm>
              <a:off x="21" y="27"/>
              <a:ext cx="10" cy="7"/>
            </a:xfrm>
            <a:custGeom>
              <a:avLst/>
              <a:gdLst/>
              <a:ahLst/>
              <a:cxnLst>
                <a:cxn ang="0">
                  <a:pos x="0" y="37"/>
                </a:cxn>
                <a:cxn ang="0">
                  <a:pos x="74" y="111"/>
                </a:cxn>
                <a:cxn ang="0">
                  <a:pos x="148" y="37"/>
                </a:cxn>
                <a:cxn ang="0">
                  <a:pos x="111" y="0"/>
                </a:cxn>
                <a:cxn ang="0">
                  <a:pos x="74" y="37"/>
                </a:cxn>
                <a:cxn ang="0">
                  <a:pos x="74" y="111"/>
                </a:cxn>
              </a:cxnLst>
              <a:rect l="0" t="0" r="r" b="b"/>
              <a:pathLst>
                <a:path w="148" h="111">
                  <a:moveTo>
                    <a:pt x="0" y="37"/>
                  </a:moveTo>
                  <a:cubicBezTo>
                    <a:pt x="0" y="78"/>
                    <a:pt x="34" y="111"/>
                    <a:pt x="74" y="111"/>
                  </a:cubicBezTo>
                  <a:cubicBezTo>
                    <a:pt x="115" y="111"/>
                    <a:pt x="148" y="78"/>
                    <a:pt x="148" y="37"/>
                  </a:cubicBezTo>
                  <a:cubicBezTo>
                    <a:pt x="148" y="17"/>
                    <a:pt x="132" y="0"/>
                    <a:pt x="111" y="0"/>
                  </a:cubicBezTo>
                  <a:cubicBezTo>
                    <a:pt x="91" y="0"/>
                    <a:pt x="74" y="17"/>
                    <a:pt x="74" y="37"/>
                  </a:cubicBezTo>
                  <a:lnTo>
                    <a:pt x="74" y="111"/>
                  </a:lnTo>
                </a:path>
              </a:pathLst>
            </a:custGeom>
            <a:noFill/>
            <a:ln w="1" cap="rnd">
              <a:solidFill>
                <a:srgbClr val="000000"/>
              </a:solidFill>
              <a:prstDash val="solid"/>
              <a:round/>
              <a:headEnd/>
              <a:tailEnd/>
            </a:ln>
          </xdr:spPr>
        </xdr:sp>
        <xdr:sp macro="" textlink="">
          <xdr:nvSpPr>
            <xdr:cNvPr id="1033" name="Line 9"/>
            <xdr:cNvSpPr>
              <a:spLocks noChangeShapeType="1"/>
            </xdr:cNvSpPr>
          </xdr:nvSpPr>
          <xdr:spPr bwMode="auto">
            <a:xfrm>
              <a:off x="31" y="30"/>
              <a:ext cx="1" cy="51"/>
            </a:xfrm>
            <a:prstGeom prst="line">
              <a:avLst/>
            </a:prstGeom>
            <a:noFill/>
            <a:ln w="1" cap="rnd">
              <a:solidFill>
                <a:srgbClr val="000000"/>
              </a:solidFill>
              <a:prstDash val="solid"/>
              <a:round/>
              <a:headEnd/>
              <a:tailEnd/>
            </a:ln>
          </xdr:spPr>
        </xdr:sp>
        <xdr:sp macro="" textlink="">
          <xdr:nvSpPr>
            <xdr:cNvPr id="1034" name="Freeform 10"/>
            <xdr:cNvSpPr>
              <a:spLocks/>
            </xdr:cNvSpPr>
          </xdr:nvSpPr>
          <xdr:spPr bwMode="auto">
            <a:xfrm>
              <a:off x="674" y="20"/>
              <a:ext cx="10" cy="5"/>
            </a:xfrm>
            <a:custGeom>
              <a:avLst/>
              <a:gdLst/>
              <a:ahLst/>
              <a:cxnLst>
                <a:cxn ang="0">
                  <a:pos x="148" y="0"/>
                </a:cxn>
                <a:cxn ang="0">
                  <a:pos x="74" y="74"/>
                </a:cxn>
                <a:cxn ang="0">
                  <a:pos x="0" y="74"/>
                </a:cxn>
              </a:cxnLst>
              <a:rect l="0" t="0" r="r" b="b"/>
              <a:pathLst>
                <a:path w="148" h="74">
                  <a:moveTo>
                    <a:pt x="148" y="0"/>
                  </a:moveTo>
                  <a:cubicBezTo>
                    <a:pt x="148" y="41"/>
                    <a:pt x="115" y="74"/>
                    <a:pt x="74" y="74"/>
                  </a:cubicBezTo>
                  <a:lnTo>
                    <a:pt x="0" y="74"/>
                  </a:lnTo>
                </a:path>
              </a:pathLst>
            </a:custGeom>
            <a:noFill/>
            <a:ln w="1" cap="rnd">
              <a:solidFill>
                <a:srgbClr val="000000"/>
              </a:solidFill>
              <a:prstDash val="solid"/>
              <a:round/>
              <a:headEnd/>
              <a:tailEnd/>
            </a:ln>
          </xdr:spPr>
        </xdr:sp>
        <xdr:sp macro="" textlink="">
          <xdr:nvSpPr>
            <xdr:cNvPr id="1035" name="Freeform 11"/>
            <xdr:cNvSpPr>
              <a:spLocks/>
            </xdr:cNvSpPr>
          </xdr:nvSpPr>
          <xdr:spPr bwMode="auto">
            <a:xfrm>
              <a:off x="674" y="20"/>
              <a:ext cx="5" cy="5"/>
            </a:xfrm>
            <a:custGeom>
              <a:avLst/>
              <a:gdLst/>
              <a:ahLst/>
              <a:cxnLst>
                <a:cxn ang="0">
                  <a:pos x="0" y="0"/>
                </a:cxn>
                <a:cxn ang="0">
                  <a:pos x="37" y="37"/>
                </a:cxn>
                <a:cxn ang="0">
                  <a:pos x="74" y="0"/>
                </a:cxn>
                <a:cxn ang="0">
                  <a:pos x="74" y="74"/>
                </a:cxn>
              </a:cxnLst>
              <a:rect l="0" t="0" r="r" b="b"/>
              <a:pathLst>
                <a:path w="74" h="74">
                  <a:moveTo>
                    <a:pt x="0" y="0"/>
                  </a:moveTo>
                  <a:cubicBezTo>
                    <a:pt x="0" y="21"/>
                    <a:pt x="17" y="37"/>
                    <a:pt x="37" y="37"/>
                  </a:cubicBezTo>
                  <a:cubicBezTo>
                    <a:pt x="58" y="37"/>
                    <a:pt x="74" y="21"/>
                    <a:pt x="74" y="0"/>
                  </a:cubicBezTo>
                  <a:lnTo>
                    <a:pt x="74" y="74"/>
                  </a:lnTo>
                </a:path>
              </a:pathLst>
            </a:custGeom>
            <a:noFill/>
            <a:ln w="1" cap="rnd">
              <a:solidFill>
                <a:srgbClr val="000000"/>
              </a:solidFill>
              <a:prstDash val="solid"/>
              <a:round/>
              <a:headEnd/>
              <a:tailEnd/>
            </a:ln>
          </xdr:spPr>
        </xdr:sp>
      </xdr:grpSp>
      <xdr:sp macro="" textlink="">
        <xdr:nvSpPr>
          <xdr:cNvPr id="1037" name="Rectangle 13"/>
          <xdr:cNvSpPr>
            <a:spLocks noChangeArrowheads="1"/>
          </xdr:cNvSpPr>
        </xdr:nvSpPr>
        <xdr:spPr bwMode="auto">
          <a:xfrm>
            <a:off x="1176756" y="288925"/>
            <a:ext cx="4621650" cy="46166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2400" b="0" i="0" strike="noStrike">
                <a:solidFill>
                  <a:srgbClr val="000000"/>
                </a:solidFill>
                <a:latin typeface="TT-JTCナミキPOP-U"/>
              </a:rPr>
              <a:t>和歌山県スギ人工林間伐シミュレーション</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oupware\temp\groupware-1396-7-11775559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ware\temp\&#25285;&#24403;&#26989;&#21209;\&#30476;&#21942;&#26519;\&#32076;&#21942;&#35336;&#30011;&#32232;&#25104;\&#30476;&#32076;&#21942;&#32232;&#25104;&#35336;&#30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ロットデータ"/>
      <sheetName val="Graph"/>
      <sheetName val="ﾋﾉｷ因子"/>
      <sheetName val="GRAPH-DATA"/>
    </sheetNames>
    <sheetDataSet>
      <sheetData sheetId="0">
        <row r="61">
          <cell r="N61">
            <v>12</v>
          </cell>
        </row>
      </sheetData>
      <sheetData sheetId="1" refreshError="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看守人用"/>
      <sheetName val="看守人"/>
      <sheetName val="調査概要"/>
      <sheetName val="調査内訳"/>
      <sheetName val="野帳"/>
      <sheetName val="4１以上"/>
      <sheetName val="施行履歴"/>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7"/>
  <sheetViews>
    <sheetView showGridLines="0" showZeros="0" tabSelected="1" workbookViewId="0">
      <selection activeCell="G6" sqref="G6"/>
    </sheetView>
  </sheetViews>
  <sheetFormatPr defaultRowHeight="13.5"/>
  <cols>
    <col min="1" max="1" width="1.375" style="179" customWidth="1"/>
    <col min="2" max="3" width="9" style="179"/>
    <col min="4" max="4" width="11.125" style="179" customWidth="1"/>
    <col min="5" max="5" width="1.625" style="179" customWidth="1"/>
    <col min="6" max="6" width="3.875" style="179" customWidth="1"/>
    <col min="7" max="26" width="6.125" style="179" customWidth="1"/>
    <col min="27" max="16384" width="9" style="179"/>
  </cols>
  <sheetData>
    <row r="1" spans="2:30" ht="6.75" customHeight="1" thickBot="1"/>
    <row r="2" spans="2:30" ht="24" customHeight="1" thickTop="1" thickBot="1">
      <c r="E2" s="228"/>
      <c r="F2" s="353"/>
      <c r="G2" s="418" t="s">
        <v>121</v>
      </c>
      <c r="H2" s="419"/>
      <c r="I2" s="419"/>
      <c r="J2" s="419"/>
      <c r="K2" s="419"/>
      <c r="L2" s="419"/>
      <c r="M2" s="419"/>
      <c r="N2" s="419"/>
      <c r="O2" s="419"/>
      <c r="P2" s="419"/>
      <c r="Q2" s="419"/>
      <c r="R2" s="419"/>
      <c r="S2" s="420"/>
    </row>
    <row r="3" spans="2:30" ht="18.75" customHeight="1" thickTop="1">
      <c r="E3" s="228"/>
      <c r="F3" s="353"/>
      <c r="G3" s="228"/>
      <c r="H3" s="228"/>
      <c r="S3" s="180" t="s">
        <v>92</v>
      </c>
      <c r="Y3" s="181"/>
    </row>
    <row r="4" spans="2:30" ht="13.5" customHeight="1" thickBot="1">
      <c r="B4" s="182" t="s">
        <v>32</v>
      </c>
      <c r="C4" s="182"/>
      <c r="D4" s="182"/>
      <c r="E4" s="228"/>
      <c r="F4" s="354" t="s">
        <v>33</v>
      </c>
      <c r="G4" s="228"/>
      <c r="H4" s="228"/>
      <c r="L4" s="228"/>
    </row>
    <row r="5" spans="2:30" ht="13.5" customHeight="1" thickBot="1">
      <c r="B5" s="184"/>
      <c r="C5" s="182" t="s">
        <v>34</v>
      </c>
      <c r="D5" s="182"/>
      <c r="E5" s="228"/>
      <c r="F5" s="353"/>
      <c r="G5" s="337" t="s">
        <v>122</v>
      </c>
      <c r="H5" s="338" t="s">
        <v>125</v>
      </c>
      <c r="I5" s="338" t="s">
        <v>123</v>
      </c>
      <c r="J5" s="338" t="s">
        <v>126</v>
      </c>
      <c r="K5" s="395" t="s">
        <v>124</v>
      </c>
      <c r="L5" s="396" t="s">
        <v>35</v>
      </c>
      <c r="M5" s="397" t="s">
        <v>127</v>
      </c>
      <c r="N5" s="398" t="s">
        <v>36</v>
      </c>
      <c r="O5" s="399" t="s">
        <v>37</v>
      </c>
      <c r="P5" s="347"/>
    </row>
    <row r="6" spans="2:30" ht="13.5" customHeight="1" thickBot="1">
      <c r="B6" s="182"/>
      <c r="C6" s="182"/>
      <c r="D6" s="182"/>
      <c r="E6" s="228"/>
      <c r="F6" s="353"/>
      <c r="G6" s="343"/>
      <c r="H6" s="391"/>
      <c r="I6" s="344"/>
      <c r="J6" s="339"/>
      <c r="K6" s="345"/>
      <c r="L6" s="340"/>
      <c r="M6" s="346"/>
      <c r="N6" s="341"/>
      <c r="O6" s="342"/>
      <c r="P6" s="231"/>
    </row>
    <row r="7" spans="2:30" ht="13.5" customHeight="1" thickBot="1">
      <c r="B7" s="182" t="s">
        <v>120</v>
      </c>
      <c r="C7" s="182"/>
      <c r="D7" s="182"/>
      <c r="E7" s="228"/>
      <c r="F7" s="353"/>
      <c r="G7" s="228"/>
      <c r="H7" s="228"/>
      <c r="L7" s="228"/>
      <c r="Q7" s="348"/>
      <c r="Y7" s="187"/>
      <c r="Z7" s="187"/>
      <c r="AA7" s="187"/>
      <c r="AB7" s="187"/>
      <c r="AC7" s="187"/>
      <c r="AD7" s="188"/>
    </row>
    <row r="8" spans="2:30" ht="13.5" customHeight="1" thickBot="1">
      <c r="B8" s="184"/>
      <c r="C8" s="182" t="s">
        <v>34</v>
      </c>
      <c r="D8" s="182"/>
      <c r="E8" s="228"/>
      <c r="F8" s="429" t="s">
        <v>115</v>
      </c>
      <c r="G8" s="430"/>
      <c r="H8" s="430"/>
      <c r="Q8" s="348"/>
      <c r="Y8" s="187"/>
      <c r="Z8" s="187"/>
      <c r="AA8" s="187"/>
      <c r="AB8" s="187"/>
      <c r="AC8" s="187"/>
      <c r="AD8" s="188"/>
    </row>
    <row r="9" spans="2:30" ht="13.5" customHeight="1">
      <c r="B9" s="182"/>
      <c r="C9" s="182"/>
      <c r="D9" s="182"/>
      <c r="E9" s="228"/>
      <c r="F9" s="353"/>
      <c r="G9" s="333" t="s">
        <v>38</v>
      </c>
      <c r="H9" s="189" t="s">
        <v>116</v>
      </c>
      <c r="Y9" s="187"/>
      <c r="Z9" s="187"/>
      <c r="AA9" s="187"/>
      <c r="AB9" s="187"/>
      <c r="AC9" s="187"/>
      <c r="AD9" s="188"/>
    </row>
    <row r="10" spans="2:30" ht="13.5" customHeight="1" thickBot="1">
      <c r="B10" s="182" t="s">
        <v>118</v>
      </c>
      <c r="C10" s="182"/>
      <c r="D10" s="189"/>
      <c r="E10" s="228"/>
      <c r="F10" s="353"/>
      <c r="G10" s="334"/>
      <c r="H10" s="400"/>
      <c r="Y10" s="187"/>
      <c r="Z10" s="187"/>
      <c r="AA10" s="187"/>
      <c r="AB10" s="187"/>
      <c r="AC10" s="187"/>
      <c r="AD10" s="188"/>
    </row>
    <row r="11" spans="2:30" ht="13.5" customHeight="1" thickBot="1">
      <c r="B11" s="408" t="s">
        <v>83</v>
      </c>
      <c r="C11" s="409"/>
      <c r="D11" s="182" t="s">
        <v>34</v>
      </c>
      <c r="E11" s="228"/>
      <c r="F11" s="353"/>
      <c r="G11" s="228"/>
      <c r="H11" s="228"/>
      <c r="Y11" s="187"/>
      <c r="Z11" s="187"/>
      <c r="AA11" s="187"/>
      <c r="AB11" s="187"/>
      <c r="AC11" s="187"/>
      <c r="AD11" s="188"/>
    </row>
    <row r="12" spans="2:30" ht="14.25" thickBot="1">
      <c r="B12" s="182" t="s">
        <v>85</v>
      </c>
      <c r="C12" s="182" t="s">
        <v>41</v>
      </c>
      <c r="D12" s="193"/>
      <c r="E12" s="228"/>
      <c r="F12" s="354" t="s">
        <v>113</v>
      </c>
      <c r="S12" s="402" t="s">
        <v>134</v>
      </c>
    </row>
    <row r="13" spans="2:30">
      <c r="B13" s="182" t="s">
        <v>84</v>
      </c>
      <c r="C13" s="412" t="s">
        <v>90</v>
      </c>
      <c r="D13" s="413"/>
      <c r="E13" s="414"/>
      <c r="F13" s="353"/>
      <c r="G13" s="325" t="s">
        <v>39</v>
      </c>
      <c r="H13" s="191" t="s">
        <v>82</v>
      </c>
      <c r="I13" s="326" t="s">
        <v>67</v>
      </c>
      <c r="J13" s="327" t="s">
        <v>109</v>
      </c>
      <c r="K13" s="328" t="s">
        <v>110</v>
      </c>
      <c r="L13" s="329" t="s">
        <v>10</v>
      </c>
      <c r="M13" s="330" t="s">
        <v>1</v>
      </c>
      <c r="N13" s="192" t="s">
        <v>111</v>
      </c>
      <c r="S13" s="352" t="s">
        <v>110</v>
      </c>
      <c r="T13" s="401" t="s">
        <v>135</v>
      </c>
      <c r="U13" s="426" t="s">
        <v>136</v>
      </c>
      <c r="V13" s="427"/>
      <c r="W13" s="427"/>
      <c r="X13" s="427"/>
    </row>
    <row r="14" spans="2:30" ht="14.25" thickBot="1">
      <c r="B14" s="182"/>
      <c r="C14" s="201" t="s">
        <v>87</v>
      </c>
      <c r="D14" s="202"/>
      <c r="E14" s="331"/>
      <c r="F14" s="353"/>
      <c r="G14" s="151"/>
      <c r="H14" s="152"/>
      <c r="I14" s="153"/>
      <c r="J14" s="194" t="str">
        <f>IF(G14="","",'(計算用)'!F7)</f>
        <v/>
      </c>
      <c r="K14" s="195" t="str">
        <f>IF(G14="","",'(計算用)'!J7)</f>
        <v/>
      </c>
      <c r="L14" s="196">
        <f>IF(G14="",0,'(計算用)'!E7)</f>
        <v>0</v>
      </c>
      <c r="M14" s="197">
        <f>'(計算用)'!E6</f>
        <v>0</v>
      </c>
      <c r="N14" s="192" t="s">
        <v>112</v>
      </c>
      <c r="S14" s="334"/>
      <c r="T14" s="194" t="str">
        <f>IF(J14="","",J14*(S14/K14)^2)</f>
        <v/>
      </c>
      <c r="U14" s="427"/>
      <c r="V14" s="427"/>
      <c r="W14" s="427"/>
      <c r="X14" s="427"/>
    </row>
    <row r="15" spans="2:30">
      <c r="B15" s="182" t="s">
        <v>86</v>
      </c>
      <c r="C15" s="406" t="s">
        <v>88</v>
      </c>
      <c r="D15" s="406"/>
      <c r="E15" s="407"/>
      <c r="F15" s="353"/>
      <c r="G15" s="198"/>
      <c r="H15" s="199" t="s">
        <v>42</v>
      </c>
      <c r="I15" s="199" t="s">
        <v>43</v>
      </c>
      <c r="J15" s="199" t="s">
        <v>44</v>
      </c>
      <c r="K15" s="199" t="s">
        <v>45</v>
      </c>
      <c r="L15" s="200" t="s">
        <v>46</v>
      </c>
      <c r="M15" s="199" t="s">
        <v>43</v>
      </c>
      <c r="N15" s="192" t="s">
        <v>47</v>
      </c>
      <c r="S15" s="199" t="s">
        <v>45</v>
      </c>
      <c r="T15" s="199" t="s">
        <v>44</v>
      </c>
      <c r="U15" s="427"/>
      <c r="V15" s="427"/>
      <c r="W15" s="427"/>
      <c r="X15" s="427"/>
    </row>
    <row r="16" spans="2:30">
      <c r="B16" s="182"/>
      <c r="C16" s="406" t="s">
        <v>89</v>
      </c>
      <c r="D16" s="406"/>
      <c r="E16" s="407"/>
      <c r="F16" s="353"/>
      <c r="N16" s="192" t="s">
        <v>48</v>
      </c>
      <c r="Q16" s="203"/>
      <c r="U16" s="428"/>
      <c r="V16" s="428"/>
      <c r="W16" s="428"/>
      <c r="X16" s="428"/>
    </row>
    <row r="17" spans="2:28">
      <c r="B17" s="182"/>
      <c r="C17" s="323"/>
      <c r="D17" s="323"/>
      <c r="E17" s="336"/>
      <c r="F17" s="353"/>
      <c r="N17" s="192"/>
      <c r="Q17" s="203"/>
      <c r="U17" s="428"/>
      <c r="V17" s="428"/>
      <c r="W17" s="428"/>
      <c r="X17" s="428"/>
    </row>
    <row r="18" spans="2:28" ht="14.25" thickBot="1">
      <c r="B18" s="182" t="s">
        <v>119</v>
      </c>
      <c r="C18" s="182"/>
      <c r="D18" s="189"/>
      <c r="E18" s="332"/>
      <c r="F18" s="354" t="s">
        <v>114</v>
      </c>
      <c r="I18" s="182" t="s">
        <v>117</v>
      </c>
    </row>
    <row r="19" spans="2:28" ht="23.25" customHeight="1" thickBot="1">
      <c r="B19" s="350" t="s">
        <v>39</v>
      </c>
      <c r="C19" s="351" t="s">
        <v>52</v>
      </c>
      <c r="D19" s="189" t="s">
        <v>34</v>
      </c>
      <c r="E19" s="228"/>
      <c r="F19" s="353"/>
      <c r="G19" s="204" t="s">
        <v>49</v>
      </c>
      <c r="M19" s="205" t="s">
        <v>50</v>
      </c>
      <c r="S19" s="205" t="s">
        <v>51</v>
      </c>
    </row>
    <row r="20" spans="2:28">
      <c r="B20" s="209" t="s">
        <v>54</v>
      </c>
      <c r="C20" s="210"/>
      <c r="D20" s="210"/>
      <c r="E20" s="228"/>
      <c r="F20" s="353"/>
      <c r="G20" s="190" t="s">
        <v>39</v>
      </c>
      <c r="H20" s="206" t="s">
        <v>52</v>
      </c>
      <c r="I20" s="207" t="s">
        <v>53</v>
      </c>
      <c r="M20" s="190" t="s">
        <v>39</v>
      </c>
      <c r="N20" s="206" t="s">
        <v>52</v>
      </c>
      <c r="O20" s="207" t="s">
        <v>53</v>
      </c>
      <c r="S20" s="190" t="s">
        <v>39</v>
      </c>
      <c r="T20" s="206" t="s">
        <v>52</v>
      </c>
      <c r="U20" s="207" t="s">
        <v>53</v>
      </c>
    </row>
    <row r="21" spans="2:28" ht="14.25" thickBot="1">
      <c r="B21" s="209" t="s">
        <v>91</v>
      </c>
      <c r="C21" s="210"/>
      <c r="D21" s="210"/>
      <c r="E21" s="228"/>
      <c r="F21" s="353"/>
      <c r="G21" s="151"/>
      <c r="H21" s="169"/>
      <c r="I21" s="208" t="str">
        <f>IF(H21="","",(I24-I27)/I24)</f>
        <v/>
      </c>
      <c r="M21" s="151"/>
      <c r="N21" s="169"/>
      <c r="O21" s="208" t="str">
        <f>IF(N21="","",(O24-O27)/O24)</f>
        <v/>
      </c>
      <c r="S21" s="151"/>
      <c r="T21" s="169"/>
      <c r="U21" s="208" t="str">
        <f>IF(T21="","",(U24-U27)/U24)</f>
        <v/>
      </c>
      <c r="AB21" s="179">
        <f>MAX(AB23:AB30)</f>
        <v>0</v>
      </c>
    </row>
    <row r="22" spans="2:28">
      <c r="B22" s="209" t="s">
        <v>56</v>
      </c>
      <c r="C22" s="209"/>
      <c r="D22" s="212"/>
      <c r="E22" s="228"/>
      <c r="F22" s="353"/>
      <c r="G22" s="179" t="s">
        <v>55</v>
      </c>
      <c r="M22" s="179" t="s">
        <v>55</v>
      </c>
      <c r="S22" s="179" t="s">
        <v>55</v>
      </c>
      <c r="AB22" s="211" t="s">
        <v>39</v>
      </c>
    </row>
    <row r="23" spans="2:28">
      <c r="B23" s="215" t="s">
        <v>23</v>
      </c>
      <c r="C23" s="216"/>
      <c r="D23" s="217"/>
      <c r="E23" s="217"/>
      <c r="F23" s="353"/>
      <c r="G23" s="185" t="s">
        <v>40</v>
      </c>
      <c r="H23" s="185" t="s">
        <v>4</v>
      </c>
      <c r="I23" s="355" t="s">
        <v>109</v>
      </c>
      <c r="J23" s="355" t="s">
        <v>110</v>
      </c>
      <c r="K23" s="329" t="s">
        <v>10</v>
      </c>
      <c r="M23" s="185" t="s">
        <v>40</v>
      </c>
      <c r="N23" s="185" t="s">
        <v>4</v>
      </c>
      <c r="O23" s="355" t="s">
        <v>109</v>
      </c>
      <c r="P23" s="355" t="s">
        <v>110</v>
      </c>
      <c r="Q23" s="185" t="s">
        <v>10</v>
      </c>
      <c r="S23" s="185" t="s">
        <v>40</v>
      </c>
      <c r="T23" s="185" t="s">
        <v>4</v>
      </c>
      <c r="U23" s="355" t="s">
        <v>109</v>
      </c>
      <c r="V23" s="355" t="s">
        <v>110</v>
      </c>
      <c r="W23" s="185" t="s">
        <v>10</v>
      </c>
      <c r="AB23" s="179" t="str">
        <f>IF(G21="","",G21)</f>
        <v/>
      </c>
    </row>
    <row r="24" spans="2:28">
      <c r="B24" s="220" t="s">
        <v>24</v>
      </c>
      <c r="C24" s="221"/>
      <c r="D24" s="222"/>
      <c r="E24" s="217"/>
      <c r="F24" s="353"/>
      <c r="G24" s="213" t="str">
        <f>IF(G21="","",VLOOKUP(G21,'(計算用)'!A9:B149,2))</f>
        <v/>
      </c>
      <c r="H24" s="185" t="str">
        <f>IF(G21="","",VLOOKUP(G21,'(計算用)'!A9:C149,3))</f>
        <v/>
      </c>
      <c r="I24" s="214" t="str">
        <f>IF(G21="","",VLOOKUP(G21,'(計算用)'!A9:F149,6))</f>
        <v/>
      </c>
      <c r="J24" s="195" t="str">
        <f>IF(G21="","",VLOOKUP(G21,'(計算用)'!A9:J149,10))</f>
        <v/>
      </c>
      <c r="K24" s="185">
        <f>IF(G21="",0,VLOOKUP(G21,'(計算用)'!A9:E149,5))</f>
        <v>0</v>
      </c>
      <c r="M24" s="213" t="str">
        <f>IF(M21="","",VLOOKUP(M21,'(計算用)'!K9:L149,2))</f>
        <v/>
      </c>
      <c r="N24" s="185" t="str">
        <f>IF(M21="","",VLOOKUP(M21,'(計算用)'!A9:C149,3))</f>
        <v/>
      </c>
      <c r="O24" s="214" t="str">
        <f>IF(M21="","",VLOOKUP(M21,'(計算用)'!K9:O149,5))</f>
        <v/>
      </c>
      <c r="P24" s="195" t="str">
        <f>IF(M21="","",VLOOKUP(M21,'(計算用)'!K9:S149,9))</f>
        <v/>
      </c>
      <c r="Q24" s="185">
        <f>IF(M21="",0,VLOOKUP(M21,'(計算用)'!K9:N149,4))</f>
        <v>0</v>
      </c>
      <c r="S24" s="213" t="str">
        <f>IF(S21="","",VLOOKUP(S21,'(計算用)'!T9:U149,2))</f>
        <v/>
      </c>
      <c r="T24" s="195" t="str">
        <f>IF(S21="","",VLOOKUP(S21,'(計算用)'!A9:C149,3))</f>
        <v/>
      </c>
      <c r="U24" s="214" t="str">
        <f>IF(S21="","",VLOOKUP(S21,'(計算用)'!T9:X149,5))</f>
        <v/>
      </c>
      <c r="V24" s="195" t="str">
        <f>IF(S21="","",VLOOKUP(S21,'(計算用)'!T9:AB149,9))</f>
        <v/>
      </c>
      <c r="W24" s="185">
        <f>IF(S21="",0,VLOOKUP(S21,'(計算用)'!T9:W149,4))</f>
        <v>0</v>
      </c>
      <c r="AB24" s="179" t="str">
        <f>IF(M21="","",M21)</f>
        <v/>
      </c>
    </row>
    <row r="25" spans="2:28">
      <c r="B25" s="410" t="s">
        <v>58</v>
      </c>
      <c r="C25" s="410"/>
      <c r="D25" s="410"/>
      <c r="E25" s="411"/>
      <c r="F25" s="353"/>
      <c r="G25" s="218" t="s">
        <v>57</v>
      </c>
      <c r="H25" s="219"/>
      <c r="I25" s="219"/>
      <c r="J25" s="219"/>
      <c r="K25" s="219"/>
      <c r="M25" s="218" t="s">
        <v>57</v>
      </c>
      <c r="N25" s="219"/>
      <c r="O25" s="219"/>
      <c r="P25" s="219"/>
      <c r="Q25" s="219"/>
      <c r="S25" s="218" t="s">
        <v>57</v>
      </c>
      <c r="T25" s="219"/>
      <c r="U25" s="219"/>
      <c r="V25" s="219"/>
      <c r="W25" s="219"/>
      <c r="AB25" s="179" t="str">
        <f>IF(S21="","",S21)</f>
        <v/>
      </c>
    </row>
    <row r="26" spans="2:28" ht="14.25" thickBot="1">
      <c r="B26" s="227" t="s">
        <v>59</v>
      </c>
      <c r="C26" s="182"/>
      <c r="D26" s="182"/>
      <c r="E26" s="228"/>
      <c r="F26" s="353"/>
      <c r="G26" s="185" t="s">
        <v>40</v>
      </c>
      <c r="H26" s="185" t="s">
        <v>4</v>
      </c>
      <c r="I26" s="355" t="s">
        <v>109</v>
      </c>
      <c r="J26" s="355" t="s">
        <v>110</v>
      </c>
      <c r="K26" s="185" t="s">
        <v>10</v>
      </c>
      <c r="M26" s="185" t="s">
        <v>40</v>
      </c>
      <c r="N26" s="185" t="s">
        <v>4</v>
      </c>
      <c r="O26" s="355" t="s">
        <v>109</v>
      </c>
      <c r="P26" s="355" t="s">
        <v>110</v>
      </c>
      <c r="Q26" s="185" t="s">
        <v>10</v>
      </c>
      <c r="S26" s="185" t="s">
        <v>40</v>
      </c>
      <c r="T26" s="185" t="s">
        <v>4</v>
      </c>
      <c r="U26" s="355" t="s">
        <v>109</v>
      </c>
      <c r="V26" s="355" t="s">
        <v>110</v>
      </c>
      <c r="W26" s="185" t="s">
        <v>10</v>
      </c>
      <c r="AB26" s="179" t="str">
        <f>IF(G31="","",G31)</f>
        <v/>
      </c>
    </row>
    <row r="27" spans="2:28" ht="14.25" thickBot="1">
      <c r="B27" s="403" t="s">
        <v>60</v>
      </c>
      <c r="C27" s="404"/>
      <c r="D27" s="405"/>
      <c r="E27" s="228"/>
      <c r="F27" s="353"/>
      <c r="G27" s="223" t="str">
        <f>IF(H21="","",'(計算用)'!L7)</f>
        <v/>
      </c>
      <c r="H27" s="185" t="str">
        <f>IF(H21="","",'(計算用)'!M7)</f>
        <v/>
      </c>
      <c r="I27" s="224" t="str">
        <f>IF(H21="","",'(計算用)'!O7)</f>
        <v/>
      </c>
      <c r="J27" s="195" t="str">
        <f>IF(H21="","",'(計算用)'!S7)</f>
        <v/>
      </c>
      <c r="K27" s="185">
        <f>IF(H21="",0,'(計算用)'!N7)</f>
        <v>0</v>
      </c>
      <c r="M27" s="223" t="str">
        <f>IF(N21="","",'(計算用)'!U7)</f>
        <v/>
      </c>
      <c r="N27" s="185" t="str">
        <f>IF(N21="","",'(計算用)'!V7)</f>
        <v/>
      </c>
      <c r="O27" s="225" t="str">
        <f>IF(N21="","",'(計算用)'!X7)</f>
        <v/>
      </c>
      <c r="P27" s="195" t="str">
        <f>IF(N21="","",'(計算用)'!AB7)</f>
        <v/>
      </c>
      <c r="Q27" s="185">
        <f>IF(N21="",0,'(計算用)'!W7)</f>
        <v>0</v>
      </c>
      <c r="S27" s="223" t="str">
        <f>IF(T21="","",'(計算用)'!AD7)</f>
        <v/>
      </c>
      <c r="T27" s="195" t="str">
        <f>IF(T21="","",'(計算用)'!AE7)</f>
        <v/>
      </c>
      <c r="U27" s="226" t="str">
        <f>IF(T21="","",'(計算用)'!AG7)</f>
        <v/>
      </c>
      <c r="V27" s="195" t="str">
        <f>IF(T21="","",'(計算用)'!AK7)</f>
        <v/>
      </c>
      <c r="W27" s="185">
        <f>IF(T21="",0,'(計算用)'!AF7)</f>
        <v>0</v>
      </c>
      <c r="AB27" s="179" t="str">
        <f>IF(M31="","",M31)</f>
        <v/>
      </c>
    </row>
    <row r="28" spans="2:28">
      <c r="B28" s="179" t="s">
        <v>64</v>
      </c>
      <c r="E28" s="228"/>
      <c r="F28" s="353"/>
      <c r="AB28" s="179" t="str">
        <f>IF(S31="","",S31)</f>
        <v/>
      </c>
    </row>
    <row r="29" spans="2:28" ht="23.25" customHeight="1" thickBot="1">
      <c r="E29" s="228"/>
      <c r="F29" s="353"/>
      <c r="G29" s="205" t="s">
        <v>61</v>
      </c>
      <c r="M29" s="205" t="s">
        <v>62</v>
      </c>
      <c r="S29" s="205" t="s">
        <v>63</v>
      </c>
      <c r="AB29" s="179" t="str">
        <f>IF(G41="","",G41)</f>
        <v/>
      </c>
    </row>
    <row r="30" spans="2:28">
      <c r="E30" s="228"/>
      <c r="F30" s="353"/>
      <c r="G30" s="190" t="s">
        <v>39</v>
      </c>
      <c r="H30" s="206" t="s">
        <v>52</v>
      </c>
      <c r="I30" s="207" t="s">
        <v>53</v>
      </c>
      <c r="M30" s="190" t="s">
        <v>39</v>
      </c>
      <c r="N30" s="206" t="s">
        <v>52</v>
      </c>
      <c r="O30" s="207" t="s">
        <v>53</v>
      </c>
      <c r="S30" s="190" t="s">
        <v>39</v>
      </c>
      <c r="T30" s="206" t="s">
        <v>52</v>
      </c>
      <c r="U30" s="207" t="s">
        <v>53</v>
      </c>
      <c r="AB30" s="179" t="str">
        <f>IF(M42="","",M42)</f>
        <v/>
      </c>
    </row>
    <row r="31" spans="2:28" ht="14.25" thickBot="1">
      <c r="E31" s="228"/>
      <c r="F31" s="353"/>
      <c r="G31" s="151"/>
      <c r="H31" s="169"/>
      <c r="I31" s="208" t="str">
        <f>IF(H31="","",(I34-I37)/I34)</f>
        <v/>
      </c>
      <c r="M31" s="151"/>
      <c r="N31" s="169"/>
      <c r="O31" s="208" t="str">
        <f>IF(N31="","",(O34-O37)/O34)</f>
        <v/>
      </c>
      <c r="S31" s="151"/>
      <c r="T31" s="169"/>
      <c r="U31" s="208" t="str">
        <f>IF(T31="","",(U34-U37)/U34)</f>
        <v/>
      </c>
    </row>
    <row r="32" spans="2:28">
      <c r="D32" s="228"/>
      <c r="E32" s="228"/>
      <c r="F32" s="353"/>
      <c r="G32" s="179" t="s">
        <v>55</v>
      </c>
      <c r="M32" s="179" t="s">
        <v>55</v>
      </c>
      <c r="S32" s="179" t="s">
        <v>55</v>
      </c>
    </row>
    <row r="33" spans="2:25">
      <c r="B33" s="324"/>
      <c r="D33" s="228"/>
      <c r="E33" s="228"/>
      <c r="F33" s="353"/>
      <c r="G33" s="185" t="s">
        <v>40</v>
      </c>
      <c r="H33" s="185" t="s">
        <v>4</v>
      </c>
      <c r="I33" s="355" t="s">
        <v>109</v>
      </c>
      <c r="J33" s="355" t="s">
        <v>110</v>
      </c>
      <c r="K33" s="185" t="s">
        <v>10</v>
      </c>
      <c r="M33" s="185" t="s">
        <v>40</v>
      </c>
      <c r="N33" s="185" t="s">
        <v>4</v>
      </c>
      <c r="O33" s="355" t="s">
        <v>109</v>
      </c>
      <c r="P33" s="355" t="s">
        <v>110</v>
      </c>
      <c r="Q33" s="185" t="s">
        <v>10</v>
      </c>
      <c r="S33" s="185" t="s">
        <v>40</v>
      </c>
      <c r="T33" s="185" t="s">
        <v>4</v>
      </c>
      <c r="U33" s="355" t="s">
        <v>109</v>
      </c>
      <c r="V33" s="355" t="s">
        <v>110</v>
      </c>
      <c r="W33" s="185" t="s">
        <v>10</v>
      </c>
    </row>
    <row r="34" spans="2:25">
      <c r="E34" s="228"/>
      <c r="F34" s="353"/>
      <c r="G34" s="213" t="str">
        <f>IF(G31="","",VLOOKUP(G31,'(計算用)'!AC9:AD149,2))</f>
        <v/>
      </c>
      <c r="H34" s="195" t="str">
        <f>IF(G31="","",VLOOKUP(G31,'(計算用)'!A9:C149,3))</f>
        <v/>
      </c>
      <c r="I34" s="214" t="str">
        <f>IF(G31="","",VLOOKUP(G31,'(計算用)'!AC9:AG149,5))</f>
        <v/>
      </c>
      <c r="J34" s="195" t="str">
        <f>IF(G31="","",VLOOKUP(G31,'(計算用)'!AC9:AK149,9))</f>
        <v/>
      </c>
      <c r="K34" s="185">
        <f>IF(G31="",0,VLOOKUP(G31,'(計算用)'!AC9:AF149,4))</f>
        <v>0</v>
      </c>
      <c r="M34" s="213" t="str">
        <f>IF(M31="","",VLOOKUP(M31,'(計算用)'!AL9:AM149,2))</f>
        <v/>
      </c>
      <c r="N34" s="195" t="str">
        <f>IF(M31="","",VLOOKUP(M31,'(計算用)'!A9:C149,3))</f>
        <v/>
      </c>
      <c r="O34" s="214" t="str">
        <f>IF(M31="","",VLOOKUP(M31,'(計算用)'!AL9:AP149,5))</f>
        <v/>
      </c>
      <c r="P34" s="195" t="str">
        <f>IF(M31="","",VLOOKUP(M31,'(計算用)'!AL9:AT149,9))</f>
        <v/>
      </c>
      <c r="Q34" s="185">
        <f>IF(M31="",0,VLOOKUP(M31,'(計算用)'!AL9:AO149,4))</f>
        <v>0</v>
      </c>
      <c r="S34" s="213" t="str">
        <f>IF(S31="","",VLOOKUP(S31,'(計算用)'!AU9:AV149,2))</f>
        <v/>
      </c>
      <c r="T34" s="195" t="str">
        <f>IF(S31="","",VLOOKUP(S31,'(計算用)'!A9:C149,3))</f>
        <v/>
      </c>
      <c r="U34" s="214" t="str">
        <f>IF(S31="","",VLOOKUP(S31,'(計算用)'!AU9:AY149,5))</f>
        <v/>
      </c>
      <c r="V34" s="195" t="str">
        <f>IF(S31="","",VLOOKUP(S31,'(計算用)'!AU9:BC149,9))</f>
        <v/>
      </c>
      <c r="W34" s="185">
        <f>IF(S31="",0,VLOOKUP(S31,'(計算用)'!AU9:AX149,4))</f>
        <v>0</v>
      </c>
    </row>
    <row r="35" spans="2:25">
      <c r="E35" s="228"/>
      <c r="F35" s="353"/>
      <c r="G35" s="218" t="s">
        <v>57</v>
      </c>
      <c r="H35" s="219"/>
      <c r="I35" s="219"/>
      <c r="J35" s="219"/>
      <c r="K35" s="219"/>
      <c r="M35" s="218" t="s">
        <v>57</v>
      </c>
      <c r="N35" s="219"/>
      <c r="O35" s="219"/>
      <c r="P35" s="219"/>
      <c r="Q35" s="219"/>
      <c r="S35" s="218" t="s">
        <v>57</v>
      </c>
      <c r="T35" s="219"/>
      <c r="U35" s="219"/>
      <c r="V35" s="219"/>
      <c r="W35" s="219"/>
    </row>
    <row r="36" spans="2:25">
      <c r="D36" s="228"/>
      <c r="E36" s="228"/>
      <c r="F36" s="353"/>
      <c r="G36" s="185" t="s">
        <v>40</v>
      </c>
      <c r="H36" s="185" t="s">
        <v>4</v>
      </c>
      <c r="I36" s="355" t="s">
        <v>109</v>
      </c>
      <c r="J36" s="355" t="s">
        <v>110</v>
      </c>
      <c r="K36" s="185" t="s">
        <v>10</v>
      </c>
      <c r="M36" s="185" t="s">
        <v>40</v>
      </c>
      <c r="N36" s="185" t="s">
        <v>4</v>
      </c>
      <c r="O36" s="355" t="s">
        <v>109</v>
      </c>
      <c r="P36" s="355" t="s">
        <v>110</v>
      </c>
      <c r="Q36" s="185" t="s">
        <v>10</v>
      </c>
      <c r="S36" s="185" t="s">
        <v>40</v>
      </c>
      <c r="T36" s="185" t="s">
        <v>4</v>
      </c>
      <c r="U36" s="355" t="s">
        <v>109</v>
      </c>
      <c r="V36" s="355" t="s">
        <v>110</v>
      </c>
      <c r="W36" s="185" t="s">
        <v>10</v>
      </c>
    </row>
    <row r="37" spans="2:25">
      <c r="B37" s="324" t="s">
        <v>108</v>
      </c>
      <c r="D37" s="228"/>
      <c r="E37" s="228"/>
      <c r="F37" s="353"/>
      <c r="G37" s="223" t="str">
        <f>IF(H31="","",'(計算用)'!AM7)</f>
        <v/>
      </c>
      <c r="H37" s="195" t="str">
        <f>IF(H31="","",'(計算用)'!AN7)</f>
        <v/>
      </c>
      <c r="I37" s="226" t="str">
        <f>IF(H31="","",'(計算用)'!AP7)</f>
        <v/>
      </c>
      <c r="J37" s="195" t="str">
        <f>IF(H31="","",'(計算用)'!AT7)</f>
        <v/>
      </c>
      <c r="K37" s="185">
        <f>IF(H31="",0,'(計算用)'!AO7)</f>
        <v>0</v>
      </c>
      <c r="M37" s="223" t="str">
        <f>IF(N31="","",'(計算用)'!AV7)</f>
        <v/>
      </c>
      <c r="N37" s="185" t="str">
        <f>IF(N31="","",'(計算用)'!AW7)</f>
        <v/>
      </c>
      <c r="O37" s="226" t="str">
        <f>IF(N31="","",'(計算用)'!AY7)</f>
        <v/>
      </c>
      <c r="P37" s="195" t="str">
        <f>IF(N31="","",'(計算用)'!BC7)</f>
        <v/>
      </c>
      <c r="Q37" s="185">
        <f>IF(N31="",0,'(計算用)'!AX7)</f>
        <v>0</v>
      </c>
      <c r="S37" s="223" t="str">
        <f>IF(T31="","",'(計算用)'!BE7)</f>
        <v/>
      </c>
      <c r="T37" s="185" t="str">
        <f>IF(T31="","",'(計算用)'!BF7)</f>
        <v/>
      </c>
      <c r="U37" s="226" t="str">
        <f>IF(T31="","",'(計算用)'!BH7)</f>
        <v/>
      </c>
      <c r="V37" s="195" t="str">
        <f>IF(T31="","",'(計算用)'!BL7)</f>
        <v/>
      </c>
      <c r="W37" s="185">
        <f>IF(T31="",0,'(計算用)'!BG7)</f>
        <v>0</v>
      </c>
    </row>
    <row r="38" spans="2:25">
      <c r="B38" s="324" t="s">
        <v>107</v>
      </c>
      <c r="D38" s="228"/>
      <c r="E38" s="228"/>
      <c r="F38" s="353"/>
    </row>
    <row r="39" spans="2:25" ht="23.25" customHeight="1" thickBot="1">
      <c r="B39" s="324"/>
      <c r="D39" s="228"/>
      <c r="E39" s="228"/>
      <c r="F39" s="353"/>
      <c r="G39" s="205" t="s">
        <v>65</v>
      </c>
    </row>
    <row r="40" spans="2:25" ht="14.25" thickBot="1">
      <c r="D40" s="228"/>
      <c r="E40" s="228"/>
      <c r="F40" s="353"/>
      <c r="G40" s="190" t="s">
        <v>39</v>
      </c>
      <c r="H40" s="206" t="s">
        <v>52</v>
      </c>
      <c r="I40" s="207" t="s">
        <v>53</v>
      </c>
      <c r="M40" s="229" t="s">
        <v>96</v>
      </c>
      <c r="O40" s="183"/>
      <c r="S40" s="230" t="s">
        <v>93</v>
      </c>
      <c r="T40" s="231"/>
    </row>
    <row r="41" spans="2:25" ht="14.25" thickBot="1">
      <c r="D41" s="228"/>
      <c r="E41" s="228"/>
      <c r="F41" s="353"/>
      <c r="G41" s="151"/>
      <c r="H41" s="169"/>
      <c r="I41" s="232" t="str">
        <f>IF(H41="","",(I44-I47)/I44)</f>
        <v/>
      </c>
      <c r="M41" s="233" t="s">
        <v>39</v>
      </c>
      <c r="S41" s="219" t="s">
        <v>39</v>
      </c>
      <c r="T41" s="219">
        <f>AB21</f>
        <v>0</v>
      </c>
      <c r="U41" s="179" t="s">
        <v>66</v>
      </c>
    </row>
    <row r="42" spans="2:25" ht="14.25" thickBot="1">
      <c r="D42" s="228"/>
      <c r="E42" s="228"/>
      <c r="F42" s="353"/>
      <c r="G42" s="179" t="s">
        <v>55</v>
      </c>
      <c r="M42" s="154"/>
      <c r="S42" s="186" t="s">
        <v>40</v>
      </c>
      <c r="T42" s="234" t="s">
        <v>67</v>
      </c>
      <c r="U42" s="356" t="s">
        <v>109</v>
      </c>
      <c r="V42" s="358" t="s">
        <v>133</v>
      </c>
      <c r="W42" s="186" t="s">
        <v>10</v>
      </c>
      <c r="Y42" s="235"/>
    </row>
    <row r="43" spans="2:25">
      <c r="B43" s="242" t="s">
        <v>95</v>
      </c>
      <c r="D43" s="228"/>
      <c r="E43" s="228"/>
      <c r="F43" s="353"/>
      <c r="G43" s="185" t="s">
        <v>40</v>
      </c>
      <c r="H43" s="185" t="s">
        <v>4</v>
      </c>
      <c r="I43" s="355" t="s">
        <v>109</v>
      </c>
      <c r="J43" s="355" t="s">
        <v>110</v>
      </c>
      <c r="K43" s="185" t="s">
        <v>10</v>
      </c>
      <c r="S43" s="236" t="str">
        <f>IF(M42="","",VLOOKUP(T41,'(計算用)'!BW9:BX149,2))</f>
        <v/>
      </c>
      <c r="T43" s="237" t="str">
        <f>IF(M42="","",VLOOKUP(T41,'(計算用)'!A9:C149,3))</f>
        <v/>
      </c>
      <c r="U43" s="238" t="str">
        <f>IF(M42="","",VLOOKUP(AB21,'(計算用)'!BW9:CB149,5))</f>
        <v/>
      </c>
      <c r="V43" s="237" t="str">
        <f>IF(M42="","",VLOOKUP(AB21,'(計算用)'!BW9:CA149,4))</f>
        <v/>
      </c>
      <c r="W43" s="239" t="str">
        <f>IF(M42="","",VLOOKUP(AB21,'(計算用)'!BW9:CF149,10))</f>
        <v/>
      </c>
    </row>
    <row r="44" spans="2:25">
      <c r="F44" s="353"/>
      <c r="G44" s="213" t="str">
        <f>IF(G41="","",VLOOKUP(G41,'(計算用)'!BD9:BE149,2))</f>
        <v/>
      </c>
      <c r="H44" s="195" t="str">
        <f>IF(G41="","",VLOOKUP(G41,'(計算用)'!A9:C149,3))</f>
        <v/>
      </c>
      <c r="I44" s="214" t="str">
        <f>IF(G41="","",VLOOKUP(G41,'(計算用)'!BD9:BH149,5))</f>
        <v/>
      </c>
      <c r="J44" s="195" t="str">
        <f>IF(G41="","",VLOOKUP(G41,'(計算用)'!BD9:BL149,9))</f>
        <v/>
      </c>
      <c r="K44" s="185">
        <f>IF(G41="",0,VLOOKUP(G41,'(計算用)'!BD9:BG149,4))</f>
        <v>0</v>
      </c>
      <c r="M44" s="185" t="s">
        <v>40</v>
      </c>
      <c r="N44" s="185" t="s">
        <v>4</v>
      </c>
      <c r="O44" s="355" t="s">
        <v>109</v>
      </c>
      <c r="P44" s="357" t="s">
        <v>110</v>
      </c>
      <c r="Q44" s="185" t="s">
        <v>10</v>
      </c>
      <c r="S44" s="199" t="s">
        <v>42</v>
      </c>
      <c r="T44" s="199" t="s">
        <v>43</v>
      </c>
      <c r="U44" s="199" t="s">
        <v>44</v>
      </c>
      <c r="V44" s="199" t="s">
        <v>45</v>
      </c>
      <c r="W44" s="200" t="s">
        <v>46</v>
      </c>
    </row>
    <row r="45" spans="2:25">
      <c r="F45" s="353"/>
      <c r="G45" s="218" t="s">
        <v>57</v>
      </c>
      <c r="H45" s="219"/>
      <c r="I45" s="219"/>
      <c r="J45" s="219"/>
      <c r="K45" s="219"/>
      <c r="M45" s="240" t="str">
        <f>IF(M42="","",VLOOKUP(M42,'(計算用)'!BM9:BN149,2))</f>
        <v/>
      </c>
      <c r="N45" s="237" t="str">
        <f>IF(M42="","",VLOOKUP(M42,'(計算用)'!A9:C149,3))</f>
        <v/>
      </c>
      <c r="O45" s="241" t="str">
        <f>IF(M42="","",VLOOKUP(M42,'(計算用)'!BM9:BQ149,5))</f>
        <v/>
      </c>
      <c r="P45" s="237" t="str">
        <f>IF(M42="","",VLOOKUP(M42,'(計算用)'!BM9:BU149,9))</f>
        <v/>
      </c>
      <c r="Q45" s="392" t="str">
        <f>IF(M42="","",VLOOKUP(AB21,'(計算用)'!BW9:CF149,10))</f>
        <v/>
      </c>
    </row>
    <row r="46" spans="2:25">
      <c r="F46" s="353"/>
      <c r="G46" s="185" t="s">
        <v>40</v>
      </c>
      <c r="H46" s="185" t="s">
        <v>4</v>
      </c>
      <c r="I46" s="355" t="s">
        <v>109</v>
      </c>
      <c r="J46" s="355" t="s">
        <v>110</v>
      </c>
      <c r="K46" s="185" t="s">
        <v>10</v>
      </c>
    </row>
    <row r="47" spans="2:25">
      <c r="F47" s="353"/>
      <c r="G47" s="223" t="str">
        <f>IF(H41="","",'(計算用)'!BN7)</f>
        <v/>
      </c>
      <c r="H47" s="185" t="str">
        <f>IF(H41="","",'(計算用)'!BO7)</f>
        <v/>
      </c>
      <c r="I47" s="226" t="str">
        <f>IF(H41="","",'(計算用)'!BQ7)</f>
        <v/>
      </c>
      <c r="J47" s="195" t="str">
        <f>IF(H41="","",'(計算用)'!BU7)</f>
        <v/>
      </c>
      <c r="K47" s="185">
        <f>IF(H41="",0,'(計算用)'!BP7)</f>
        <v>0</v>
      </c>
      <c r="M47" s="324"/>
      <c r="Q47" s="393"/>
    </row>
    <row r="48" spans="2:25">
      <c r="F48" s="353"/>
      <c r="X48" s="243" t="s">
        <v>94</v>
      </c>
    </row>
    <row r="49" spans="6:28">
      <c r="Q49" s="244"/>
    </row>
    <row r="51" spans="6:28" ht="19.5" customHeight="1">
      <c r="F51" s="245" t="s">
        <v>103</v>
      </c>
    </row>
    <row r="53" spans="6:28">
      <c r="F53" s="183" t="s">
        <v>33</v>
      </c>
      <c r="M53" s="183" t="s">
        <v>128</v>
      </c>
    </row>
    <row r="54" spans="6:28">
      <c r="G54" s="246" t="s">
        <v>68</v>
      </c>
      <c r="H54" s="179" t="str">
        <f>G6&amp;I6&amp;J6&amp;K6</f>
        <v/>
      </c>
      <c r="M54" s="247" t="s">
        <v>70</v>
      </c>
      <c r="N54" s="349">
        <f>G10</f>
        <v>0</v>
      </c>
      <c r="O54" s="182" t="s">
        <v>81</v>
      </c>
    </row>
    <row r="55" spans="6:28">
      <c r="G55" s="247" t="s">
        <v>69</v>
      </c>
      <c r="H55" s="424" t="str">
        <f>L6&amp;"-"&amp;M6&amp;"-"&amp;N6&amp;"-"&amp;O6</f>
        <v>---</v>
      </c>
      <c r="I55" s="425" t="str">
        <f t="shared" ref="I55" si="0">K6&amp;"-"&amp;L6&amp;"-"&amp;M6&amp;"-"&amp;N6</f>
        <v>---</v>
      </c>
    </row>
    <row r="57" spans="6:28">
      <c r="N57" s="219"/>
    </row>
    <row r="58" spans="6:28">
      <c r="F58" s="183" t="s">
        <v>113</v>
      </c>
      <c r="N58" s="219"/>
    </row>
    <row r="59" spans="6:28" ht="4.5" customHeight="1">
      <c r="F59" s="183"/>
      <c r="N59" s="219"/>
    </row>
    <row r="60" spans="6:28">
      <c r="G60" s="248" t="str">
        <f t="shared" ref="G60:M61" si="1">G13</f>
        <v>林齢</v>
      </c>
      <c r="H60" s="248" t="str">
        <f t="shared" si="1"/>
        <v>立木密度</v>
      </c>
      <c r="I60" s="248" t="str">
        <f t="shared" si="1"/>
        <v>上層樹高</v>
      </c>
      <c r="J60" s="248" t="str">
        <f t="shared" si="1"/>
        <v>林分材積</v>
      </c>
      <c r="K60" s="248" t="s">
        <v>71</v>
      </c>
      <c r="L60" s="248" t="s">
        <v>72</v>
      </c>
      <c r="M60" s="248" t="str">
        <f t="shared" si="1"/>
        <v>地位指数</v>
      </c>
    </row>
    <row r="61" spans="6:28">
      <c r="G61" s="249">
        <f t="shared" si="1"/>
        <v>0</v>
      </c>
      <c r="H61" s="249">
        <f t="shared" si="1"/>
        <v>0</v>
      </c>
      <c r="I61" s="250">
        <f t="shared" si="1"/>
        <v>0</v>
      </c>
      <c r="J61" s="251" t="str">
        <f t="shared" si="1"/>
        <v/>
      </c>
      <c r="K61" s="250" t="str">
        <f t="shared" si="1"/>
        <v/>
      </c>
      <c r="L61" s="249">
        <f t="shared" si="1"/>
        <v>0</v>
      </c>
      <c r="M61" s="249">
        <f t="shared" si="1"/>
        <v>0</v>
      </c>
    </row>
    <row r="62" spans="6:28">
      <c r="G62" s="179">
        <f>G15</f>
        <v>0</v>
      </c>
      <c r="H62" s="252" t="str">
        <f>H15</f>
        <v>(本/ha)</v>
      </c>
      <c r="I62" s="252" t="str">
        <f>I15</f>
        <v>(m)</v>
      </c>
      <c r="J62" s="252" t="str">
        <f>J15</f>
        <v>(㎥/ha)</v>
      </c>
      <c r="K62" s="252" t="str">
        <f>K15</f>
        <v>(cm)</v>
      </c>
      <c r="L62" s="252"/>
      <c r="M62" s="252" t="str">
        <f>M15</f>
        <v>(m)</v>
      </c>
    </row>
    <row r="64" spans="6:28">
      <c r="F64" s="183" t="s">
        <v>129</v>
      </c>
      <c r="AB64" s="335"/>
    </row>
    <row r="65" spans="1:23" ht="9.75" customHeight="1">
      <c r="F65" s="183"/>
    </row>
    <row r="66" spans="1:23">
      <c r="A66" s="292"/>
      <c r="B66" s="292"/>
      <c r="C66" s="292"/>
      <c r="D66" s="292"/>
      <c r="E66" s="292"/>
      <c r="F66" s="183"/>
      <c r="G66" s="253"/>
      <c r="H66" s="254"/>
      <c r="I66" s="255"/>
      <c r="J66" s="421" t="s">
        <v>55</v>
      </c>
      <c r="K66" s="421"/>
      <c r="L66" s="421"/>
      <c r="M66" s="421"/>
      <c r="N66" s="422"/>
      <c r="O66" s="423" t="s">
        <v>57</v>
      </c>
      <c r="P66" s="421"/>
      <c r="Q66" s="421"/>
      <c r="R66" s="421"/>
      <c r="S66" s="422"/>
      <c r="T66" s="253"/>
      <c r="U66" s="253"/>
      <c r="V66" s="253"/>
      <c r="W66" s="253"/>
    </row>
    <row r="67" spans="1:23" ht="20.25" customHeight="1">
      <c r="G67" s="256" t="s">
        <v>73</v>
      </c>
      <c r="H67" s="257" t="s">
        <v>39</v>
      </c>
      <c r="I67" s="258" t="s">
        <v>52</v>
      </c>
      <c r="J67" s="257" t="s">
        <v>40</v>
      </c>
      <c r="K67" s="257" t="s">
        <v>4</v>
      </c>
      <c r="L67" s="359" t="s">
        <v>109</v>
      </c>
      <c r="M67" s="257" t="s">
        <v>74</v>
      </c>
      <c r="N67" s="258" t="s">
        <v>46</v>
      </c>
      <c r="O67" s="259" t="s">
        <v>40</v>
      </c>
      <c r="P67" s="257" t="s">
        <v>4</v>
      </c>
      <c r="Q67" s="359" t="s">
        <v>109</v>
      </c>
      <c r="R67" s="257" t="s">
        <v>74</v>
      </c>
      <c r="S67" s="258" t="s">
        <v>46</v>
      </c>
      <c r="T67" s="415" t="s">
        <v>75</v>
      </c>
      <c r="U67" s="416"/>
      <c r="V67" s="416" t="s">
        <v>76</v>
      </c>
      <c r="W67" s="416"/>
    </row>
    <row r="68" spans="1:23" ht="11.25" customHeight="1">
      <c r="G68" s="260"/>
      <c r="H68" s="261"/>
      <c r="I68" s="262"/>
      <c r="J68" s="263" t="s">
        <v>42</v>
      </c>
      <c r="K68" s="263" t="s">
        <v>43</v>
      </c>
      <c r="L68" s="263" t="s">
        <v>44</v>
      </c>
      <c r="M68" s="263" t="s">
        <v>45</v>
      </c>
      <c r="N68" s="264"/>
      <c r="O68" s="263" t="s">
        <v>42</v>
      </c>
      <c r="P68" s="263" t="s">
        <v>43</v>
      </c>
      <c r="Q68" s="263" t="s">
        <v>44</v>
      </c>
      <c r="R68" s="263" t="s">
        <v>45</v>
      </c>
      <c r="S68" s="264"/>
      <c r="T68" s="265" t="s">
        <v>77</v>
      </c>
      <c r="U68" s="266" t="s">
        <v>78</v>
      </c>
      <c r="V68" s="263" t="s">
        <v>44</v>
      </c>
      <c r="W68" s="266" t="s">
        <v>79</v>
      </c>
    </row>
    <row r="69" spans="1:23" ht="24" customHeight="1">
      <c r="G69" s="267" t="s">
        <v>80</v>
      </c>
      <c r="H69" s="268">
        <f>G61</f>
        <v>0</v>
      </c>
      <c r="I69" s="269"/>
      <c r="J69" s="268">
        <f>H61</f>
        <v>0</v>
      </c>
      <c r="K69" s="270">
        <f>I61</f>
        <v>0</v>
      </c>
      <c r="L69" s="271" t="str">
        <f>J61</f>
        <v/>
      </c>
      <c r="M69" s="270" t="str">
        <f>K61</f>
        <v/>
      </c>
      <c r="N69" s="269">
        <f>L61</f>
        <v>0</v>
      </c>
      <c r="O69" s="272"/>
      <c r="P69" s="272"/>
      <c r="Q69" s="272"/>
      <c r="R69" s="272"/>
      <c r="S69" s="273"/>
      <c r="T69" s="274"/>
      <c r="U69" s="274"/>
      <c r="V69" s="272"/>
      <c r="W69" s="274"/>
    </row>
    <row r="70" spans="1:23" ht="20.25" customHeight="1">
      <c r="G70" s="217" t="str">
        <f>IF(H21="","","１回目")</f>
        <v/>
      </c>
      <c r="H70" s="275">
        <f>G21</f>
        <v>0</v>
      </c>
      <c r="I70" s="276">
        <f>H21</f>
        <v>0</v>
      </c>
      <c r="J70" s="277" t="str">
        <f>G24</f>
        <v/>
      </c>
      <c r="K70" s="278" t="str">
        <f>H24</f>
        <v/>
      </c>
      <c r="L70" s="277" t="str">
        <f>I24</f>
        <v/>
      </c>
      <c r="M70" s="278" t="str">
        <f>J24</f>
        <v/>
      </c>
      <c r="N70" s="279">
        <f>K24</f>
        <v>0</v>
      </c>
      <c r="O70" s="280" t="str">
        <f>G27</f>
        <v/>
      </c>
      <c r="P70" s="278" t="str">
        <f>H27</f>
        <v/>
      </c>
      <c r="Q70" s="277" t="str">
        <f>I27</f>
        <v/>
      </c>
      <c r="R70" s="278" t="str">
        <f>J27</f>
        <v/>
      </c>
      <c r="S70" s="279">
        <f>K27</f>
        <v>0</v>
      </c>
      <c r="T70" s="281" t="str">
        <f>IF(H21="","",J70-O70)</f>
        <v/>
      </c>
      <c r="U70" s="282" t="str">
        <f>IF(T70="","",T70*$N$54)</f>
        <v/>
      </c>
      <c r="V70" s="281" t="str">
        <f>IF(H21="","",L70-Q70)</f>
        <v/>
      </c>
      <c r="W70" s="282" t="str">
        <f>IF(V70="","",V70*$N$54)</f>
        <v/>
      </c>
    </row>
    <row r="71" spans="1:23" s="292" customFormat="1" ht="4.5" customHeight="1">
      <c r="A71" s="179"/>
      <c r="B71" s="179"/>
      <c r="C71" s="179"/>
      <c r="D71" s="179"/>
      <c r="E71" s="179"/>
      <c r="G71" s="283"/>
      <c r="H71" s="284"/>
      <c r="I71" s="285"/>
      <c r="J71" s="284"/>
      <c r="K71" s="286"/>
      <c r="L71" s="284"/>
      <c r="M71" s="286"/>
      <c r="N71" s="287"/>
      <c r="O71" s="288"/>
      <c r="P71" s="286"/>
      <c r="Q71" s="284"/>
      <c r="R71" s="286"/>
      <c r="S71" s="287"/>
      <c r="T71" s="289"/>
      <c r="U71" s="290"/>
      <c r="V71" s="291"/>
      <c r="W71" s="290"/>
    </row>
    <row r="72" spans="1:23" ht="20.25" customHeight="1">
      <c r="G72" s="217" t="str">
        <f>IF(N21="","","２回目")</f>
        <v/>
      </c>
      <c r="H72" s="275">
        <f>M21</f>
        <v>0</v>
      </c>
      <c r="I72" s="276">
        <f>N21</f>
        <v>0</v>
      </c>
      <c r="J72" s="277" t="str">
        <f>M24</f>
        <v/>
      </c>
      <c r="K72" s="278" t="str">
        <f>N24</f>
        <v/>
      </c>
      <c r="L72" s="277" t="str">
        <f>O24</f>
        <v/>
      </c>
      <c r="M72" s="278" t="str">
        <f>P24</f>
        <v/>
      </c>
      <c r="N72" s="279">
        <f>Q24</f>
        <v>0</v>
      </c>
      <c r="O72" s="280" t="str">
        <f>M27</f>
        <v/>
      </c>
      <c r="P72" s="278" t="str">
        <f>N27</f>
        <v/>
      </c>
      <c r="Q72" s="277" t="str">
        <f>O27</f>
        <v/>
      </c>
      <c r="R72" s="278" t="str">
        <f>P27</f>
        <v/>
      </c>
      <c r="S72" s="279">
        <f>Q27</f>
        <v>0</v>
      </c>
      <c r="T72" s="281" t="str">
        <f>IF(N21="","",J72-O72)</f>
        <v/>
      </c>
      <c r="U72" s="282" t="str">
        <f>IF(T72="","",T72*$N$54)</f>
        <v/>
      </c>
      <c r="V72" s="281" t="str">
        <f>IF(N21="","",L72-Q72)</f>
        <v/>
      </c>
      <c r="W72" s="282" t="str">
        <f>IF(V72="","",V72*$N$54)</f>
        <v/>
      </c>
    </row>
    <row r="73" spans="1:23" ht="4.5" customHeight="1">
      <c r="G73" s="217"/>
      <c r="H73" s="275"/>
      <c r="I73" s="276"/>
      <c r="J73" s="275"/>
      <c r="K73" s="278"/>
      <c r="L73" s="275"/>
      <c r="M73" s="278"/>
      <c r="N73" s="279"/>
      <c r="O73" s="293"/>
      <c r="P73" s="278"/>
      <c r="Q73" s="275"/>
      <c r="R73" s="278"/>
      <c r="S73" s="279"/>
      <c r="T73" s="281"/>
      <c r="U73" s="282"/>
      <c r="V73" s="257"/>
      <c r="W73" s="282"/>
    </row>
    <row r="74" spans="1:23" ht="20.25" customHeight="1">
      <c r="G74" s="217" t="str">
        <f>IF(T21="","","３回目")</f>
        <v/>
      </c>
      <c r="H74" s="275">
        <f>S21</f>
        <v>0</v>
      </c>
      <c r="I74" s="276">
        <f>T21</f>
        <v>0</v>
      </c>
      <c r="J74" s="277" t="str">
        <f>S24</f>
        <v/>
      </c>
      <c r="K74" s="278" t="str">
        <f>T24</f>
        <v/>
      </c>
      <c r="L74" s="277" t="str">
        <f>U24</f>
        <v/>
      </c>
      <c r="M74" s="278" t="str">
        <f>V24</f>
        <v/>
      </c>
      <c r="N74" s="279">
        <f>W24</f>
        <v>0</v>
      </c>
      <c r="O74" s="280" t="str">
        <f>S27</f>
        <v/>
      </c>
      <c r="P74" s="278" t="str">
        <f>T27</f>
        <v/>
      </c>
      <c r="Q74" s="277" t="str">
        <f>U27</f>
        <v/>
      </c>
      <c r="R74" s="278" t="str">
        <f>V27</f>
        <v/>
      </c>
      <c r="S74" s="279">
        <f>W27</f>
        <v>0</v>
      </c>
      <c r="T74" s="281" t="str">
        <f>IF(T21="","",J74-O74)</f>
        <v/>
      </c>
      <c r="U74" s="282" t="str">
        <f>IF(T74="","",T74*$N$54)</f>
        <v/>
      </c>
      <c r="V74" s="281" t="str">
        <f>IF(T21="","",L74-Q74)</f>
        <v/>
      </c>
      <c r="W74" s="282" t="str">
        <f>IF(V74="","",V74*$N$54)</f>
        <v/>
      </c>
    </row>
    <row r="75" spans="1:23" ht="4.5" customHeight="1">
      <c r="G75" s="217"/>
      <c r="H75" s="275"/>
      <c r="I75" s="276"/>
      <c r="J75" s="275"/>
      <c r="K75" s="278"/>
      <c r="L75" s="275"/>
      <c r="M75" s="278"/>
      <c r="N75" s="279"/>
      <c r="O75" s="293"/>
      <c r="P75" s="278"/>
      <c r="Q75" s="275"/>
      <c r="R75" s="278"/>
      <c r="S75" s="279"/>
      <c r="T75" s="281"/>
      <c r="U75" s="282"/>
      <c r="V75" s="257"/>
      <c r="W75" s="282"/>
    </row>
    <row r="76" spans="1:23" ht="20.25" customHeight="1">
      <c r="G76" s="217" t="str">
        <f>IF(H31="","","４回目")</f>
        <v/>
      </c>
      <c r="H76" s="275">
        <f>G31</f>
        <v>0</v>
      </c>
      <c r="I76" s="276">
        <f>H31</f>
        <v>0</v>
      </c>
      <c r="J76" s="277" t="str">
        <f>G34</f>
        <v/>
      </c>
      <c r="K76" s="278" t="str">
        <f>H34</f>
        <v/>
      </c>
      <c r="L76" s="277" t="str">
        <f>I34</f>
        <v/>
      </c>
      <c r="M76" s="278" t="str">
        <f>J34</f>
        <v/>
      </c>
      <c r="N76" s="279">
        <f>K34</f>
        <v>0</v>
      </c>
      <c r="O76" s="280" t="str">
        <f>G37</f>
        <v/>
      </c>
      <c r="P76" s="278" t="str">
        <f>H37</f>
        <v/>
      </c>
      <c r="Q76" s="277" t="str">
        <f>I37</f>
        <v/>
      </c>
      <c r="R76" s="278" t="str">
        <f>J37</f>
        <v/>
      </c>
      <c r="S76" s="279">
        <f>K37</f>
        <v>0</v>
      </c>
      <c r="T76" s="281" t="str">
        <f>IF(H31="","",J76-O76)</f>
        <v/>
      </c>
      <c r="U76" s="282" t="str">
        <f>IF(T76="","",T76*$N$54)</f>
        <v/>
      </c>
      <c r="V76" s="281" t="str">
        <f>IF(H31="","",L76-Q76)</f>
        <v/>
      </c>
      <c r="W76" s="282" t="str">
        <f>IF(V76="","",V76*$N$54)</f>
        <v/>
      </c>
    </row>
    <row r="77" spans="1:23" ht="4.5" customHeight="1">
      <c r="G77" s="217"/>
      <c r="H77" s="275"/>
      <c r="I77" s="276"/>
      <c r="J77" s="275"/>
      <c r="K77" s="278"/>
      <c r="L77" s="275"/>
      <c r="M77" s="278"/>
      <c r="N77" s="279"/>
      <c r="O77" s="293"/>
      <c r="P77" s="278"/>
      <c r="Q77" s="275"/>
      <c r="R77" s="278"/>
      <c r="S77" s="279"/>
      <c r="T77" s="281"/>
      <c r="U77" s="282"/>
      <c r="V77" s="257"/>
      <c r="W77" s="282"/>
    </row>
    <row r="78" spans="1:23" ht="20.25" customHeight="1">
      <c r="G78" s="217" t="str">
        <f>IF(N31="","","５回目")</f>
        <v/>
      </c>
      <c r="H78" s="275">
        <f>M31</f>
        <v>0</v>
      </c>
      <c r="I78" s="276">
        <f>N31</f>
        <v>0</v>
      </c>
      <c r="J78" s="277" t="str">
        <f>M34</f>
        <v/>
      </c>
      <c r="K78" s="278" t="str">
        <f>N34</f>
        <v/>
      </c>
      <c r="L78" s="277" t="str">
        <f>O34</f>
        <v/>
      </c>
      <c r="M78" s="278" t="str">
        <f>P34</f>
        <v/>
      </c>
      <c r="N78" s="279">
        <f>Q34</f>
        <v>0</v>
      </c>
      <c r="O78" s="280" t="str">
        <f>M37</f>
        <v/>
      </c>
      <c r="P78" s="278" t="str">
        <f>N37</f>
        <v/>
      </c>
      <c r="Q78" s="277" t="str">
        <f>O37</f>
        <v/>
      </c>
      <c r="R78" s="278" t="str">
        <f>P37</f>
        <v/>
      </c>
      <c r="S78" s="279">
        <f>Q37</f>
        <v>0</v>
      </c>
      <c r="T78" s="281" t="str">
        <f>IF(N31="","",J78-O78)</f>
        <v/>
      </c>
      <c r="U78" s="282" t="str">
        <f>IF(T78="","",T78*$N$54)</f>
        <v/>
      </c>
      <c r="V78" s="281" t="str">
        <f>IF(N31="","",L78-Q78)</f>
        <v/>
      </c>
      <c r="W78" s="282" t="str">
        <f>IF(V78="","",V78*$N$54)</f>
        <v/>
      </c>
    </row>
    <row r="79" spans="1:23" ht="4.5" customHeight="1">
      <c r="G79" s="217"/>
      <c r="H79" s="275"/>
      <c r="I79" s="276"/>
      <c r="J79" s="275"/>
      <c r="K79" s="278"/>
      <c r="L79" s="275"/>
      <c r="M79" s="278"/>
      <c r="N79" s="279"/>
      <c r="O79" s="293"/>
      <c r="P79" s="278"/>
      <c r="Q79" s="275"/>
      <c r="R79" s="278"/>
      <c r="S79" s="279"/>
      <c r="T79" s="281"/>
      <c r="U79" s="282"/>
      <c r="V79" s="257"/>
      <c r="W79" s="282"/>
    </row>
    <row r="80" spans="1:23" ht="20.25" customHeight="1">
      <c r="G80" s="217" t="str">
        <f>IF(T31="","","６回目")</f>
        <v/>
      </c>
      <c r="H80" s="275">
        <f>S31</f>
        <v>0</v>
      </c>
      <c r="I80" s="276">
        <f>T31</f>
        <v>0</v>
      </c>
      <c r="J80" s="277" t="str">
        <f>S34</f>
        <v/>
      </c>
      <c r="K80" s="278" t="str">
        <f>T34</f>
        <v/>
      </c>
      <c r="L80" s="277" t="str">
        <f>U34</f>
        <v/>
      </c>
      <c r="M80" s="278" t="str">
        <f>V34</f>
        <v/>
      </c>
      <c r="N80" s="279">
        <f>W34</f>
        <v>0</v>
      </c>
      <c r="O80" s="280" t="str">
        <f>S37</f>
        <v/>
      </c>
      <c r="P80" s="278" t="str">
        <f>T37</f>
        <v/>
      </c>
      <c r="Q80" s="277" t="str">
        <f>U37</f>
        <v/>
      </c>
      <c r="R80" s="278" t="str">
        <f>V37</f>
        <v/>
      </c>
      <c r="S80" s="279">
        <f>W37</f>
        <v>0</v>
      </c>
      <c r="T80" s="281" t="str">
        <f>IF(T31="","",J80-O80)</f>
        <v/>
      </c>
      <c r="U80" s="282" t="str">
        <f>IF(T80="","",T80*$N$54)</f>
        <v/>
      </c>
      <c r="V80" s="281" t="str">
        <f>IF(T31="","",L80-Q80)</f>
        <v/>
      </c>
      <c r="W80" s="282" t="str">
        <f>IF(V80="","",V80*$N$54)</f>
        <v/>
      </c>
    </row>
    <row r="81" spans="7:23" ht="4.5" customHeight="1">
      <c r="G81" s="217"/>
      <c r="H81" s="275"/>
      <c r="I81" s="276"/>
      <c r="J81" s="275"/>
      <c r="K81" s="278"/>
      <c r="L81" s="275"/>
      <c r="M81" s="278"/>
      <c r="N81" s="279"/>
      <c r="O81" s="293"/>
      <c r="P81" s="278"/>
      <c r="Q81" s="275"/>
      <c r="R81" s="278"/>
      <c r="S81" s="279"/>
      <c r="T81" s="281"/>
      <c r="U81" s="282"/>
      <c r="V81" s="257"/>
      <c r="W81" s="282"/>
    </row>
    <row r="82" spans="7:23" ht="20.25" customHeight="1">
      <c r="G82" s="294" t="str">
        <f>IF(H41="","","７回目")</f>
        <v/>
      </c>
      <c r="H82" s="295">
        <f>G41</f>
        <v>0</v>
      </c>
      <c r="I82" s="295">
        <f>H41</f>
        <v>0</v>
      </c>
      <c r="J82" s="296" t="str">
        <f>G44</f>
        <v/>
      </c>
      <c r="K82" s="297" t="str">
        <f>H44</f>
        <v/>
      </c>
      <c r="L82" s="298" t="str">
        <f>I44</f>
        <v/>
      </c>
      <c r="M82" s="297" t="str">
        <f>J44</f>
        <v/>
      </c>
      <c r="N82" s="299">
        <f>K44</f>
        <v>0</v>
      </c>
      <c r="O82" s="298" t="str">
        <f>G47</f>
        <v/>
      </c>
      <c r="P82" s="297" t="str">
        <f>H47</f>
        <v/>
      </c>
      <c r="Q82" s="298" t="str">
        <f>I47</f>
        <v/>
      </c>
      <c r="R82" s="297" t="str">
        <f>J47</f>
        <v/>
      </c>
      <c r="S82" s="299">
        <f>K47</f>
        <v>0</v>
      </c>
      <c r="T82" s="300" t="str">
        <f>IF(H41="","",J82-O82)</f>
        <v/>
      </c>
      <c r="U82" s="301" t="str">
        <f>IF(T82="","",T82*$N$54)</f>
        <v/>
      </c>
      <c r="V82" s="302" t="str">
        <f>IF(H41="","",L82-Q82)</f>
        <v/>
      </c>
      <c r="W82" s="301" t="str">
        <f>IF(V82="","",V82*$N$54)</f>
        <v/>
      </c>
    </row>
    <row r="83" spans="7:23" ht="4.5" customHeight="1">
      <c r="G83" s="217"/>
      <c r="H83" s="275"/>
      <c r="I83" s="275"/>
      <c r="J83" s="280"/>
      <c r="K83" s="278"/>
      <c r="L83" s="277"/>
      <c r="M83" s="278"/>
      <c r="N83" s="279"/>
      <c r="O83" s="277"/>
      <c r="P83" s="278"/>
      <c r="Q83" s="277"/>
      <c r="R83" s="278"/>
      <c r="S83" s="279"/>
      <c r="T83" s="281"/>
      <c r="U83" s="282"/>
      <c r="V83" s="281"/>
      <c r="W83" s="282"/>
    </row>
    <row r="84" spans="7:23" ht="20.25" customHeight="1">
      <c r="G84" s="303" t="s">
        <v>99</v>
      </c>
      <c r="H84" s="304">
        <f>IF(M42="",MAX(H70:H82),M42)</f>
        <v>0</v>
      </c>
      <c r="I84" s="304"/>
      <c r="J84" s="305" t="str">
        <f>IF(M45="",S43,M45)</f>
        <v/>
      </c>
      <c r="K84" s="306">
        <f>IF(N45="",MAX(K70:K82),N45)</f>
        <v>0</v>
      </c>
      <c r="L84" s="307" t="str">
        <f>IF(O45="",U43,O45)</f>
        <v/>
      </c>
      <c r="M84" s="306" t="str">
        <f>IF(P45="",V43,P45)</f>
        <v/>
      </c>
      <c r="N84" s="394">
        <f>IF(M42="",VLOOKUP(H84,H69:N82,7,TRUE),Q45)</f>
        <v>0</v>
      </c>
      <c r="O84" s="307"/>
      <c r="P84" s="306"/>
      <c r="Q84" s="307"/>
      <c r="R84" s="306"/>
      <c r="S84" s="308"/>
      <c r="T84" s="309"/>
      <c r="U84" s="310"/>
      <c r="V84" s="309"/>
      <c r="W84" s="310"/>
    </row>
    <row r="85" spans="7:23" ht="20.25" customHeight="1">
      <c r="G85" s="417" t="s">
        <v>98</v>
      </c>
      <c r="H85" s="417"/>
      <c r="I85" s="417"/>
      <c r="J85" s="311" t="str">
        <f>IF(U43="","",U43)</f>
        <v/>
      </c>
      <c r="K85" s="312" t="s">
        <v>106</v>
      </c>
      <c r="L85" s="313"/>
      <c r="M85" s="314" t="str">
        <f>IF(G10="","",CONCATENATE("林分",G10,"haあたり"))</f>
        <v/>
      </c>
      <c r="N85" s="315"/>
      <c r="O85" s="316"/>
      <c r="P85" s="317" t="str">
        <f>IF(J85="","",J85*N54)</f>
        <v/>
      </c>
      <c r="Q85" s="314" t="s">
        <v>105</v>
      </c>
      <c r="R85" s="318"/>
      <c r="S85" s="318" t="s">
        <v>97</v>
      </c>
      <c r="T85" s="319" t="str">
        <f>IF(W70="","",SUM(W70:W82))</f>
        <v/>
      </c>
      <c r="U85" s="320"/>
      <c r="V85" s="321" t="s">
        <v>104</v>
      </c>
      <c r="W85" s="322" t="str">
        <f>IF(P85="","",P85+T85)</f>
        <v/>
      </c>
    </row>
    <row r="87" spans="7:23">
      <c r="J87" s="235"/>
    </row>
  </sheetData>
  <sheetProtection password="CC3D" sheet="1" objects="1" scenarios="1" selectLockedCells="1"/>
  <mergeCells count="15">
    <mergeCell ref="T67:U67"/>
    <mergeCell ref="V67:W67"/>
    <mergeCell ref="G85:I85"/>
    <mergeCell ref="G2:S2"/>
    <mergeCell ref="J66:N66"/>
    <mergeCell ref="O66:S66"/>
    <mergeCell ref="H55:I55"/>
    <mergeCell ref="U13:X17"/>
    <mergeCell ref="F8:H8"/>
    <mergeCell ref="B27:D27"/>
    <mergeCell ref="C16:E16"/>
    <mergeCell ref="B11:C11"/>
    <mergeCell ref="B25:E25"/>
    <mergeCell ref="C13:E13"/>
    <mergeCell ref="C15:E15"/>
  </mergeCells>
  <phoneticPr fontId="13"/>
  <conditionalFormatting sqref="W43 W37 Q37 W27 Q27 K47 K37 K27 L14">
    <cfRule type="cellIs" dxfId="11" priority="3" stopIfTrue="1" operator="greaterThanOrEqual">
      <formula>0.85</formula>
    </cfRule>
    <cfRule type="cellIs" dxfId="10" priority="4" stopIfTrue="1" operator="between">
      <formula>0.8</formula>
      <formula>0.85</formula>
    </cfRule>
  </conditionalFormatting>
  <conditionalFormatting sqref="Q45 W34 Q34 W24 Q24 K44 K34 K24">
    <cfRule type="cellIs" dxfId="9" priority="1" stopIfTrue="1" operator="greaterThanOrEqual">
      <formula>0.85</formula>
    </cfRule>
    <cfRule type="cellIs" dxfId="8" priority="2" stopIfTrue="1" operator="between">
      <formula>0.8</formula>
      <formula>0.85</formula>
    </cfRule>
  </conditionalFormatting>
  <pageMargins left="1.5" right="0.78700000000000003" top="0.98399999999999999" bottom="0.98399999999999999" header="0.51200000000000001" footer="0.51200000000000001"/>
  <pageSetup paperSize="9" orientation="landscape" r:id="rId1"/>
  <headerFooter alignWithMargins="0"/>
  <ignoredErrors>
    <ignoredError sqref="V70 V72 V74 V76 V78 V80 V82 K84" formula="1"/>
    <ignoredError sqref="M14"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CV149"/>
  <sheetViews>
    <sheetView zoomScale="75" zoomScaleNormal="75" workbookViewId="0">
      <selection activeCell="B5" sqref="B5"/>
    </sheetView>
  </sheetViews>
  <sheetFormatPr defaultRowHeight="13.5"/>
  <cols>
    <col min="1" max="1" width="5.625" style="8" customWidth="1"/>
    <col min="2" max="2" width="8.875" style="8" customWidth="1"/>
    <col min="3" max="3" width="9.125" style="8" customWidth="1"/>
    <col min="4" max="4" width="11.75" style="8" customWidth="1"/>
    <col min="5" max="5" width="7.125" style="8" customWidth="1"/>
    <col min="6" max="6" width="7.25" style="8" customWidth="1"/>
    <col min="7" max="9" width="6.125" style="8" customWidth="1"/>
    <col min="10" max="10" width="9" style="8"/>
    <col min="11" max="11" width="2.5" style="8" customWidth="1"/>
    <col min="12" max="12" width="8.875" style="8" customWidth="1"/>
    <col min="13" max="14" width="6.625" style="8" customWidth="1"/>
    <col min="15" max="18" width="6.125" style="8" customWidth="1"/>
    <col min="19" max="19" width="10" style="8" bestFit="1" customWidth="1"/>
    <col min="20" max="20" width="2.5" style="8" customWidth="1"/>
    <col min="21" max="21" width="8.875" style="8" customWidth="1"/>
    <col min="22" max="23" width="6.625" style="8" customWidth="1"/>
    <col min="24" max="27" width="6.125" style="8" customWidth="1"/>
    <col min="28" max="28" width="9" style="8"/>
    <col min="29" max="29" width="2.5" style="8" customWidth="1"/>
    <col min="30" max="30" width="8.875" style="8" customWidth="1"/>
    <col min="31" max="32" width="6.625" style="8" customWidth="1"/>
    <col min="33" max="36" width="6.125" style="8" customWidth="1"/>
    <col min="37" max="37" width="9" style="8"/>
    <col min="38" max="38" width="2.25" style="8" customWidth="1"/>
    <col min="39" max="39" width="8.875" style="8" customWidth="1"/>
    <col min="40" max="41" width="6.625" style="8" customWidth="1"/>
    <col min="42" max="45" width="6.25" style="8" customWidth="1"/>
    <col min="46" max="46" width="9" style="8"/>
    <col min="47" max="47" width="2.25" style="8" customWidth="1"/>
    <col min="48" max="48" width="8.875" style="8" customWidth="1"/>
    <col min="49" max="50" width="6.625" style="8" customWidth="1"/>
    <col min="51" max="54" width="6.375" style="8" customWidth="1"/>
    <col min="55" max="55" width="9" style="8" customWidth="1"/>
    <col min="56" max="56" width="2.25" style="8" customWidth="1"/>
    <col min="57" max="57" width="8.875" style="8" customWidth="1"/>
    <col min="58" max="59" width="6.625" style="8" customWidth="1"/>
    <col min="60" max="60" width="6.25" style="8" customWidth="1"/>
    <col min="61" max="63" width="6.375" style="8" customWidth="1"/>
    <col min="64" max="64" width="9" style="8" customWidth="1"/>
    <col min="65" max="65" width="2.25" style="8" customWidth="1"/>
    <col min="66" max="66" width="8.875" style="8" customWidth="1"/>
    <col min="67" max="68" width="6.625" style="8" customWidth="1"/>
    <col min="69" max="72" width="6.375" style="8" customWidth="1"/>
    <col min="73" max="73" width="9" style="8" customWidth="1"/>
    <col min="74" max="74" width="10.875" style="16" customWidth="1"/>
    <col min="75" max="75" width="10.875" style="8" customWidth="1"/>
    <col min="76" max="77" width="11.125" style="8" customWidth="1"/>
    <col min="78" max="78" width="14" style="8" customWidth="1"/>
    <col min="79" max="82" width="11.125" style="8" customWidth="1"/>
    <col min="83" max="83" width="13.5" style="8" customWidth="1"/>
    <col min="84" max="84" width="11.125" style="8" customWidth="1"/>
    <col min="86" max="89" width="9" style="8"/>
    <col min="90" max="91" width="10.875" style="8" customWidth="1"/>
    <col min="92" max="92" width="12.125" style="8" bestFit="1" customWidth="1"/>
    <col min="93" max="93" width="14.5" style="8" bestFit="1" customWidth="1"/>
    <col min="94" max="99" width="6.375" style="8" customWidth="1"/>
    <col min="100" max="100" width="5.25" style="8" customWidth="1"/>
    <col min="101" max="16384" width="9" style="8"/>
  </cols>
  <sheetData>
    <row r="1" spans="1:93" ht="36" customHeight="1" thickBot="1">
      <c r="A1" s="7"/>
      <c r="O1" s="177" t="s">
        <v>101</v>
      </c>
      <c r="Q1" s="16"/>
      <c r="R1" s="173"/>
      <c r="S1" s="16"/>
      <c r="AD1" s="31" t="s">
        <v>23</v>
      </c>
      <c r="AE1" s="32"/>
      <c r="AF1" s="32"/>
      <c r="AG1" s="32"/>
      <c r="AI1" s="40"/>
      <c r="AJ1" s="16"/>
      <c r="AK1" s="16"/>
      <c r="AL1" s="16"/>
      <c r="AM1" s="16"/>
    </row>
    <row r="2" spans="1:93" ht="36" customHeight="1" thickBot="1">
      <c r="O2" s="174"/>
      <c r="P2" s="175" t="s">
        <v>100</v>
      </c>
      <c r="X2" s="13"/>
      <c r="AC2" s="13"/>
      <c r="AD2" s="33" t="s">
        <v>24</v>
      </c>
      <c r="AE2" s="35"/>
      <c r="AF2" s="35"/>
      <c r="AG2" s="35"/>
      <c r="AH2" s="34"/>
      <c r="AI2" s="39"/>
      <c r="AJ2" s="16"/>
      <c r="AK2" s="16"/>
      <c r="AL2" s="17"/>
      <c r="AM2" s="17"/>
      <c r="AN2" s="13"/>
      <c r="AO2" s="13"/>
      <c r="AP2" s="13"/>
      <c r="AU2" s="13"/>
      <c r="AV2" s="13"/>
      <c r="AW2" s="13"/>
      <c r="AX2" s="13"/>
      <c r="AY2" s="13"/>
      <c r="BD2" s="13"/>
      <c r="BE2" s="13"/>
      <c r="BF2" s="13"/>
      <c r="BG2" s="13"/>
      <c r="BH2" s="13"/>
      <c r="BM2" s="13"/>
      <c r="BN2" s="13"/>
      <c r="BO2" s="13"/>
      <c r="BP2" s="13"/>
      <c r="BQ2" s="13"/>
      <c r="BV2" s="17"/>
      <c r="BW2" s="30" t="s">
        <v>22</v>
      </c>
    </row>
    <row r="3" spans="1:93" ht="17.25" customHeight="1" thickBot="1">
      <c r="B3" s="8" t="s">
        <v>25</v>
      </c>
    </row>
    <row r="4" spans="1:93" ht="21.75" customHeight="1" thickBot="1">
      <c r="A4" s="431" t="s">
        <v>13</v>
      </c>
      <c r="B4" s="432"/>
      <c r="C4" s="432"/>
      <c r="D4" s="432"/>
      <c r="E4" s="432"/>
      <c r="F4" s="432"/>
      <c r="G4" s="432"/>
      <c r="H4" s="432"/>
      <c r="I4" s="432"/>
      <c r="J4" s="433"/>
      <c r="K4" s="167"/>
      <c r="L4" s="431" t="s">
        <v>29</v>
      </c>
      <c r="M4" s="432"/>
      <c r="N4" s="432"/>
      <c r="O4" s="432"/>
      <c r="P4" s="432"/>
      <c r="Q4" s="432"/>
      <c r="R4" s="432"/>
      <c r="S4" s="433"/>
      <c r="T4" s="167"/>
      <c r="U4" s="431" t="s">
        <v>30</v>
      </c>
      <c r="V4" s="432"/>
      <c r="W4" s="432"/>
      <c r="X4" s="432"/>
      <c r="Y4" s="432"/>
      <c r="Z4" s="432"/>
      <c r="AA4" s="432"/>
      <c r="AB4" s="433"/>
      <c r="AC4" s="167"/>
      <c r="AD4" s="431" t="s">
        <v>31</v>
      </c>
      <c r="AE4" s="432"/>
      <c r="AF4" s="432"/>
      <c r="AG4" s="432"/>
      <c r="AH4" s="432"/>
      <c r="AI4" s="432"/>
      <c r="AJ4" s="432"/>
      <c r="AK4" s="433"/>
      <c r="AL4" s="167"/>
      <c r="AM4" s="431" t="s">
        <v>16</v>
      </c>
      <c r="AN4" s="432"/>
      <c r="AO4" s="432"/>
      <c r="AP4" s="432"/>
      <c r="AQ4" s="432"/>
      <c r="AR4" s="432"/>
      <c r="AS4" s="432"/>
      <c r="AT4" s="433"/>
      <c r="AU4" s="167"/>
      <c r="AV4" s="431" t="s">
        <v>17</v>
      </c>
      <c r="AW4" s="432"/>
      <c r="AX4" s="432"/>
      <c r="AY4" s="432"/>
      <c r="AZ4" s="432"/>
      <c r="BA4" s="432"/>
      <c r="BB4" s="432"/>
      <c r="BC4" s="433"/>
      <c r="BD4" s="167"/>
      <c r="BE4" s="431" t="s">
        <v>26</v>
      </c>
      <c r="BF4" s="432"/>
      <c r="BG4" s="432"/>
      <c r="BH4" s="432"/>
      <c r="BI4" s="432"/>
      <c r="BJ4" s="432"/>
      <c r="BK4" s="432"/>
      <c r="BL4" s="433"/>
      <c r="BM4" s="167"/>
      <c r="BN4" s="431" t="s">
        <v>27</v>
      </c>
      <c r="BO4" s="432"/>
      <c r="BP4" s="432"/>
      <c r="BQ4" s="432"/>
      <c r="BR4" s="432"/>
      <c r="BS4" s="432"/>
      <c r="BT4" s="432"/>
      <c r="BU4" s="433"/>
      <c r="BV4" s="10"/>
      <c r="BW4" s="442" t="s">
        <v>28</v>
      </c>
      <c r="BX4" s="443"/>
      <c r="BY4" s="443"/>
      <c r="BZ4" s="443"/>
      <c r="CA4" s="443"/>
      <c r="CB4" s="443"/>
      <c r="CC4" s="443"/>
      <c r="CD4" s="443"/>
      <c r="CE4" s="443"/>
      <c r="CF4" s="444"/>
      <c r="CH4" s="442" t="s">
        <v>19</v>
      </c>
      <c r="CI4" s="451"/>
      <c r="CJ4" s="451"/>
      <c r="CK4" s="451"/>
      <c r="CL4" s="451"/>
      <c r="CM4" s="451"/>
      <c r="CN4" s="451"/>
      <c r="CO4" s="452"/>
    </row>
    <row r="5" spans="1:93" ht="15" customHeight="1">
      <c r="A5" s="22" t="s">
        <v>6</v>
      </c>
      <c r="B5" s="23">
        <v>35</v>
      </c>
      <c r="C5" s="459" t="s">
        <v>0</v>
      </c>
      <c r="D5" s="460"/>
      <c r="E5" s="23">
        <v>2200</v>
      </c>
      <c r="K5" s="168"/>
      <c r="L5" s="22" t="s">
        <v>7</v>
      </c>
      <c r="M5" s="171">
        <v>40</v>
      </c>
      <c r="N5" s="434"/>
      <c r="O5" s="435"/>
      <c r="P5" s="435"/>
      <c r="Q5" s="435"/>
      <c r="R5" s="435"/>
      <c r="S5" s="436"/>
      <c r="T5" s="168"/>
      <c r="U5" s="22" t="s">
        <v>7</v>
      </c>
      <c r="V5" s="171">
        <v>50</v>
      </c>
      <c r="W5" s="434"/>
      <c r="X5" s="435"/>
      <c r="Y5" s="435"/>
      <c r="Z5" s="435"/>
      <c r="AA5" s="435"/>
      <c r="AB5" s="436"/>
      <c r="AC5" s="168"/>
      <c r="AD5" s="22" t="s">
        <v>7</v>
      </c>
      <c r="AE5" s="171">
        <v>60</v>
      </c>
      <c r="AF5" s="434"/>
      <c r="AG5" s="435"/>
      <c r="AH5" s="435"/>
      <c r="AI5" s="435"/>
      <c r="AJ5" s="435"/>
      <c r="AK5" s="436"/>
      <c r="AL5" s="168"/>
      <c r="AM5" s="22" t="s">
        <v>7</v>
      </c>
      <c r="AN5" s="171">
        <v>70</v>
      </c>
      <c r="AO5" s="434"/>
      <c r="AP5" s="435"/>
      <c r="AQ5" s="435"/>
      <c r="AR5" s="435"/>
      <c r="AS5" s="435"/>
      <c r="AT5" s="436"/>
      <c r="AU5" s="168"/>
      <c r="AV5" s="22" t="s">
        <v>7</v>
      </c>
      <c r="AW5" s="171">
        <v>80</v>
      </c>
      <c r="AX5" s="434"/>
      <c r="AY5" s="435"/>
      <c r="AZ5" s="435"/>
      <c r="BA5" s="435"/>
      <c r="BB5" s="435"/>
      <c r="BC5" s="436"/>
      <c r="BD5" s="168"/>
      <c r="BE5" s="22" t="s">
        <v>7</v>
      </c>
      <c r="BF5" s="171">
        <v>90</v>
      </c>
      <c r="BG5" s="434"/>
      <c r="BH5" s="435"/>
      <c r="BI5" s="435"/>
      <c r="BJ5" s="435"/>
      <c r="BK5" s="435"/>
      <c r="BL5" s="436"/>
      <c r="BM5" s="168"/>
      <c r="BN5" s="22" t="s">
        <v>7</v>
      </c>
      <c r="BO5" s="171">
        <v>100</v>
      </c>
      <c r="BP5" s="434"/>
      <c r="BQ5" s="435"/>
      <c r="BR5" s="435"/>
      <c r="BS5" s="435"/>
      <c r="BT5" s="435"/>
      <c r="BU5" s="436"/>
      <c r="BV5" s="11"/>
      <c r="BW5" s="445"/>
      <c r="BX5" s="446"/>
      <c r="BY5" s="446"/>
      <c r="BZ5" s="446"/>
      <c r="CA5" s="446"/>
      <c r="CB5" s="446"/>
      <c r="CC5" s="446"/>
      <c r="CD5" s="446"/>
      <c r="CE5" s="446"/>
      <c r="CF5" s="447"/>
      <c r="CH5" s="453"/>
      <c r="CI5" s="454"/>
      <c r="CJ5" s="454"/>
      <c r="CK5" s="454"/>
      <c r="CL5" s="454"/>
      <c r="CM5" s="454"/>
      <c r="CN5" s="454"/>
      <c r="CO5" s="455"/>
    </row>
    <row r="6" spans="1:93" ht="15" customHeight="1">
      <c r="A6" s="9" t="s">
        <v>4</v>
      </c>
      <c r="B6" s="5">
        <v>18</v>
      </c>
      <c r="C6" s="440" t="s">
        <v>1</v>
      </c>
      <c r="D6" s="441"/>
      <c r="E6" s="6">
        <f>IF(B5=0,0,ROUND(B6/(46.084945749*(1-EXP(-0.006472836*B5))^0.631063486)*46.084945749*(1-EXP(-0.006472836*40))^0.631063486,1))</f>
        <v>19.399999999999999</v>
      </c>
      <c r="F6" s="156"/>
      <c r="G6" s="157"/>
      <c r="H6" s="157"/>
      <c r="I6" s="157"/>
      <c r="J6" s="158"/>
      <c r="K6" s="168"/>
      <c r="L6" s="9" t="s">
        <v>2</v>
      </c>
      <c r="M6" s="4">
        <v>0.3</v>
      </c>
      <c r="N6" s="437"/>
      <c r="O6" s="438"/>
      <c r="P6" s="438"/>
      <c r="Q6" s="438"/>
      <c r="R6" s="438"/>
      <c r="S6" s="439"/>
      <c r="T6" s="168"/>
      <c r="U6" s="9" t="s">
        <v>2</v>
      </c>
      <c r="V6" s="4">
        <v>0.2</v>
      </c>
      <c r="W6" s="437"/>
      <c r="X6" s="438"/>
      <c r="Y6" s="438"/>
      <c r="Z6" s="438"/>
      <c r="AA6" s="438"/>
      <c r="AB6" s="439"/>
      <c r="AC6" s="168"/>
      <c r="AD6" s="9" t="s">
        <v>2</v>
      </c>
      <c r="AE6" s="4">
        <v>0.2</v>
      </c>
      <c r="AF6" s="437"/>
      <c r="AG6" s="438"/>
      <c r="AH6" s="438"/>
      <c r="AI6" s="438"/>
      <c r="AJ6" s="438"/>
      <c r="AK6" s="439"/>
      <c r="AL6" s="168"/>
      <c r="AM6" s="9" t="s">
        <v>2</v>
      </c>
      <c r="AN6" s="4">
        <v>0.2</v>
      </c>
      <c r="AO6" s="437"/>
      <c r="AP6" s="438"/>
      <c r="AQ6" s="438"/>
      <c r="AR6" s="438"/>
      <c r="AS6" s="438"/>
      <c r="AT6" s="439"/>
      <c r="AU6" s="168"/>
      <c r="AV6" s="9" t="s">
        <v>2</v>
      </c>
      <c r="AW6" s="4">
        <v>0.2</v>
      </c>
      <c r="AX6" s="437"/>
      <c r="AY6" s="438"/>
      <c r="AZ6" s="438"/>
      <c r="BA6" s="438"/>
      <c r="BB6" s="438"/>
      <c r="BC6" s="439"/>
      <c r="BD6" s="168"/>
      <c r="BE6" s="9" t="s">
        <v>2</v>
      </c>
      <c r="BF6" s="4">
        <v>0.2</v>
      </c>
      <c r="BG6" s="437"/>
      <c r="BH6" s="438"/>
      <c r="BI6" s="438"/>
      <c r="BJ6" s="438"/>
      <c r="BK6" s="438"/>
      <c r="BL6" s="439"/>
      <c r="BM6" s="168"/>
      <c r="BN6" s="9" t="s">
        <v>2</v>
      </c>
      <c r="BO6" s="4">
        <v>0.2</v>
      </c>
      <c r="BP6" s="437"/>
      <c r="BQ6" s="438"/>
      <c r="BR6" s="438"/>
      <c r="BS6" s="438"/>
      <c r="BT6" s="438"/>
      <c r="BU6" s="439"/>
      <c r="BV6" s="15"/>
      <c r="BW6" s="445"/>
      <c r="BX6" s="446"/>
      <c r="BY6" s="446"/>
      <c r="BZ6" s="446"/>
      <c r="CA6" s="446"/>
      <c r="CB6" s="446"/>
      <c r="CC6" s="446"/>
      <c r="CD6" s="446"/>
      <c r="CE6" s="446"/>
      <c r="CF6" s="447"/>
      <c r="CH6" s="453"/>
      <c r="CI6" s="454"/>
      <c r="CJ6" s="454"/>
      <c r="CK6" s="454"/>
      <c r="CL6" s="454"/>
      <c r="CM6" s="454"/>
      <c r="CN6" s="454"/>
      <c r="CO6" s="455"/>
    </row>
    <row r="7" spans="1:93" ht="15" customHeight="1" thickBot="1">
      <c r="A7" s="164"/>
      <c r="B7" s="155"/>
      <c r="C7" s="155"/>
      <c r="D7" s="155"/>
      <c r="E7" s="165">
        <f>MIN(E9:E149)</f>
        <v>0.92</v>
      </c>
      <c r="F7" s="159">
        <f>MIN(F9:F149)</f>
        <v>534.66869779599745</v>
      </c>
      <c r="G7" s="16"/>
      <c r="H7" s="16"/>
      <c r="I7" s="16"/>
      <c r="J7" s="166">
        <f>MIN(J9:J149)</f>
        <v>17.798650843199621</v>
      </c>
      <c r="K7" s="168"/>
      <c r="L7" s="159">
        <f>MIN(L9:L149)</f>
        <v>1540</v>
      </c>
      <c r="M7" s="160">
        <f>MIN(M9:M149)</f>
        <v>19.399999999999999</v>
      </c>
      <c r="N7" s="161">
        <f>MIN(N9:N149)</f>
        <v>0.86</v>
      </c>
      <c r="O7" s="159">
        <f>MIN(O9:O149)</f>
        <v>550.54615743800321</v>
      </c>
      <c r="P7" s="162"/>
      <c r="Q7" s="162"/>
      <c r="R7" s="162"/>
      <c r="S7" s="163">
        <f>MIN(S9:S149)</f>
        <v>21.224831910786229</v>
      </c>
      <c r="T7" s="168"/>
      <c r="U7" s="159">
        <f>MIN(U9:U149)</f>
        <v>1232</v>
      </c>
      <c r="V7" s="160">
        <f>MIN(V9:V149)</f>
        <v>21.9</v>
      </c>
      <c r="W7" s="161">
        <f>MIN(W9:W149)</f>
        <v>0.84</v>
      </c>
      <c r="X7" s="159">
        <f>MIN(X9:X149)</f>
        <v>642.74144231484638</v>
      </c>
      <c r="Y7" s="162"/>
      <c r="Z7" s="162"/>
      <c r="AA7" s="162"/>
      <c r="AB7" s="163">
        <f>MIN(AB9:AB149)</f>
        <v>24.522036432651397</v>
      </c>
      <c r="AC7" s="168"/>
      <c r="AD7" s="159">
        <f>MIN(AD9:AD149)</f>
        <v>985.6</v>
      </c>
      <c r="AE7" s="160">
        <f>MIN(AE9:AE149)</f>
        <v>24.1</v>
      </c>
      <c r="AF7" s="161">
        <f>MIN(AF9:AF149)</f>
        <v>0.82</v>
      </c>
      <c r="AG7" s="159">
        <f>MIN(AG9:AG149)</f>
        <v>714.17044882228072</v>
      </c>
      <c r="AH7" s="162"/>
      <c r="AI7" s="162"/>
      <c r="AJ7" s="162"/>
      <c r="AK7" s="163">
        <f>MIN(AK9:AK149)</f>
        <v>27.91264801413919</v>
      </c>
      <c r="AL7" s="168"/>
      <c r="AM7" s="159">
        <f>MIN(AM9:AM149)</f>
        <v>788.48</v>
      </c>
      <c r="AN7" s="160">
        <f>MIN(AN9:AN149)</f>
        <v>26.1</v>
      </c>
      <c r="AO7" s="161">
        <f>MIN(AO9:AO149)</f>
        <v>0.79</v>
      </c>
      <c r="AP7" s="159">
        <f>MIN(AP9:AP149)</f>
        <v>767.88845811823103</v>
      </c>
      <c r="AQ7" s="162"/>
      <c r="AR7" s="162"/>
      <c r="AS7" s="162"/>
      <c r="AT7" s="163">
        <f>MIN(AT9:AT149)</f>
        <v>31.442767508452363</v>
      </c>
      <c r="AU7" s="168"/>
      <c r="AV7" s="159">
        <f>MIN(AV9:AV149)</f>
        <v>630.78400000000011</v>
      </c>
      <c r="AW7" s="160">
        <f>MIN(AW9:AW149)</f>
        <v>27.8</v>
      </c>
      <c r="AX7" s="161">
        <f>MIN(AX9:AX149)</f>
        <v>0.75</v>
      </c>
      <c r="AY7" s="159">
        <f>MIN(AY9:AY149)</f>
        <v>796.52038921122653</v>
      </c>
      <c r="AZ7" s="162"/>
      <c r="BA7" s="162"/>
      <c r="BB7" s="162"/>
      <c r="BC7" s="163">
        <f>MIN(BC9:BC149)</f>
        <v>35.016624960049214</v>
      </c>
      <c r="BD7" s="168"/>
      <c r="BE7" s="159">
        <f>MIN(BE9:BE149)</f>
        <v>504.62720000000013</v>
      </c>
      <c r="BF7" s="160">
        <f>MIN(BF9:BF149)</f>
        <v>29.4</v>
      </c>
      <c r="BG7" s="161">
        <f>MIN(BG9:BG149)</f>
        <v>0.71</v>
      </c>
      <c r="BH7" s="159">
        <f>MIN(BH9:BH149)</f>
        <v>810.90927477501816</v>
      </c>
      <c r="BI7" s="162"/>
      <c r="BJ7" s="162"/>
      <c r="BK7" s="162"/>
      <c r="BL7" s="163">
        <f>MIN(BL9:BL149)</f>
        <v>38.727909194652455</v>
      </c>
      <c r="BM7" s="168"/>
      <c r="BN7" s="159">
        <f>MIN(BN9:BN149)</f>
        <v>403.70176000000015</v>
      </c>
      <c r="BO7" s="160">
        <f>MIN(BO9:BO149)</f>
        <v>30.9</v>
      </c>
      <c r="BP7" s="161">
        <f>MIN(BP9:BP149)</f>
        <v>0.66</v>
      </c>
      <c r="BQ7" s="159">
        <f>MIN(BQ9:BQ149)</f>
        <v>810.92346557062353</v>
      </c>
      <c r="BR7" s="162"/>
      <c r="BS7" s="162"/>
      <c r="BT7" s="162"/>
      <c r="BU7" s="163">
        <f>MIN(BU9:BU149)</f>
        <v>42.541233278519158</v>
      </c>
      <c r="BV7" s="172"/>
      <c r="BW7" s="448"/>
      <c r="BX7" s="449"/>
      <c r="BY7" s="449"/>
      <c r="BZ7" s="449"/>
      <c r="CA7" s="449"/>
      <c r="CB7" s="449"/>
      <c r="CC7" s="449"/>
      <c r="CD7" s="449"/>
      <c r="CE7" s="449"/>
      <c r="CF7" s="450"/>
      <c r="CH7" s="456"/>
      <c r="CI7" s="457"/>
      <c r="CJ7" s="457"/>
      <c r="CK7" s="457"/>
      <c r="CL7" s="457"/>
      <c r="CM7" s="457"/>
      <c r="CN7" s="457"/>
      <c r="CO7" s="458"/>
    </row>
    <row r="8" spans="1:93" s="387" customFormat="1" ht="27" customHeight="1" thickBot="1">
      <c r="A8" s="360" t="s">
        <v>6</v>
      </c>
      <c r="B8" s="361" t="s">
        <v>3</v>
      </c>
      <c r="C8" s="362" t="s">
        <v>4</v>
      </c>
      <c r="D8" s="363" t="s">
        <v>18</v>
      </c>
      <c r="E8" s="364" t="s">
        <v>9</v>
      </c>
      <c r="F8" s="365" t="s">
        <v>8</v>
      </c>
      <c r="G8" s="366" t="s">
        <v>130</v>
      </c>
      <c r="H8" s="367" t="s">
        <v>131</v>
      </c>
      <c r="I8" s="367" t="s">
        <v>132</v>
      </c>
      <c r="J8" s="368" t="s">
        <v>15</v>
      </c>
      <c r="K8" s="369"/>
      <c r="L8" s="370" t="s">
        <v>3</v>
      </c>
      <c r="M8" s="362" t="s">
        <v>4</v>
      </c>
      <c r="N8" s="363" t="s">
        <v>5</v>
      </c>
      <c r="O8" s="371" t="s">
        <v>8</v>
      </c>
      <c r="P8" s="366" t="s">
        <v>130</v>
      </c>
      <c r="Q8" s="367" t="s">
        <v>131</v>
      </c>
      <c r="R8" s="367" t="s">
        <v>132</v>
      </c>
      <c r="S8" s="368" t="s">
        <v>15</v>
      </c>
      <c r="T8" s="369"/>
      <c r="U8" s="370" t="s">
        <v>3</v>
      </c>
      <c r="V8" s="362" t="s">
        <v>4</v>
      </c>
      <c r="W8" s="363" t="s">
        <v>5</v>
      </c>
      <c r="X8" s="371" t="s">
        <v>8</v>
      </c>
      <c r="Y8" s="366" t="s">
        <v>130</v>
      </c>
      <c r="Z8" s="367" t="s">
        <v>131</v>
      </c>
      <c r="AA8" s="367" t="s">
        <v>132</v>
      </c>
      <c r="AB8" s="368" t="s">
        <v>15</v>
      </c>
      <c r="AC8" s="369"/>
      <c r="AD8" s="370" t="s">
        <v>3</v>
      </c>
      <c r="AE8" s="362" t="s">
        <v>4</v>
      </c>
      <c r="AF8" s="363" t="s">
        <v>5</v>
      </c>
      <c r="AG8" s="371" t="s">
        <v>8</v>
      </c>
      <c r="AH8" s="366" t="s">
        <v>130</v>
      </c>
      <c r="AI8" s="367" t="s">
        <v>131</v>
      </c>
      <c r="AJ8" s="367" t="s">
        <v>132</v>
      </c>
      <c r="AK8" s="368" t="s">
        <v>15</v>
      </c>
      <c r="AL8" s="369"/>
      <c r="AM8" s="370" t="s">
        <v>3</v>
      </c>
      <c r="AN8" s="362" t="s">
        <v>4</v>
      </c>
      <c r="AO8" s="363" t="s">
        <v>5</v>
      </c>
      <c r="AP8" s="371" t="s">
        <v>8</v>
      </c>
      <c r="AQ8" s="366" t="s">
        <v>130</v>
      </c>
      <c r="AR8" s="367" t="s">
        <v>131</v>
      </c>
      <c r="AS8" s="367" t="s">
        <v>132</v>
      </c>
      <c r="AT8" s="372" t="s">
        <v>15</v>
      </c>
      <c r="AU8" s="168"/>
      <c r="AV8" s="370" t="s">
        <v>3</v>
      </c>
      <c r="AW8" s="362" t="s">
        <v>4</v>
      </c>
      <c r="AX8" s="363" t="s">
        <v>5</v>
      </c>
      <c r="AY8" s="371" t="s">
        <v>8</v>
      </c>
      <c r="AZ8" s="366" t="s">
        <v>130</v>
      </c>
      <c r="BA8" s="367" t="s">
        <v>131</v>
      </c>
      <c r="BB8" s="367" t="s">
        <v>132</v>
      </c>
      <c r="BC8" s="372" t="s">
        <v>15</v>
      </c>
      <c r="BD8" s="168"/>
      <c r="BE8" s="370" t="s">
        <v>3</v>
      </c>
      <c r="BF8" s="362" t="s">
        <v>4</v>
      </c>
      <c r="BG8" s="363" t="s">
        <v>5</v>
      </c>
      <c r="BH8" s="371" t="s">
        <v>8</v>
      </c>
      <c r="BI8" s="366" t="s">
        <v>130</v>
      </c>
      <c r="BJ8" s="367" t="s">
        <v>131</v>
      </c>
      <c r="BK8" s="367" t="s">
        <v>132</v>
      </c>
      <c r="BL8" s="372" t="s">
        <v>15</v>
      </c>
      <c r="BM8" s="168"/>
      <c r="BN8" s="370" t="s">
        <v>3</v>
      </c>
      <c r="BO8" s="362" t="s">
        <v>4</v>
      </c>
      <c r="BP8" s="363" t="s">
        <v>5</v>
      </c>
      <c r="BQ8" s="371" t="s">
        <v>8</v>
      </c>
      <c r="BR8" s="366" t="s">
        <v>130</v>
      </c>
      <c r="BS8" s="367" t="s">
        <v>131</v>
      </c>
      <c r="BT8" s="367" t="s">
        <v>132</v>
      </c>
      <c r="BU8" s="372" t="s">
        <v>15</v>
      </c>
      <c r="BV8" s="373"/>
      <c r="BW8" s="374" t="s">
        <v>6</v>
      </c>
      <c r="BX8" s="375" t="s">
        <v>3</v>
      </c>
      <c r="BY8" s="375" t="s">
        <v>11</v>
      </c>
      <c r="BZ8" s="376" t="s">
        <v>21</v>
      </c>
      <c r="CA8" s="377" t="s">
        <v>14</v>
      </c>
      <c r="CB8" s="378" t="s">
        <v>130</v>
      </c>
      <c r="CC8" s="378" t="s">
        <v>131</v>
      </c>
      <c r="CD8" s="378" t="s">
        <v>132</v>
      </c>
      <c r="CE8" s="376" t="s">
        <v>21</v>
      </c>
      <c r="CF8" s="379" t="s">
        <v>10</v>
      </c>
      <c r="CG8" s="380"/>
      <c r="CH8" s="381" t="s">
        <v>6</v>
      </c>
      <c r="CI8" s="382" t="s">
        <v>3</v>
      </c>
      <c r="CJ8" s="382" t="s">
        <v>11</v>
      </c>
      <c r="CK8" s="383" t="s">
        <v>12</v>
      </c>
      <c r="CL8" s="383" t="s">
        <v>14</v>
      </c>
      <c r="CM8" s="384" t="s">
        <v>21</v>
      </c>
      <c r="CN8" s="385" t="s">
        <v>18</v>
      </c>
      <c r="CO8" s="386" t="s">
        <v>20</v>
      </c>
    </row>
    <row r="9" spans="1:93" ht="15" customHeight="1">
      <c r="A9" s="20">
        <v>10</v>
      </c>
      <c r="B9" s="47" t="str">
        <f>IF($B$5&gt;$A9,"",$E$5)</f>
        <v/>
      </c>
      <c r="C9" s="46" t="str">
        <f>IF($B$5&gt;$A9,"",ROUND($E$6*(46.084945749*(1-EXP(-0.006472836*A9))^0.631063486)/(46.084945749*(1-EXP(-0.006472836*40))^0.631063486),1))</f>
        <v/>
      </c>
      <c r="D9" s="48" t="str">
        <f>IF($B$5&lt;=$A9,1/((1/B9)-(((0.074343*C9^(-1.388481)*B9+5065*C9^(-2.900328))^-1)/(-3.42872*(10^6)*B9^(-0.9184)))),"")</f>
        <v/>
      </c>
      <c r="E9" s="49" t="str">
        <f>IF($B$5&gt;$A9,"",ROUND(((0.074343*C9^-1.388481)+5065*(C9^-2.900328)/((10^5.38221*C9^-1.51185)))/((0.074343*C9^-1.388481)+5065*(C9^-2.90038)/B9),2))</f>
        <v/>
      </c>
      <c r="F9" s="50" t="str">
        <f>IF($B$5&gt;$A9,"",1/((0.074343*C9^-1.388481)+5065*(C9^-2.900328)/B9))</f>
        <v/>
      </c>
      <c r="G9" s="78" t="str">
        <f>IF($B$5&gt;$A9,"",1.273477+0.36758*C9+0.140427*(B9^0.5)*C9/100)</f>
        <v/>
      </c>
      <c r="H9" s="78" t="str">
        <f>IF($B$5&gt;$A9,"",F9/G9)</f>
        <v/>
      </c>
      <c r="I9" s="108" t="str">
        <f>IF($B$5&gt;$A9,"",200*(H9/(PI()*B9))^0.5)</f>
        <v/>
      </c>
      <c r="J9" s="113" t="str">
        <f>IF($B$5&gt;$A9,"",-0.15213+0.985016*I9-0.028142*B9^(0.5)*C9/100)</f>
        <v/>
      </c>
      <c r="K9" s="170">
        <f>A9</f>
        <v>10</v>
      </c>
      <c r="L9" s="99" t="str">
        <f>IF(A9&gt;=$M$5,B9*(1-$M$6),"")</f>
        <v/>
      </c>
      <c r="M9" s="54" t="str">
        <f>IF(L9="","",C9)</f>
        <v/>
      </c>
      <c r="N9" s="94" t="str">
        <f>IF(L9="","",ROUND(((0.074343*M9^-1.388481)+5065*(M9^-2.900328)/((10^5.38221*M9^-1.51185)))/((0.074343*M9^-1.388481)+5065*(M9^-2.90038)/L9),2))</f>
        <v/>
      </c>
      <c r="O9" s="95" t="str">
        <f>IF(L9="","",1/((0.074343*M9^-1.388481)+5065*(M9^-2.900328)/L9))</f>
        <v/>
      </c>
      <c r="P9" s="96" t="str">
        <f>IF($M$5&gt;$A9,"",1.273477+0.36758*M9+0.140427*(L9^0.5)*M9/100)</f>
        <v/>
      </c>
      <c r="Q9" s="96" t="str">
        <f>IF($M$5&gt;$A9,"",O9/P9)</f>
        <v/>
      </c>
      <c r="R9" s="112" t="str">
        <f>IF($M$5&gt;$A9,"",200*(Q9/(PI()*L9))^0.5)</f>
        <v/>
      </c>
      <c r="S9" s="116" t="str">
        <f>IF($M$5&gt;$A9,"",-0.15213+0.985016*R9-0.028142*L9^(0.5)*M9/100)</f>
        <v/>
      </c>
      <c r="T9" s="170">
        <v>10</v>
      </c>
      <c r="U9" s="98" t="str">
        <f>IF(A9&gt;=$V$5,L9*(1-$V$6),"")</f>
        <v/>
      </c>
      <c r="V9" s="46" t="str">
        <f>IF(U9="","",M9)</f>
        <v/>
      </c>
      <c r="W9" s="49" t="str">
        <f>IF(U9="","",ROUND(((0.074343*V9^-1.388481)+5065*(V9^-2.900328)/((10^5.38221*V9^-1.51185)))/((0.074343*V9^-1.388481)+5065*(V9^-2.90038)/U9),2))</f>
        <v/>
      </c>
      <c r="X9" s="50" t="str">
        <f>IF(U9="","",1/((0.074343*V9^-1.388481)+5065*(V9^-2.900328)/U9))</f>
        <v/>
      </c>
      <c r="Y9" s="78" t="str">
        <f>IF($V$5&gt;$A9,"",1.273477+0.36758*V9+0.140427*(U9^0.5)*V9/100)</f>
        <v/>
      </c>
      <c r="Z9" s="78" t="str">
        <f>IF($V$5&gt;$A9,"",X9/Y9)</f>
        <v/>
      </c>
      <c r="AA9" s="108" t="str">
        <f>IF($V$5&gt;$A9,"",200*(Z9/(PI()*U9))^0.5)</f>
        <v/>
      </c>
      <c r="AB9" s="113" t="str">
        <f>IF($V$5&gt;$A9,"",-0.15213+0.985016*AA9-0.028142*U9^(0.5)*V9/100)</f>
        <v/>
      </c>
      <c r="AC9" s="170">
        <v>10</v>
      </c>
      <c r="AD9" s="98" t="str">
        <f>IF(A9&gt;=$AE$5,U9*(1-$AE$6),"")</f>
        <v/>
      </c>
      <c r="AE9" s="46" t="str">
        <f>IF(AD9="","",V9)</f>
        <v/>
      </c>
      <c r="AF9" s="49" t="str">
        <f>IF(AD9="","",ROUND(((0.074343*AE9^-1.388481)+5065*(AE9^-2.900328)/((10^5.38221*AE9^-1.51185)))/((0.074343*AE9^-1.388481)+5065*(AE9^-2.90038)/AD9),2))</f>
        <v/>
      </c>
      <c r="AG9" s="50" t="str">
        <f>IF(AD9="","",1/((0.074343*AE9^-1.388481)+5065*(AE9^-2.900328)/AD9))</f>
        <v/>
      </c>
      <c r="AH9" s="78" t="str">
        <f>IF($AE$5&gt;$A9,"",1.273477+0.36758*AE9+0.140427*(AD9^0.5)*AE9/100)</f>
        <v/>
      </c>
      <c r="AI9" s="78" t="str">
        <f>IF($AE$5&gt;$A9,"",AG9/AH9)</f>
        <v/>
      </c>
      <c r="AJ9" s="108" t="str">
        <f>IF($AE$5&gt;$A9,"",200*(AI9/(PI()*AD9))^0.5)</f>
        <v/>
      </c>
      <c r="AK9" s="113" t="str">
        <f>IF($AE$5&gt;$A9,"",-0.15213+0.985016*AJ9-0.028142*AD9^(0.5)*AE9/100)</f>
        <v/>
      </c>
      <c r="AL9" s="170">
        <v>10</v>
      </c>
      <c r="AM9" s="98" t="str">
        <f>IF(A9&gt;=$AN$5,AD9*(1-$AN$6),"")</f>
        <v/>
      </c>
      <c r="AN9" s="46" t="str">
        <f>IF(AM9="","",AE9)</f>
        <v/>
      </c>
      <c r="AO9" s="49" t="str">
        <f>IF(AM9="","",ROUND(((0.074343*AN9^-1.388481)+5065*(AN9^-2.900328)/((10^5.38221*AN9^-1.51185)))/((0.074343*AN9^-1.388481)+5065*(AN9^-2.90038)/AM9),2))</f>
        <v/>
      </c>
      <c r="AP9" s="50" t="str">
        <f>IF(AM9="","",1/((0.074343*AN9^-1.388481)+5065*(AN9^-2.900328)/AM9))</f>
        <v/>
      </c>
      <c r="AQ9" s="78" t="str">
        <f>IF($AN$5&gt;$A9,"",1.273477+0.36758*AN9+0.140427*(AM9^0.5)*AN9/100)</f>
        <v/>
      </c>
      <c r="AR9" s="78" t="str">
        <f>IF($AN$5&gt;$A9,"",AP9/AQ9)</f>
        <v/>
      </c>
      <c r="AS9" s="78" t="str">
        <f>IF($AN$5&gt;$A9,"",200*(AR9/(PI()*AM9))^0.5)</f>
        <v/>
      </c>
      <c r="AT9" s="70" t="str">
        <f>IF($AN$5&gt;$A9,"",-0.15213+0.985016*AS9-0.028142*AM9^(0.5)*AN9/100)</f>
        <v/>
      </c>
      <c r="AU9" s="170">
        <v>10</v>
      </c>
      <c r="AV9" s="99" t="str">
        <f>IF(A9&gt;=$AW$5,AM9*(1-$AW$6),"")</f>
        <v/>
      </c>
      <c r="AW9" s="54" t="str">
        <f>IF(AV9="","",AN9)</f>
        <v/>
      </c>
      <c r="AX9" s="94" t="str">
        <f>IF(AV9="","",ROUND(((0.074343*AW9^-1.388481)+5065*(AW9^-2.900328)/((10^5.38221*AW9^-1.51185)))/((0.074343*AW9^-1.388481)+5065*(AW9^-2.90038)/AV9),2))</f>
        <v/>
      </c>
      <c r="AY9" s="95" t="str">
        <f>IF(AV9="","",1/((0.074343*AW9^-1.388481)+5065*(AW9^-2.900328)/AV9))</f>
        <v/>
      </c>
      <c r="AZ9" s="96" t="str">
        <f>IF($AW$5&gt;$A9,"",1.273477+0.36758*AW9+0.140427*(AV9^0.5)*AW9/100)</f>
        <v/>
      </c>
      <c r="BA9" s="96" t="str">
        <f>IF($AW$5&gt;$A9,"",AY9/AZ9)</f>
        <v/>
      </c>
      <c r="BB9" s="96" t="str">
        <f>IF($AW$5&gt;$A9,"",200*(BA9/(PI()*AV9))^0.5)</f>
        <v/>
      </c>
      <c r="BC9" s="53" t="str">
        <f>IF($AW$5&gt;$A9,"",-0.15213+0.985016*BB9-0.028142*AV9^(0.5)*AW9/100)</f>
        <v/>
      </c>
      <c r="BD9" s="170">
        <v>10</v>
      </c>
      <c r="BE9" s="99" t="str">
        <f>IF(A9&gt;=$BF$5,AV9*(1-$BF$6),"")</f>
        <v/>
      </c>
      <c r="BF9" s="54" t="str">
        <f>IF(BE9="","",AW9)</f>
        <v/>
      </c>
      <c r="BG9" s="94" t="str">
        <f>IF(BE9="","",ROUND(((0.074343*BF9^-1.388481)+5065*(BF9^-2.900328)/((10^5.38221*BF9^-1.51185)))/((0.074343*BF9^-1.388481)+5065*(BF9^-2.90038)/BE9),2))</f>
        <v/>
      </c>
      <c r="BH9" s="95" t="str">
        <f>IF(BE9="","",1/((0.074343*BF9^-1.388481)+5065*(BF9^-2.900328)/BE9))</f>
        <v/>
      </c>
      <c r="BI9" s="96" t="str">
        <f>IF($BF$5&gt;$A9,"",1.273477+0.36758*BF9+0.140427*(BE9^0.5)*BF9/100)</f>
        <v/>
      </c>
      <c r="BJ9" s="96" t="str">
        <f>IF($BF$5&gt;$A9,"",BH9/BI9)</f>
        <v/>
      </c>
      <c r="BK9" s="96" t="str">
        <f>IF($BF$5&gt;$A9,"",200*(BJ9/(PI()*BE9))^0.5)</f>
        <v/>
      </c>
      <c r="BL9" s="53" t="str">
        <f>IF($BF$5&gt;$A9,"",-0.15213+0.985016*BK9-0.028142*BE9^(0.5)*BF9/100)</f>
        <v/>
      </c>
      <c r="BM9" s="170">
        <v>10</v>
      </c>
      <c r="BN9" s="41" t="str">
        <f>IF(A9&gt;=$BO$5,BE9*(1-$BO$6),"")</f>
        <v/>
      </c>
      <c r="BO9" s="42" t="str">
        <f>IF(BN9="","",BF9)</f>
        <v/>
      </c>
      <c r="BP9" s="43" t="str">
        <f>IF(BN9="","",ROUND(((0.074343*BO9^-1.388481)+5065*(BO9^-2.900328)/((10^5.38221*BO9^-1.51185)))/((0.074343*BO9^-1.388481)+5065*(BO9^-2.90038)/BN9),2))</f>
        <v/>
      </c>
      <c r="BQ9" s="44" t="str">
        <f>IF(BN9="","",1/((0.074343*BO9^-1.388481)+5065*(BO9^-2.900328)/BN9))</f>
        <v/>
      </c>
      <c r="BR9" s="45" t="str">
        <f>IF($BO$5&gt;$A9,"",1.273477+0.36758*BO9+0.140427*(BN9^0.5)*BO9/100)</f>
        <v/>
      </c>
      <c r="BS9" s="45" t="str">
        <f>IF($BO$5&gt;$A9,"",BQ9/BR9)</f>
        <v/>
      </c>
      <c r="BT9" s="45" t="str">
        <f>IF($BO$5&gt;$A9,"",200*(BS9/(PI()*BN9))^0.5)</f>
        <v/>
      </c>
      <c r="BU9" s="70" t="str">
        <f>IF($BO$5&gt;$A9,"",-0.15213+0.985016*BT9-0.028142*BN9^(0.5)*BO9/100)</f>
        <v/>
      </c>
      <c r="BV9" s="19"/>
      <c r="BW9" s="27">
        <f>A9</f>
        <v>10</v>
      </c>
      <c r="BX9" s="57" t="str">
        <f>IF($B$5&gt;$A9,"",MIN(B9,L9,U9,AD9,AM9,AV9,BE9,BN9))</f>
        <v/>
      </c>
      <c r="BY9" s="58" t="str">
        <f>IF($B$5&gt;$A9,"",C9)</f>
        <v/>
      </c>
      <c r="BZ9" s="58" t="str">
        <f>CE9</f>
        <v/>
      </c>
      <c r="CA9" s="57" t="str">
        <f>IF($B$5&gt;$A9,"",MIN(F9,O9,X9,AG9,AP9,AY9,BH9,BQ9))</f>
        <v/>
      </c>
      <c r="CB9" s="74" t="str">
        <f t="shared" ref="CB9:CB72" si="0">IF($B$5&gt;$A9,"",1.273477+0.36758*C9+0.140427*(BX9^0.5)*C9/100)</f>
        <v/>
      </c>
      <c r="CC9" s="74" t="str">
        <f>IF($B$5&gt;$A9,"",CA9/CB9)</f>
        <v/>
      </c>
      <c r="CD9" s="74" t="str">
        <f>IF($B$5&gt;$A9,"",200*(CC9/(PI()*BX9))^0.5)</f>
        <v/>
      </c>
      <c r="CE9" s="74" t="str">
        <f t="shared" ref="CE9:CE72" si="1">IF($B$5&gt;$A9,"",-0.15213+0.985016*CD9-0.028142*BX9^(0.5)*C9/100)</f>
        <v/>
      </c>
      <c r="CF9" s="117" t="str">
        <f>IF($B$5&gt;$A9,"",MIN(E9,N9,W9,AF9,AO9,AX9,BG9,BP9))</f>
        <v/>
      </c>
      <c r="CH9" s="24">
        <v>10</v>
      </c>
      <c r="CI9" s="63" t="e">
        <f>IF($B$5&gt;$A9,NA(),BX9)</f>
        <v>#N/A</v>
      </c>
      <c r="CJ9" s="64" t="e">
        <f>IF($B$5&gt;$A9,NA(),BY9)</f>
        <v>#N/A</v>
      </c>
      <c r="CK9" s="65" t="e">
        <f>IF($B$5&gt;$A9,NA(),CF9)</f>
        <v>#N/A</v>
      </c>
      <c r="CL9" s="63" t="e">
        <f>IF($B$5&gt;$A9,NA(),CA9)</f>
        <v>#N/A</v>
      </c>
      <c r="CM9" s="64" t="e">
        <f>IF($B$5&gt;$A9,NA(),CE9)</f>
        <v>#N/A</v>
      </c>
      <c r="CN9" s="66" t="e">
        <f>IF($B$5&gt;$A9,NA(),D9)</f>
        <v>#N/A</v>
      </c>
      <c r="CO9" s="67" t="e">
        <f>IF($B$5&gt;$A9,NA(),J9)</f>
        <v>#N/A</v>
      </c>
    </row>
    <row r="10" spans="1:93" ht="15" customHeight="1">
      <c r="A10" s="20">
        <v>11</v>
      </c>
      <c r="B10" s="47" t="str">
        <f t="shared" ref="B10:B73" si="2">IF($B$5&gt;$A10,"",$E$5)</f>
        <v/>
      </c>
      <c r="C10" s="46" t="str">
        <f t="shared" ref="C10:C73" si="3">IF($B$5&gt;$A10,"",ROUND($E$6*(46.084945749*(1-EXP(-0.006472836*A10))^0.631063486)/(46.084945749*(1-EXP(-0.006472836*40))^0.631063486),1))</f>
        <v/>
      </c>
      <c r="D10" s="48" t="str">
        <f t="shared" ref="D10:D73" si="4">IF($B$5&lt;=$A10,1/((1/B10)-(((0.074343*C10^(-1.388481)*B10+5065*C10^(-2.900328))^-1)/(-3.42872*(10^6)*B10^(-0.9184)))),"")</f>
        <v/>
      </c>
      <c r="E10" s="49" t="str">
        <f t="shared" ref="E10:E73" si="5">IF($B$5&gt;$A10,"",ROUND(((0.074343*C10^-1.388481)+5065*(C10^-2.900328)/((10^5.38221*C10^-1.51185)))/((0.074343*C10^-1.388481)+5065*(C10^-2.90038)/B10),2))</f>
        <v/>
      </c>
      <c r="F10" s="50" t="str">
        <f t="shared" ref="F10:F73" si="6">IF($B$5&gt;$A10,"",1/((0.074343*C10^-1.388481)+5065*(C10^-2.900328)/B10))</f>
        <v/>
      </c>
      <c r="G10" s="45" t="str">
        <f t="shared" ref="G10:G73" si="7">IF($B$5&gt;$A10,"",1.273477+0.36758*C10+0.140427*(B10^0.5)*C10/100)</f>
        <v/>
      </c>
      <c r="H10" s="45" t="str">
        <f t="shared" ref="H10:H73" si="8">IF($B$5&gt;$A10,"",F10/G10)</f>
        <v/>
      </c>
      <c r="I10" s="109" t="str">
        <f t="shared" ref="I10:I73" si="9">IF($B$5&gt;$A10,"",200*(H10/(PI()*B10))^0.5)</f>
        <v/>
      </c>
      <c r="J10" s="113" t="str">
        <f t="shared" ref="J10:J73" si="10">IF($B$5&gt;$A10,"",-0.15213+0.985016*I10-0.028142*B10^(0.5)*C10/100)</f>
        <v/>
      </c>
      <c r="K10" s="170">
        <f t="shared" ref="K10:K73" si="11">A10</f>
        <v>11</v>
      </c>
      <c r="L10" s="41" t="str">
        <f t="shared" ref="L10:L73" si="12">IF(A10&gt;=$M$5,B10*(1-$M$6),"")</f>
        <v/>
      </c>
      <c r="M10" s="42" t="str">
        <f t="shared" ref="M10:M73" si="13">IF(L10="","",C10)</f>
        <v/>
      </c>
      <c r="N10" s="43" t="str">
        <f t="shared" ref="N10:N73" si="14">IF(L10="","",ROUND(((0.074343*M10^-1.388481)+5065*(M10^-2.900328)/((10^5.38221*M10^-1.51185)))/((0.074343*M10^-1.388481)+5065*(M10^-2.90038)/L10),2))</f>
        <v/>
      </c>
      <c r="O10" s="44" t="str">
        <f t="shared" ref="O10:O73" si="15">IF(L10="","",1/((0.074343*M10^-1.388481)+5065*(M10^-2.900328)/L10))</f>
        <v/>
      </c>
      <c r="P10" s="45" t="str">
        <f t="shared" ref="P10:P73" si="16">IF($M$5&gt;$A10,"",1.273477+0.36758*M10+0.140427*(L10^0.5)*M10/100)</f>
        <v/>
      </c>
      <c r="Q10" s="45" t="str">
        <f t="shared" ref="Q10:Q73" si="17">IF($M$5&gt;$A10,"",O10/P10)</f>
        <v/>
      </c>
      <c r="R10" s="109" t="str">
        <f t="shared" ref="R10:R73" si="18">IF($M$5&gt;$A10,"",200*(Q10/(PI()*L10))^0.5)</f>
        <v/>
      </c>
      <c r="S10" s="113" t="str">
        <f t="shared" ref="S10:S73" si="19">IF($M$5&gt;$A10,"",-0.15213+0.985016*R10-0.028142*L10^(0.5)*M10/100)</f>
        <v/>
      </c>
      <c r="T10" s="170">
        <v>11</v>
      </c>
      <c r="U10" s="41" t="str">
        <f t="shared" ref="U10:U73" si="20">IF(A10&gt;=$V$5,L10*(1-$V$6),"")</f>
        <v/>
      </c>
      <c r="V10" s="42" t="str">
        <f t="shared" ref="V10:V73" si="21">IF(U10="","",M10)</f>
        <v/>
      </c>
      <c r="W10" s="43" t="str">
        <f t="shared" ref="W10:W73" si="22">IF(U10="","",ROUND(((0.074343*V10^-1.388481)+5065*(V10^-2.900328)/((10^5.38221*V10^-1.51185)))/((0.074343*V10^-1.388481)+5065*(V10^-2.90038)/U10),2))</f>
        <v/>
      </c>
      <c r="X10" s="44" t="str">
        <f t="shared" ref="X10:X73" si="23">IF(U10="","",1/((0.074343*V10^-1.388481)+5065*(V10^-2.900328)/U10))</f>
        <v/>
      </c>
      <c r="Y10" s="45" t="str">
        <f t="shared" ref="Y10:Y73" si="24">IF($V$5&gt;$A10,"",1.273477+0.36758*V10+0.140427*(U10^0.5)*V10/100)</f>
        <v/>
      </c>
      <c r="Z10" s="45" t="str">
        <f t="shared" ref="Z10:Z73" si="25">IF($V$5&gt;$A10,"",X10/Y10)</f>
        <v/>
      </c>
      <c r="AA10" s="109" t="str">
        <f t="shared" ref="AA10:AA73" si="26">IF($V$5&gt;$A10,"",200*(Z10/(PI()*U10))^0.5)</f>
        <v/>
      </c>
      <c r="AB10" s="113" t="str">
        <f t="shared" ref="AB10:AB73" si="27">IF($V$5&gt;$A10,"",-0.15213+0.985016*AA10-0.028142*U10^(0.5)*V10/100)</f>
        <v/>
      </c>
      <c r="AC10" s="170">
        <v>11</v>
      </c>
      <c r="AD10" s="41" t="str">
        <f t="shared" ref="AD10:AD73" si="28">IF(A10&gt;=$AE$5,U10*(1-$AE$6),"")</f>
        <v/>
      </c>
      <c r="AE10" s="42" t="str">
        <f t="shared" ref="AE10:AE73" si="29">IF(AD10="","",V10)</f>
        <v/>
      </c>
      <c r="AF10" s="43" t="str">
        <f t="shared" ref="AF10:AF73" si="30">IF(AD10="","",ROUND(((0.074343*AE10^-1.388481)+5065*(AE10^-2.900328)/((10^5.38221*AE10^-1.51185)))/((0.074343*AE10^-1.388481)+5065*(AE10^-2.90038)/AD10),2))</f>
        <v/>
      </c>
      <c r="AG10" s="44" t="str">
        <f t="shared" ref="AG10:AG73" si="31">IF(AD10="","",1/((0.074343*AE10^-1.388481)+5065*(AE10^-2.900328)/AD10))</f>
        <v/>
      </c>
      <c r="AH10" s="45" t="str">
        <f t="shared" ref="AH10:AH73" si="32">IF($AE$5&gt;$A10,"",1.273477+0.36758*AE10+0.140427*(AD10^0.5)*AE10/100)</f>
        <v/>
      </c>
      <c r="AI10" s="45" t="str">
        <f t="shared" ref="AI10:AI73" si="33">IF($AE$5&gt;$A10,"",AG10/AH10)</f>
        <v/>
      </c>
      <c r="AJ10" s="109" t="str">
        <f t="shared" ref="AJ10:AJ73" si="34">IF($AE$5&gt;$A10,"",200*(AI10/(PI()*AD10))^0.5)</f>
        <v/>
      </c>
      <c r="AK10" s="113" t="str">
        <f t="shared" ref="AK10:AK73" si="35">IF($AE$5&gt;$A10,"",-0.15213+0.985016*AJ10-0.028142*AD10^(0.5)*AE10/100)</f>
        <v/>
      </c>
      <c r="AL10" s="170">
        <v>11</v>
      </c>
      <c r="AM10" s="41" t="str">
        <f t="shared" ref="AM10:AM73" si="36">IF(A10&gt;=$AN$5,AD10*(1-$AN$6),"")</f>
        <v/>
      </c>
      <c r="AN10" s="42" t="str">
        <f t="shared" ref="AN10:AN73" si="37">IF(AM10="","",AE10)</f>
        <v/>
      </c>
      <c r="AO10" s="43" t="str">
        <f t="shared" ref="AO10:AO73" si="38">IF(AM10="","",ROUND(((0.074343*AN10^-1.388481)+5065*(AN10^-2.900328)/((10^5.38221*AN10^-1.51185)))/((0.074343*AN10^-1.388481)+5065*(AN10^-2.90038)/AM10),2))</f>
        <v/>
      </c>
      <c r="AP10" s="44" t="str">
        <f t="shared" ref="AP10:AP73" si="39">IF(AM10="","",1/((0.074343*AN10^-1.388481)+5065*(AN10^-2.900328)/AM10))</f>
        <v/>
      </c>
      <c r="AQ10" s="45" t="str">
        <f t="shared" ref="AQ10:AQ73" si="40">IF($AN$5&gt;$A10,"",1.273477+0.36758*AN10+0.140427*(AM10^0.5)*AN10/100)</f>
        <v/>
      </c>
      <c r="AR10" s="45" t="str">
        <f t="shared" ref="AR10:AR73" si="41">IF($AN$5&gt;$A10,"",AP10/AQ10)</f>
        <v/>
      </c>
      <c r="AS10" s="45" t="str">
        <f t="shared" ref="AS10:AS73" si="42">IF($AN$5&gt;$A10,"",200*(AR10/(PI()*AM10))^0.5)</f>
        <v/>
      </c>
      <c r="AT10" s="70" t="str">
        <f t="shared" ref="AT10:AT73" si="43">IF($AN$5&gt;$A10,"",-0.15213+0.985016*AS10-0.028142*AM10^(0.5)*AN10/100)</f>
        <v/>
      </c>
      <c r="AU10" s="170">
        <v>11</v>
      </c>
      <c r="AV10" s="41" t="str">
        <f t="shared" ref="AV10:AV73" si="44">IF(A10&gt;=$AW$5,AM10*(1-$AW$6),"")</f>
        <v/>
      </c>
      <c r="AW10" s="42" t="str">
        <f t="shared" ref="AW10:AW73" si="45">IF(AV10="","",AN10)</f>
        <v/>
      </c>
      <c r="AX10" s="43" t="str">
        <f t="shared" ref="AX10:AX73" si="46">IF(AV10="","",ROUND(((0.074343*AW10^-1.388481)+5065*(AW10^-2.900328)/((10^5.38221*AW10^-1.51185)))/((0.074343*AW10^-1.388481)+5065*(AW10^-2.90038)/AV10),2))</f>
        <v/>
      </c>
      <c r="AY10" s="44" t="str">
        <f t="shared" ref="AY10:AY73" si="47">IF(AV10="","",1/((0.074343*AW10^-1.388481)+5065*(AW10^-2.900328)/AV10))</f>
        <v/>
      </c>
      <c r="AZ10" s="45" t="str">
        <f t="shared" ref="AZ10:AZ73" si="48">IF($AW$5&gt;$A10,"",1.273477+0.36758*AW10+0.140427*(AV10^0.5)*AW10/100)</f>
        <v/>
      </c>
      <c r="BA10" s="45" t="str">
        <f t="shared" ref="BA10:BA73" si="49">IF($AW$5&gt;$A10,"",AY10/AZ10)</f>
        <v/>
      </c>
      <c r="BB10" s="45" t="str">
        <f t="shared" ref="BB10:BB73" si="50">IF($AW$5&gt;$A10,"",200*(BA10/(PI()*AV10))^0.5)</f>
        <v/>
      </c>
      <c r="BC10" s="70" t="str">
        <f t="shared" ref="BC10:BC73" si="51">IF($AW$5&gt;$A10,"",-0.15213+0.985016*BB10-0.028142*AV10^(0.5)*AW10/100)</f>
        <v/>
      </c>
      <c r="BD10" s="170">
        <v>11</v>
      </c>
      <c r="BE10" s="41" t="str">
        <f t="shared" ref="BE10:BE73" si="52">IF(A10&gt;=$BF$5,AV10*(1-$BF$6),"")</f>
        <v/>
      </c>
      <c r="BF10" s="42" t="str">
        <f t="shared" ref="BF10:BF73" si="53">IF(BE10="","",AW10)</f>
        <v/>
      </c>
      <c r="BG10" s="43" t="str">
        <f t="shared" ref="BG10:BG73" si="54">IF(BE10="","",ROUND(((0.074343*BF10^-1.388481)+5065*(BF10^-2.900328)/((10^5.38221*BF10^-1.51185)))/((0.074343*BF10^-1.388481)+5065*(BF10^-2.90038)/BE10),2))</f>
        <v/>
      </c>
      <c r="BH10" s="44" t="str">
        <f t="shared" ref="BH10:BH73" si="55">IF(BE10="","",1/((0.074343*BF10^-1.388481)+5065*(BF10^-2.900328)/BE10))</f>
        <v/>
      </c>
      <c r="BI10" s="45" t="str">
        <f t="shared" ref="BI10:BI73" si="56">IF($BF$5&gt;$A10,"",1.273477+0.36758*BF10+0.140427*(BE10^0.5)*BF10/100)</f>
        <v/>
      </c>
      <c r="BJ10" s="45" t="str">
        <f t="shared" ref="BJ10:BJ73" si="57">IF($BF$5&gt;$A10,"",BH10/BI10)</f>
        <v/>
      </c>
      <c r="BK10" s="45" t="str">
        <f t="shared" ref="BK10:BK73" si="58">IF($BF$5&gt;$A10,"",200*(BJ10/(PI()*BE10))^0.5)</f>
        <v/>
      </c>
      <c r="BL10" s="70" t="str">
        <f t="shared" ref="BL10:BL73" si="59">IF($BF$5&gt;$A10,"",-0.15213+0.985016*BK10-0.028142*BE10^(0.5)*BF10/100)</f>
        <v/>
      </c>
      <c r="BM10" s="170">
        <v>11</v>
      </c>
      <c r="BN10" s="41" t="str">
        <f t="shared" ref="BN10:BN73" si="60">IF(A10&gt;=$BO$5,BE10*(1-$BO$6),"")</f>
        <v/>
      </c>
      <c r="BO10" s="42" t="str">
        <f t="shared" ref="BO10:BO73" si="61">IF(BN10="","",BF10)</f>
        <v/>
      </c>
      <c r="BP10" s="43" t="str">
        <f t="shared" ref="BP10:BP73" si="62">IF(BN10="","",ROUND(((0.074343*BO10^-1.388481)+5065*(BO10^-2.900328)/((10^5.38221*BO10^-1.51185)))/((0.074343*BO10^-1.388481)+5065*(BO10^-2.90038)/BN10),2))</f>
        <v/>
      </c>
      <c r="BQ10" s="44" t="str">
        <f t="shared" ref="BQ10:BQ73" si="63">IF(BN10="","",1/((0.074343*BO10^-1.388481)+5065*(BO10^-2.900328)/BN10))</f>
        <v/>
      </c>
      <c r="BR10" s="45" t="str">
        <f t="shared" ref="BR10:BR73" si="64">IF($BO$5&gt;$A10,"",1.273477+0.36758*BO10+0.140427*(BN10^0.5)*BO10/100)</f>
        <v/>
      </c>
      <c r="BS10" s="45" t="str">
        <f t="shared" ref="BS10:BS73" si="65">IF($BO$5&gt;$A10,"",BQ10/BR10)</f>
        <v/>
      </c>
      <c r="BT10" s="45" t="str">
        <f t="shared" ref="BT10:BT73" si="66">IF($BO$5&gt;$A10,"",200*(BS10/(PI()*BN10))^0.5)</f>
        <v/>
      </c>
      <c r="BU10" s="70" t="str">
        <f t="shared" ref="BU10:BU73" si="67">IF($BO$5&gt;$A10,"",-0.15213+0.985016*BT10-0.028142*BN10^(0.5)*BO10/100)</f>
        <v/>
      </c>
      <c r="BV10" s="19"/>
      <c r="BW10" s="28">
        <f t="shared" ref="BW10:BW18" si="68">A10</f>
        <v>11</v>
      </c>
      <c r="BX10" s="61" t="str">
        <f t="shared" ref="BX10:BX73" si="69">IF($B$5&gt;$A10,"",MIN(B10,L10,U10,AD10,AM10,AV10,BE10,BN10))</f>
        <v/>
      </c>
      <c r="BY10" s="62" t="str">
        <f t="shared" ref="BY10:BY73" si="70">IF($B$5&gt;$A10,"",C10)</f>
        <v/>
      </c>
      <c r="BZ10" s="62" t="str">
        <f t="shared" ref="BZ10:BZ73" si="71">CE10</f>
        <v/>
      </c>
      <c r="CA10" s="61" t="str">
        <f t="shared" ref="CA10:CA73" si="72">IF($B$5&gt;$A10,"",MIN(F10,O10,X10,AG10,AP10,AY10,BH10,BQ10))</f>
        <v/>
      </c>
      <c r="CB10" s="75" t="str">
        <f t="shared" si="0"/>
        <v/>
      </c>
      <c r="CC10" s="75" t="str">
        <f t="shared" ref="CC10:CC73" si="73">IF($B$5&gt;$A10,"",CA10/CB10)</f>
        <v/>
      </c>
      <c r="CD10" s="75" t="str">
        <f t="shared" ref="CD10:CD73" si="74">IF($B$5&gt;$A10,"",200*(CC10/(PI()*BX10))^0.5)</f>
        <v/>
      </c>
      <c r="CE10" s="75" t="str">
        <f t="shared" si="1"/>
        <v/>
      </c>
      <c r="CF10" s="118" t="str">
        <f t="shared" ref="CF10:CF73" si="75">IF($B$5&gt;$A10,"",MIN(E10,N10,W10,AF10,AO10,AX10,BG10,BP10))</f>
        <v/>
      </c>
      <c r="CH10" s="25">
        <v>11</v>
      </c>
      <c r="CI10" s="71" t="e">
        <f t="shared" ref="CI10:CJ73" si="76">IF($B$5&gt;$A10,NA(),BX10)</f>
        <v>#N/A</v>
      </c>
      <c r="CJ10" s="42" t="e">
        <f t="shared" si="76"/>
        <v>#N/A</v>
      </c>
      <c r="CK10" s="72" t="e">
        <f t="shared" ref="CK10:CK73" si="77">IF($B$5&gt;$A10,NA(),CF10)</f>
        <v>#N/A</v>
      </c>
      <c r="CL10" s="71" t="e">
        <f t="shared" ref="CL10:CL73" si="78">IF($B$5&gt;$A10,NA(),CA10)</f>
        <v>#N/A</v>
      </c>
      <c r="CM10" s="42" t="e">
        <f t="shared" ref="CM10:CM73" si="79">IF($B$5&gt;$A10,NA(),CE10)</f>
        <v>#N/A</v>
      </c>
      <c r="CN10" s="73" t="e">
        <f t="shared" ref="CN10:CN73" si="80">IF($B$5&gt;$A10,NA(),D10)</f>
        <v>#N/A</v>
      </c>
      <c r="CO10" s="123" t="e">
        <f t="shared" ref="CO10:CO73" si="81">IF($B$5&gt;$A10,NA(),J10)</f>
        <v>#N/A</v>
      </c>
    </row>
    <row r="11" spans="1:93" ht="15" customHeight="1">
      <c r="A11" s="20">
        <v>12</v>
      </c>
      <c r="B11" s="47" t="str">
        <f t="shared" si="2"/>
        <v/>
      </c>
      <c r="C11" s="46" t="str">
        <f t="shared" si="3"/>
        <v/>
      </c>
      <c r="D11" s="48" t="str">
        <f t="shared" si="4"/>
        <v/>
      </c>
      <c r="E11" s="49" t="str">
        <f t="shared" si="5"/>
        <v/>
      </c>
      <c r="F11" s="50" t="str">
        <f t="shared" si="6"/>
        <v/>
      </c>
      <c r="G11" s="45" t="str">
        <f t="shared" si="7"/>
        <v/>
      </c>
      <c r="H11" s="45" t="str">
        <f t="shared" si="8"/>
        <v/>
      </c>
      <c r="I11" s="109" t="str">
        <f t="shared" si="9"/>
        <v/>
      </c>
      <c r="J11" s="113" t="str">
        <f t="shared" si="10"/>
        <v/>
      </c>
      <c r="K11" s="170">
        <f t="shared" si="11"/>
        <v>12</v>
      </c>
      <c r="L11" s="41" t="str">
        <f t="shared" si="12"/>
        <v/>
      </c>
      <c r="M11" s="42" t="str">
        <f t="shared" si="13"/>
        <v/>
      </c>
      <c r="N11" s="43" t="str">
        <f t="shared" si="14"/>
        <v/>
      </c>
      <c r="O11" s="44" t="str">
        <f t="shared" si="15"/>
        <v/>
      </c>
      <c r="P11" s="45" t="str">
        <f t="shared" si="16"/>
        <v/>
      </c>
      <c r="Q11" s="45" t="str">
        <f t="shared" si="17"/>
        <v/>
      </c>
      <c r="R11" s="109" t="str">
        <f t="shared" si="18"/>
        <v/>
      </c>
      <c r="S11" s="113" t="str">
        <f t="shared" si="19"/>
        <v/>
      </c>
      <c r="T11" s="170">
        <v>12</v>
      </c>
      <c r="U11" s="41" t="str">
        <f t="shared" si="20"/>
        <v/>
      </c>
      <c r="V11" s="42" t="str">
        <f t="shared" si="21"/>
        <v/>
      </c>
      <c r="W11" s="43" t="str">
        <f t="shared" si="22"/>
        <v/>
      </c>
      <c r="X11" s="44" t="str">
        <f t="shared" si="23"/>
        <v/>
      </c>
      <c r="Y11" s="45" t="str">
        <f t="shared" si="24"/>
        <v/>
      </c>
      <c r="Z11" s="45" t="str">
        <f t="shared" si="25"/>
        <v/>
      </c>
      <c r="AA11" s="109" t="str">
        <f t="shared" si="26"/>
        <v/>
      </c>
      <c r="AB11" s="113" t="str">
        <f t="shared" si="27"/>
        <v/>
      </c>
      <c r="AC11" s="170">
        <v>12</v>
      </c>
      <c r="AD11" s="41" t="str">
        <f t="shared" si="28"/>
        <v/>
      </c>
      <c r="AE11" s="42" t="str">
        <f t="shared" si="29"/>
        <v/>
      </c>
      <c r="AF11" s="43" t="str">
        <f t="shared" si="30"/>
        <v/>
      </c>
      <c r="AG11" s="44" t="str">
        <f t="shared" si="31"/>
        <v/>
      </c>
      <c r="AH11" s="45" t="str">
        <f t="shared" si="32"/>
        <v/>
      </c>
      <c r="AI11" s="45" t="str">
        <f t="shared" si="33"/>
        <v/>
      </c>
      <c r="AJ11" s="109" t="str">
        <f t="shared" si="34"/>
        <v/>
      </c>
      <c r="AK11" s="113" t="str">
        <f t="shared" si="35"/>
        <v/>
      </c>
      <c r="AL11" s="170">
        <v>12</v>
      </c>
      <c r="AM11" s="41" t="str">
        <f t="shared" si="36"/>
        <v/>
      </c>
      <c r="AN11" s="42" t="str">
        <f t="shared" si="37"/>
        <v/>
      </c>
      <c r="AO11" s="43" t="str">
        <f t="shared" si="38"/>
        <v/>
      </c>
      <c r="AP11" s="44" t="str">
        <f t="shared" si="39"/>
        <v/>
      </c>
      <c r="AQ11" s="45" t="str">
        <f t="shared" si="40"/>
        <v/>
      </c>
      <c r="AR11" s="45" t="str">
        <f t="shared" si="41"/>
        <v/>
      </c>
      <c r="AS11" s="45" t="str">
        <f t="shared" si="42"/>
        <v/>
      </c>
      <c r="AT11" s="70" t="str">
        <f t="shared" si="43"/>
        <v/>
      </c>
      <c r="AU11" s="170">
        <v>12</v>
      </c>
      <c r="AV11" s="41" t="str">
        <f t="shared" si="44"/>
        <v/>
      </c>
      <c r="AW11" s="42" t="str">
        <f t="shared" si="45"/>
        <v/>
      </c>
      <c r="AX11" s="43" t="str">
        <f t="shared" si="46"/>
        <v/>
      </c>
      <c r="AY11" s="44" t="str">
        <f t="shared" si="47"/>
        <v/>
      </c>
      <c r="AZ11" s="45" t="str">
        <f t="shared" si="48"/>
        <v/>
      </c>
      <c r="BA11" s="45" t="str">
        <f t="shared" si="49"/>
        <v/>
      </c>
      <c r="BB11" s="45" t="str">
        <f t="shared" si="50"/>
        <v/>
      </c>
      <c r="BC11" s="70" t="str">
        <f t="shared" si="51"/>
        <v/>
      </c>
      <c r="BD11" s="170">
        <v>12</v>
      </c>
      <c r="BE11" s="41" t="str">
        <f t="shared" si="52"/>
        <v/>
      </c>
      <c r="BF11" s="42" t="str">
        <f t="shared" si="53"/>
        <v/>
      </c>
      <c r="BG11" s="43" t="str">
        <f t="shared" si="54"/>
        <v/>
      </c>
      <c r="BH11" s="44" t="str">
        <f t="shared" si="55"/>
        <v/>
      </c>
      <c r="BI11" s="45" t="str">
        <f t="shared" si="56"/>
        <v/>
      </c>
      <c r="BJ11" s="45" t="str">
        <f t="shared" si="57"/>
        <v/>
      </c>
      <c r="BK11" s="45" t="str">
        <f t="shared" si="58"/>
        <v/>
      </c>
      <c r="BL11" s="70" t="str">
        <f t="shared" si="59"/>
        <v/>
      </c>
      <c r="BM11" s="170">
        <v>12</v>
      </c>
      <c r="BN11" s="41" t="str">
        <f t="shared" si="60"/>
        <v/>
      </c>
      <c r="BO11" s="42" t="str">
        <f t="shared" si="61"/>
        <v/>
      </c>
      <c r="BP11" s="43" t="str">
        <f t="shared" si="62"/>
        <v/>
      </c>
      <c r="BQ11" s="44" t="str">
        <f t="shared" si="63"/>
        <v/>
      </c>
      <c r="BR11" s="45" t="str">
        <f t="shared" si="64"/>
        <v/>
      </c>
      <c r="BS11" s="45" t="str">
        <f t="shared" si="65"/>
        <v/>
      </c>
      <c r="BT11" s="45" t="str">
        <f t="shared" si="66"/>
        <v/>
      </c>
      <c r="BU11" s="70" t="str">
        <f t="shared" si="67"/>
        <v/>
      </c>
      <c r="BV11" s="19"/>
      <c r="BW11" s="28">
        <f t="shared" si="68"/>
        <v>12</v>
      </c>
      <c r="BX11" s="61" t="str">
        <f t="shared" si="69"/>
        <v/>
      </c>
      <c r="BY11" s="62" t="str">
        <f t="shared" si="70"/>
        <v/>
      </c>
      <c r="BZ11" s="62" t="str">
        <f t="shared" si="71"/>
        <v/>
      </c>
      <c r="CA11" s="61" t="str">
        <f t="shared" si="72"/>
        <v/>
      </c>
      <c r="CB11" s="75" t="str">
        <f t="shared" si="0"/>
        <v/>
      </c>
      <c r="CC11" s="75" t="str">
        <f t="shared" si="73"/>
        <v/>
      </c>
      <c r="CD11" s="75" t="str">
        <f t="shared" si="74"/>
        <v/>
      </c>
      <c r="CE11" s="75" t="str">
        <f t="shared" si="1"/>
        <v/>
      </c>
      <c r="CF11" s="118" t="str">
        <f t="shared" si="75"/>
        <v/>
      </c>
      <c r="CH11" s="25">
        <v>12</v>
      </c>
      <c r="CI11" s="71" t="e">
        <f t="shared" si="76"/>
        <v>#N/A</v>
      </c>
      <c r="CJ11" s="42" t="e">
        <f t="shared" si="76"/>
        <v>#N/A</v>
      </c>
      <c r="CK11" s="72" t="e">
        <f t="shared" si="77"/>
        <v>#N/A</v>
      </c>
      <c r="CL11" s="71" t="e">
        <f t="shared" si="78"/>
        <v>#N/A</v>
      </c>
      <c r="CM11" s="42" t="e">
        <f t="shared" si="79"/>
        <v>#N/A</v>
      </c>
      <c r="CN11" s="73" t="e">
        <f t="shared" si="80"/>
        <v>#N/A</v>
      </c>
      <c r="CO11" s="123" t="e">
        <f t="shared" si="81"/>
        <v>#N/A</v>
      </c>
    </row>
    <row r="12" spans="1:93" ht="15" customHeight="1">
      <c r="A12" s="20">
        <v>13</v>
      </c>
      <c r="B12" s="47" t="str">
        <f t="shared" si="2"/>
        <v/>
      </c>
      <c r="C12" s="46" t="str">
        <f t="shared" si="3"/>
        <v/>
      </c>
      <c r="D12" s="48" t="str">
        <f t="shared" si="4"/>
        <v/>
      </c>
      <c r="E12" s="49" t="str">
        <f t="shared" si="5"/>
        <v/>
      </c>
      <c r="F12" s="50" t="str">
        <f t="shared" si="6"/>
        <v/>
      </c>
      <c r="G12" s="45" t="str">
        <f t="shared" si="7"/>
        <v/>
      </c>
      <c r="H12" s="45" t="str">
        <f t="shared" si="8"/>
        <v/>
      </c>
      <c r="I12" s="109" t="str">
        <f t="shared" si="9"/>
        <v/>
      </c>
      <c r="J12" s="113" t="str">
        <f t="shared" si="10"/>
        <v/>
      </c>
      <c r="K12" s="170">
        <f t="shared" si="11"/>
        <v>13</v>
      </c>
      <c r="L12" s="41" t="str">
        <f t="shared" si="12"/>
        <v/>
      </c>
      <c r="M12" s="42" t="str">
        <f t="shared" si="13"/>
        <v/>
      </c>
      <c r="N12" s="43" t="str">
        <f t="shared" si="14"/>
        <v/>
      </c>
      <c r="O12" s="44" t="str">
        <f t="shared" si="15"/>
        <v/>
      </c>
      <c r="P12" s="45" t="str">
        <f t="shared" si="16"/>
        <v/>
      </c>
      <c r="Q12" s="45" t="str">
        <f t="shared" si="17"/>
        <v/>
      </c>
      <c r="R12" s="109" t="str">
        <f t="shared" si="18"/>
        <v/>
      </c>
      <c r="S12" s="113" t="str">
        <f t="shared" si="19"/>
        <v/>
      </c>
      <c r="T12" s="170">
        <v>13</v>
      </c>
      <c r="U12" s="41" t="str">
        <f t="shared" si="20"/>
        <v/>
      </c>
      <c r="V12" s="42" t="str">
        <f t="shared" si="21"/>
        <v/>
      </c>
      <c r="W12" s="43" t="str">
        <f t="shared" si="22"/>
        <v/>
      </c>
      <c r="X12" s="44" t="str">
        <f t="shared" si="23"/>
        <v/>
      </c>
      <c r="Y12" s="45" t="str">
        <f t="shared" si="24"/>
        <v/>
      </c>
      <c r="Z12" s="45" t="str">
        <f t="shared" si="25"/>
        <v/>
      </c>
      <c r="AA12" s="109" t="str">
        <f t="shared" si="26"/>
        <v/>
      </c>
      <c r="AB12" s="113" t="str">
        <f t="shared" si="27"/>
        <v/>
      </c>
      <c r="AC12" s="170">
        <v>13</v>
      </c>
      <c r="AD12" s="41" t="str">
        <f t="shared" si="28"/>
        <v/>
      </c>
      <c r="AE12" s="42" t="str">
        <f t="shared" si="29"/>
        <v/>
      </c>
      <c r="AF12" s="43" t="str">
        <f t="shared" si="30"/>
        <v/>
      </c>
      <c r="AG12" s="44" t="str">
        <f t="shared" si="31"/>
        <v/>
      </c>
      <c r="AH12" s="45" t="str">
        <f t="shared" si="32"/>
        <v/>
      </c>
      <c r="AI12" s="45" t="str">
        <f t="shared" si="33"/>
        <v/>
      </c>
      <c r="AJ12" s="109" t="str">
        <f t="shared" si="34"/>
        <v/>
      </c>
      <c r="AK12" s="113" t="str">
        <f t="shared" si="35"/>
        <v/>
      </c>
      <c r="AL12" s="170">
        <v>13</v>
      </c>
      <c r="AM12" s="41" t="str">
        <f t="shared" si="36"/>
        <v/>
      </c>
      <c r="AN12" s="42" t="str">
        <f t="shared" si="37"/>
        <v/>
      </c>
      <c r="AO12" s="43" t="str">
        <f t="shared" si="38"/>
        <v/>
      </c>
      <c r="AP12" s="44" t="str">
        <f t="shared" si="39"/>
        <v/>
      </c>
      <c r="AQ12" s="45" t="str">
        <f t="shared" si="40"/>
        <v/>
      </c>
      <c r="AR12" s="45" t="str">
        <f t="shared" si="41"/>
        <v/>
      </c>
      <c r="AS12" s="45" t="str">
        <f t="shared" si="42"/>
        <v/>
      </c>
      <c r="AT12" s="70" t="str">
        <f t="shared" si="43"/>
        <v/>
      </c>
      <c r="AU12" s="170">
        <v>13</v>
      </c>
      <c r="AV12" s="41" t="str">
        <f t="shared" si="44"/>
        <v/>
      </c>
      <c r="AW12" s="42" t="str">
        <f t="shared" si="45"/>
        <v/>
      </c>
      <c r="AX12" s="43" t="str">
        <f t="shared" si="46"/>
        <v/>
      </c>
      <c r="AY12" s="44" t="str">
        <f t="shared" si="47"/>
        <v/>
      </c>
      <c r="AZ12" s="45" t="str">
        <f t="shared" si="48"/>
        <v/>
      </c>
      <c r="BA12" s="45" t="str">
        <f t="shared" si="49"/>
        <v/>
      </c>
      <c r="BB12" s="45" t="str">
        <f t="shared" si="50"/>
        <v/>
      </c>
      <c r="BC12" s="70" t="str">
        <f t="shared" si="51"/>
        <v/>
      </c>
      <c r="BD12" s="170">
        <v>13</v>
      </c>
      <c r="BE12" s="41" t="str">
        <f t="shared" si="52"/>
        <v/>
      </c>
      <c r="BF12" s="42" t="str">
        <f t="shared" si="53"/>
        <v/>
      </c>
      <c r="BG12" s="43" t="str">
        <f t="shared" si="54"/>
        <v/>
      </c>
      <c r="BH12" s="44" t="str">
        <f t="shared" si="55"/>
        <v/>
      </c>
      <c r="BI12" s="45" t="str">
        <f t="shared" si="56"/>
        <v/>
      </c>
      <c r="BJ12" s="45" t="str">
        <f t="shared" si="57"/>
        <v/>
      </c>
      <c r="BK12" s="45" t="str">
        <f t="shared" si="58"/>
        <v/>
      </c>
      <c r="BL12" s="70" t="str">
        <f t="shared" si="59"/>
        <v/>
      </c>
      <c r="BM12" s="170">
        <v>13</v>
      </c>
      <c r="BN12" s="41" t="str">
        <f t="shared" si="60"/>
        <v/>
      </c>
      <c r="BO12" s="42" t="str">
        <f t="shared" si="61"/>
        <v/>
      </c>
      <c r="BP12" s="43" t="str">
        <f t="shared" si="62"/>
        <v/>
      </c>
      <c r="BQ12" s="44" t="str">
        <f t="shared" si="63"/>
        <v/>
      </c>
      <c r="BR12" s="45" t="str">
        <f t="shared" si="64"/>
        <v/>
      </c>
      <c r="BS12" s="45" t="str">
        <f t="shared" si="65"/>
        <v/>
      </c>
      <c r="BT12" s="45" t="str">
        <f t="shared" si="66"/>
        <v/>
      </c>
      <c r="BU12" s="70" t="str">
        <f t="shared" si="67"/>
        <v/>
      </c>
      <c r="BV12" s="19"/>
      <c r="BW12" s="28">
        <f t="shared" si="68"/>
        <v>13</v>
      </c>
      <c r="BX12" s="61" t="str">
        <f t="shared" si="69"/>
        <v/>
      </c>
      <c r="BY12" s="62" t="str">
        <f t="shared" si="70"/>
        <v/>
      </c>
      <c r="BZ12" s="62" t="str">
        <f t="shared" si="71"/>
        <v/>
      </c>
      <c r="CA12" s="61" t="str">
        <f t="shared" si="72"/>
        <v/>
      </c>
      <c r="CB12" s="75" t="str">
        <f t="shared" si="0"/>
        <v/>
      </c>
      <c r="CC12" s="75" t="str">
        <f t="shared" si="73"/>
        <v/>
      </c>
      <c r="CD12" s="75" t="str">
        <f t="shared" si="74"/>
        <v/>
      </c>
      <c r="CE12" s="75" t="str">
        <f t="shared" si="1"/>
        <v/>
      </c>
      <c r="CF12" s="118" t="str">
        <f t="shared" si="75"/>
        <v/>
      </c>
      <c r="CH12" s="25">
        <v>13</v>
      </c>
      <c r="CI12" s="71" t="e">
        <f t="shared" si="76"/>
        <v>#N/A</v>
      </c>
      <c r="CJ12" s="42" t="e">
        <f t="shared" si="76"/>
        <v>#N/A</v>
      </c>
      <c r="CK12" s="72" t="e">
        <f t="shared" si="77"/>
        <v>#N/A</v>
      </c>
      <c r="CL12" s="71" t="e">
        <f t="shared" si="78"/>
        <v>#N/A</v>
      </c>
      <c r="CM12" s="42" t="e">
        <f t="shared" si="79"/>
        <v>#N/A</v>
      </c>
      <c r="CN12" s="73" t="e">
        <f t="shared" si="80"/>
        <v>#N/A</v>
      </c>
      <c r="CO12" s="123" t="e">
        <f t="shared" si="81"/>
        <v>#N/A</v>
      </c>
    </row>
    <row r="13" spans="1:93" ht="15" customHeight="1">
      <c r="A13" s="20">
        <v>14</v>
      </c>
      <c r="B13" s="47" t="str">
        <f t="shared" si="2"/>
        <v/>
      </c>
      <c r="C13" s="46" t="str">
        <f t="shared" si="3"/>
        <v/>
      </c>
      <c r="D13" s="48" t="str">
        <f t="shared" si="4"/>
        <v/>
      </c>
      <c r="E13" s="49" t="str">
        <f t="shared" si="5"/>
        <v/>
      </c>
      <c r="F13" s="50" t="str">
        <f t="shared" si="6"/>
        <v/>
      </c>
      <c r="G13" s="45" t="str">
        <f t="shared" si="7"/>
        <v/>
      </c>
      <c r="H13" s="45" t="str">
        <f t="shared" si="8"/>
        <v/>
      </c>
      <c r="I13" s="109" t="str">
        <f t="shared" si="9"/>
        <v/>
      </c>
      <c r="J13" s="113" t="str">
        <f t="shared" si="10"/>
        <v/>
      </c>
      <c r="K13" s="170">
        <f t="shared" si="11"/>
        <v>14</v>
      </c>
      <c r="L13" s="41" t="str">
        <f t="shared" si="12"/>
        <v/>
      </c>
      <c r="M13" s="42" t="str">
        <f t="shared" si="13"/>
        <v/>
      </c>
      <c r="N13" s="43" t="str">
        <f t="shared" si="14"/>
        <v/>
      </c>
      <c r="O13" s="44" t="str">
        <f t="shared" si="15"/>
        <v/>
      </c>
      <c r="P13" s="45" t="str">
        <f t="shared" si="16"/>
        <v/>
      </c>
      <c r="Q13" s="45" t="str">
        <f t="shared" si="17"/>
        <v/>
      </c>
      <c r="R13" s="109" t="str">
        <f t="shared" si="18"/>
        <v/>
      </c>
      <c r="S13" s="113" t="str">
        <f t="shared" si="19"/>
        <v/>
      </c>
      <c r="T13" s="170">
        <v>14</v>
      </c>
      <c r="U13" s="41" t="str">
        <f t="shared" si="20"/>
        <v/>
      </c>
      <c r="V13" s="42" t="str">
        <f t="shared" si="21"/>
        <v/>
      </c>
      <c r="W13" s="43" t="str">
        <f t="shared" si="22"/>
        <v/>
      </c>
      <c r="X13" s="44" t="str">
        <f t="shared" si="23"/>
        <v/>
      </c>
      <c r="Y13" s="45" t="str">
        <f t="shared" si="24"/>
        <v/>
      </c>
      <c r="Z13" s="45" t="str">
        <f t="shared" si="25"/>
        <v/>
      </c>
      <c r="AA13" s="109" t="str">
        <f t="shared" si="26"/>
        <v/>
      </c>
      <c r="AB13" s="113" t="str">
        <f t="shared" si="27"/>
        <v/>
      </c>
      <c r="AC13" s="170">
        <v>14</v>
      </c>
      <c r="AD13" s="41" t="str">
        <f t="shared" si="28"/>
        <v/>
      </c>
      <c r="AE13" s="42" t="str">
        <f t="shared" si="29"/>
        <v/>
      </c>
      <c r="AF13" s="43" t="str">
        <f t="shared" si="30"/>
        <v/>
      </c>
      <c r="AG13" s="44" t="str">
        <f t="shared" si="31"/>
        <v/>
      </c>
      <c r="AH13" s="45" t="str">
        <f t="shared" si="32"/>
        <v/>
      </c>
      <c r="AI13" s="45" t="str">
        <f t="shared" si="33"/>
        <v/>
      </c>
      <c r="AJ13" s="109" t="str">
        <f t="shared" si="34"/>
        <v/>
      </c>
      <c r="AK13" s="113" t="str">
        <f t="shared" si="35"/>
        <v/>
      </c>
      <c r="AL13" s="170">
        <v>14</v>
      </c>
      <c r="AM13" s="41" t="str">
        <f t="shared" si="36"/>
        <v/>
      </c>
      <c r="AN13" s="42" t="str">
        <f t="shared" si="37"/>
        <v/>
      </c>
      <c r="AO13" s="43" t="str">
        <f t="shared" si="38"/>
        <v/>
      </c>
      <c r="AP13" s="44" t="str">
        <f t="shared" si="39"/>
        <v/>
      </c>
      <c r="AQ13" s="45" t="str">
        <f t="shared" si="40"/>
        <v/>
      </c>
      <c r="AR13" s="45" t="str">
        <f t="shared" si="41"/>
        <v/>
      </c>
      <c r="AS13" s="45" t="str">
        <f t="shared" si="42"/>
        <v/>
      </c>
      <c r="AT13" s="70" t="str">
        <f t="shared" si="43"/>
        <v/>
      </c>
      <c r="AU13" s="170">
        <v>14</v>
      </c>
      <c r="AV13" s="41" t="str">
        <f t="shared" si="44"/>
        <v/>
      </c>
      <c r="AW13" s="42" t="str">
        <f t="shared" si="45"/>
        <v/>
      </c>
      <c r="AX13" s="43" t="str">
        <f t="shared" si="46"/>
        <v/>
      </c>
      <c r="AY13" s="44" t="str">
        <f t="shared" si="47"/>
        <v/>
      </c>
      <c r="AZ13" s="45" t="str">
        <f t="shared" si="48"/>
        <v/>
      </c>
      <c r="BA13" s="45" t="str">
        <f t="shared" si="49"/>
        <v/>
      </c>
      <c r="BB13" s="45" t="str">
        <f t="shared" si="50"/>
        <v/>
      </c>
      <c r="BC13" s="70" t="str">
        <f t="shared" si="51"/>
        <v/>
      </c>
      <c r="BD13" s="170">
        <v>14</v>
      </c>
      <c r="BE13" s="41" t="str">
        <f t="shared" si="52"/>
        <v/>
      </c>
      <c r="BF13" s="42" t="str">
        <f t="shared" si="53"/>
        <v/>
      </c>
      <c r="BG13" s="43" t="str">
        <f t="shared" si="54"/>
        <v/>
      </c>
      <c r="BH13" s="44" t="str">
        <f t="shared" si="55"/>
        <v/>
      </c>
      <c r="BI13" s="45" t="str">
        <f t="shared" si="56"/>
        <v/>
      </c>
      <c r="BJ13" s="45" t="str">
        <f t="shared" si="57"/>
        <v/>
      </c>
      <c r="BK13" s="45" t="str">
        <f t="shared" si="58"/>
        <v/>
      </c>
      <c r="BL13" s="70" t="str">
        <f t="shared" si="59"/>
        <v/>
      </c>
      <c r="BM13" s="170">
        <v>14</v>
      </c>
      <c r="BN13" s="41" t="str">
        <f t="shared" si="60"/>
        <v/>
      </c>
      <c r="BO13" s="42" t="str">
        <f t="shared" si="61"/>
        <v/>
      </c>
      <c r="BP13" s="43" t="str">
        <f t="shared" si="62"/>
        <v/>
      </c>
      <c r="BQ13" s="44" t="str">
        <f t="shared" si="63"/>
        <v/>
      </c>
      <c r="BR13" s="45" t="str">
        <f t="shared" si="64"/>
        <v/>
      </c>
      <c r="BS13" s="45" t="str">
        <f t="shared" si="65"/>
        <v/>
      </c>
      <c r="BT13" s="45" t="str">
        <f t="shared" si="66"/>
        <v/>
      </c>
      <c r="BU13" s="70" t="str">
        <f t="shared" si="67"/>
        <v/>
      </c>
      <c r="BV13" s="19"/>
      <c r="BW13" s="28">
        <f t="shared" si="68"/>
        <v>14</v>
      </c>
      <c r="BX13" s="61" t="str">
        <f t="shared" si="69"/>
        <v/>
      </c>
      <c r="BY13" s="62" t="str">
        <f t="shared" si="70"/>
        <v/>
      </c>
      <c r="BZ13" s="62" t="str">
        <f t="shared" si="71"/>
        <v/>
      </c>
      <c r="CA13" s="61" t="str">
        <f t="shared" si="72"/>
        <v/>
      </c>
      <c r="CB13" s="75" t="str">
        <f t="shared" si="0"/>
        <v/>
      </c>
      <c r="CC13" s="75" t="str">
        <f t="shared" si="73"/>
        <v/>
      </c>
      <c r="CD13" s="75" t="str">
        <f t="shared" si="74"/>
        <v/>
      </c>
      <c r="CE13" s="75" t="str">
        <f t="shared" si="1"/>
        <v/>
      </c>
      <c r="CF13" s="118" t="str">
        <f t="shared" si="75"/>
        <v/>
      </c>
      <c r="CH13" s="25">
        <v>14</v>
      </c>
      <c r="CI13" s="71" t="e">
        <f t="shared" si="76"/>
        <v>#N/A</v>
      </c>
      <c r="CJ13" s="42" t="e">
        <f t="shared" si="76"/>
        <v>#N/A</v>
      </c>
      <c r="CK13" s="72" t="e">
        <f t="shared" si="77"/>
        <v>#N/A</v>
      </c>
      <c r="CL13" s="71" t="e">
        <f t="shared" si="78"/>
        <v>#N/A</v>
      </c>
      <c r="CM13" s="42" t="e">
        <f t="shared" si="79"/>
        <v>#N/A</v>
      </c>
      <c r="CN13" s="73" t="e">
        <f t="shared" si="80"/>
        <v>#N/A</v>
      </c>
      <c r="CO13" s="123" t="e">
        <f t="shared" si="81"/>
        <v>#N/A</v>
      </c>
    </row>
    <row r="14" spans="1:93" ht="15" customHeight="1">
      <c r="A14" s="20">
        <v>15</v>
      </c>
      <c r="B14" s="47" t="str">
        <f t="shared" si="2"/>
        <v/>
      </c>
      <c r="C14" s="46" t="str">
        <f t="shared" si="3"/>
        <v/>
      </c>
      <c r="D14" s="48" t="str">
        <f t="shared" si="4"/>
        <v/>
      </c>
      <c r="E14" s="49" t="str">
        <f t="shared" si="5"/>
        <v/>
      </c>
      <c r="F14" s="50" t="str">
        <f t="shared" si="6"/>
        <v/>
      </c>
      <c r="G14" s="45" t="str">
        <f t="shared" si="7"/>
        <v/>
      </c>
      <c r="H14" s="45" t="str">
        <f t="shared" si="8"/>
        <v/>
      </c>
      <c r="I14" s="109" t="str">
        <f t="shared" si="9"/>
        <v/>
      </c>
      <c r="J14" s="113" t="str">
        <f t="shared" si="10"/>
        <v/>
      </c>
      <c r="K14" s="170">
        <f t="shared" si="11"/>
        <v>15</v>
      </c>
      <c r="L14" s="41" t="str">
        <f t="shared" si="12"/>
        <v/>
      </c>
      <c r="M14" s="42" t="str">
        <f t="shared" si="13"/>
        <v/>
      </c>
      <c r="N14" s="43" t="str">
        <f t="shared" si="14"/>
        <v/>
      </c>
      <c r="O14" s="44" t="str">
        <f t="shared" si="15"/>
        <v/>
      </c>
      <c r="P14" s="45" t="str">
        <f t="shared" si="16"/>
        <v/>
      </c>
      <c r="Q14" s="45" t="str">
        <f t="shared" si="17"/>
        <v/>
      </c>
      <c r="R14" s="109" t="str">
        <f t="shared" si="18"/>
        <v/>
      </c>
      <c r="S14" s="113" t="str">
        <f t="shared" si="19"/>
        <v/>
      </c>
      <c r="T14" s="170">
        <v>15</v>
      </c>
      <c r="U14" s="41" t="str">
        <f t="shared" si="20"/>
        <v/>
      </c>
      <c r="V14" s="42" t="str">
        <f t="shared" si="21"/>
        <v/>
      </c>
      <c r="W14" s="43" t="str">
        <f t="shared" si="22"/>
        <v/>
      </c>
      <c r="X14" s="44" t="str">
        <f t="shared" si="23"/>
        <v/>
      </c>
      <c r="Y14" s="45" t="str">
        <f t="shared" si="24"/>
        <v/>
      </c>
      <c r="Z14" s="45" t="str">
        <f t="shared" si="25"/>
        <v/>
      </c>
      <c r="AA14" s="109" t="str">
        <f t="shared" si="26"/>
        <v/>
      </c>
      <c r="AB14" s="113" t="str">
        <f t="shared" si="27"/>
        <v/>
      </c>
      <c r="AC14" s="170">
        <v>15</v>
      </c>
      <c r="AD14" s="41" t="str">
        <f t="shared" si="28"/>
        <v/>
      </c>
      <c r="AE14" s="42" t="str">
        <f t="shared" si="29"/>
        <v/>
      </c>
      <c r="AF14" s="43" t="str">
        <f t="shared" si="30"/>
        <v/>
      </c>
      <c r="AG14" s="44" t="str">
        <f t="shared" si="31"/>
        <v/>
      </c>
      <c r="AH14" s="45" t="str">
        <f t="shared" si="32"/>
        <v/>
      </c>
      <c r="AI14" s="45" t="str">
        <f t="shared" si="33"/>
        <v/>
      </c>
      <c r="AJ14" s="109" t="str">
        <f t="shared" si="34"/>
        <v/>
      </c>
      <c r="AK14" s="113" t="str">
        <f t="shared" si="35"/>
        <v/>
      </c>
      <c r="AL14" s="170">
        <v>15</v>
      </c>
      <c r="AM14" s="41" t="str">
        <f t="shared" si="36"/>
        <v/>
      </c>
      <c r="AN14" s="42" t="str">
        <f t="shared" si="37"/>
        <v/>
      </c>
      <c r="AO14" s="43" t="str">
        <f t="shared" si="38"/>
        <v/>
      </c>
      <c r="AP14" s="44" t="str">
        <f t="shared" si="39"/>
        <v/>
      </c>
      <c r="AQ14" s="45" t="str">
        <f t="shared" si="40"/>
        <v/>
      </c>
      <c r="AR14" s="45" t="str">
        <f t="shared" si="41"/>
        <v/>
      </c>
      <c r="AS14" s="45" t="str">
        <f t="shared" si="42"/>
        <v/>
      </c>
      <c r="AT14" s="70" t="str">
        <f t="shared" si="43"/>
        <v/>
      </c>
      <c r="AU14" s="170">
        <v>15</v>
      </c>
      <c r="AV14" s="41" t="str">
        <f t="shared" si="44"/>
        <v/>
      </c>
      <c r="AW14" s="42" t="str">
        <f t="shared" si="45"/>
        <v/>
      </c>
      <c r="AX14" s="43" t="str">
        <f t="shared" si="46"/>
        <v/>
      </c>
      <c r="AY14" s="44" t="str">
        <f t="shared" si="47"/>
        <v/>
      </c>
      <c r="AZ14" s="45" t="str">
        <f t="shared" si="48"/>
        <v/>
      </c>
      <c r="BA14" s="45" t="str">
        <f t="shared" si="49"/>
        <v/>
      </c>
      <c r="BB14" s="45" t="str">
        <f t="shared" si="50"/>
        <v/>
      </c>
      <c r="BC14" s="70" t="str">
        <f t="shared" si="51"/>
        <v/>
      </c>
      <c r="BD14" s="170">
        <v>15</v>
      </c>
      <c r="BE14" s="41" t="str">
        <f t="shared" si="52"/>
        <v/>
      </c>
      <c r="BF14" s="42" t="str">
        <f t="shared" si="53"/>
        <v/>
      </c>
      <c r="BG14" s="43" t="str">
        <f t="shared" si="54"/>
        <v/>
      </c>
      <c r="BH14" s="44" t="str">
        <f t="shared" si="55"/>
        <v/>
      </c>
      <c r="BI14" s="45" t="str">
        <f t="shared" si="56"/>
        <v/>
      </c>
      <c r="BJ14" s="45" t="str">
        <f t="shared" si="57"/>
        <v/>
      </c>
      <c r="BK14" s="45" t="str">
        <f t="shared" si="58"/>
        <v/>
      </c>
      <c r="BL14" s="70" t="str">
        <f t="shared" si="59"/>
        <v/>
      </c>
      <c r="BM14" s="170">
        <v>15</v>
      </c>
      <c r="BN14" s="41" t="str">
        <f t="shared" si="60"/>
        <v/>
      </c>
      <c r="BO14" s="42" t="str">
        <f t="shared" si="61"/>
        <v/>
      </c>
      <c r="BP14" s="43" t="str">
        <f t="shared" si="62"/>
        <v/>
      </c>
      <c r="BQ14" s="44" t="str">
        <f t="shared" si="63"/>
        <v/>
      </c>
      <c r="BR14" s="45" t="str">
        <f t="shared" si="64"/>
        <v/>
      </c>
      <c r="BS14" s="45" t="str">
        <f t="shared" si="65"/>
        <v/>
      </c>
      <c r="BT14" s="45" t="str">
        <f t="shared" si="66"/>
        <v/>
      </c>
      <c r="BU14" s="70" t="str">
        <f t="shared" si="67"/>
        <v/>
      </c>
      <c r="BV14" s="19"/>
      <c r="BW14" s="28">
        <f t="shared" si="68"/>
        <v>15</v>
      </c>
      <c r="BX14" s="61" t="str">
        <f t="shared" si="69"/>
        <v/>
      </c>
      <c r="BY14" s="62" t="str">
        <f t="shared" si="70"/>
        <v/>
      </c>
      <c r="BZ14" s="62" t="str">
        <f t="shared" si="71"/>
        <v/>
      </c>
      <c r="CA14" s="61" t="str">
        <f t="shared" si="72"/>
        <v/>
      </c>
      <c r="CB14" s="75" t="str">
        <f t="shared" si="0"/>
        <v/>
      </c>
      <c r="CC14" s="75" t="str">
        <f t="shared" si="73"/>
        <v/>
      </c>
      <c r="CD14" s="75" t="str">
        <f t="shared" si="74"/>
        <v/>
      </c>
      <c r="CE14" s="75" t="str">
        <f t="shared" si="1"/>
        <v/>
      </c>
      <c r="CF14" s="118" t="str">
        <f t="shared" si="75"/>
        <v/>
      </c>
      <c r="CH14" s="25">
        <v>15</v>
      </c>
      <c r="CI14" s="71" t="e">
        <f t="shared" si="76"/>
        <v>#N/A</v>
      </c>
      <c r="CJ14" s="42" t="e">
        <f t="shared" si="76"/>
        <v>#N/A</v>
      </c>
      <c r="CK14" s="72" t="e">
        <f t="shared" si="77"/>
        <v>#N/A</v>
      </c>
      <c r="CL14" s="71" t="e">
        <f t="shared" si="78"/>
        <v>#N/A</v>
      </c>
      <c r="CM14" s="42" t="e">
        <f t="shared" si="79"/>
        <v>#N/A</v>
      </c>
      <c r="CN14" s="73" t="e">
        <f t="shared" si="80"/>
        <v>#N/A</v>
      </c>
      <c r="CO14" s="123" t="e">
        <f t="shared" si="81"/>
        <v>#N/A</v>
      </c>
    </row>
    <row r="15" spans="1:93" ht="15" customHeight="1">
      <c r="A15" s="20">
        <v>16</v>
      </c>
      <c r="B15" s="47" t="str">
        <f t="shared" si="2"/>
        <v/>
      </c>
      <c r="C15" s="46" t="str">
        <f t="shared" si="3"/>
        <v/>
      </c>
      <c r="D15" s="48" t="str">
        <f t="shared" si="4"/>
        <v/>
      </c>
      <c r="E15" s="49" t="str">
        <f t="shared" si="5"/>
        <v/>
      </c>
      <c r="F15" s="50" t="str">
        <f t="shared" si="6"/>
        <v/>
      </c>
      <c r="G15" s="45" t="str">
        <f t="shared" si="7"/>
        <v/>
      </c>
      <c r="H15" s="45" t="str">
        <f t="shared" si="8"/>
        <v/>
      </c>
      <c r="I15" s="109" t="str">
        <f t="shared" si="9"/>
        <v/>
      </c>
      <c r="J15" s="113" t="str">
        <f t="shared" si="10"/>
        <v/>
      </c>
      <c r="K15" s="170">
        <f t="shared" si="11"/>
        <v>16</v>
      </c>
      <c r="L15" s="41" t="str">
        <f t="shared" si="12"/>
        <v/>
      </c>
      <c r="M15" s="42" t="str">
        <f t="shared" si="13"/>
        <v/>
      </c>
      <c r="N15" s="43" t="str">
        <f t="shared" si="14"/>
        <v/>
      </c>
      <c r="O15" s="44" t="str">
        <f t="shared" si="15"/>
        <v/>
      </c>
      <c r="P15" s="45" t="str">
        <f t="shared" si="16"/>
        <v/>
      </c>
      <c r="Q15" s="45" t="str">
        <f t="shared" si="17"/>
        <v/>
      </c>
      <c r="R15" s="109" t="str">
        <f t="shared" si="18"/>
        <v/>
      </c>
      <c r="S15" s="113" t="str">
        <f t="shared" si="19"/>
        <v/>
      </c>
      <c r="T15" s="170">
        <v>16</v>
      </c>
      <c r="U15" s="41" t="str">
        <f t="shared" si="20"/>
        <v/>
      </c>
      <c r="V15" s="42" t="str">
        <f t="shared" si="21"/>
        <v/>
      </c>
      <c r="W15" s="43" t="str">
        <f t="shared" si="22"/>
        <v/>
      </c>
      <c r="X15" s="44" t="str">
        <f t="shared" si="23"/>
        <v/>
      </c>
      <c r="Y15" s="45" t="str">
        <f t="shared" si="24"/>
        <v/>
      </c>
      <c r="Z15" s="45" t="str">
        <f t="shared" si="25"/>
        <v/>
      </c>
      <c r="AA15" s="109" t="str">
        <f t="shared" si="26"/>
        <v/>
      </c>
      <c r="AB15" s="113" t="str">
        <f t="shared" si="27"/>
        <v/>
      </c>
      <c r="AC15" s="170">
        <v>16</v>
      </c>
      <c r="AD15" s="41" t="str">
        <f t="shared" si="28"/>
        <v/>
      </c>
      <c r="AE15" s="42" t="str">
        <f t="shared" si="29"/>
        <v/>
      </c>
      <c r="AF15" s="43" t="str">
        <f t="shared" si="30"/>
        <v/>
      </c>
      <c r="AG15" s="44" t="str">
        <f t="shared" si="31"/>
        <v/>
      </c>
      <c r="AH15" s="45" t="str">
        <f t="shared" si="32"/>
        <v/>
      </c>
      <c r="AI15" s="45" t="str">
        <f t="shared" si="33"/>
        <v/>
      </c>
      <c r="AJ15" s="109" t="str">
        <f t="shared" si="34"/>
        <v/>
      </c>
      <c r="AK15" s="113" t="str">
        <f t="shared" si="35"/>
        <v/>
      </c>
      <c r="AL15" s="170">
        <v>16</v>
      </c>
      <c r="AM15" s="41" t="str">
        <f t="shared" si="36"/>
        <v/>
      </c>
      <c r="AN15" s="42" t="str">
        <f t="shared" si="37"/>
        <v/>
      </c>
      <c r="AO15" s="43" t="str">
        <f t="shared" si="38"/>
        <v/>
      </c>
      <c r="AP15" s="44" t="str">
        <f t="shared" si="39"/>
        <v/>
      </c>
      <c r="AQ15" s="45" t="str">
        <f t="shared" si="40"/>
        <v/>
      </c>
      <c r="AR15" s="45" t="str">
        <f t="shared" si="41"/>
        <v/>
      </c>
      <c r="AS15" s="45" t="str">
        <f t="shared" si="42"/>
        <v/>
      </c>
      <c r="AT15" s="70" t="str">
        <f t="shared" si="43"/>
        <v/>
      </c>
      <c r="AU15" s="170">
        <v>16</v>
      </c>
      <c r="AV15" s="41" t="str">
        <f t="shared" si="44"/>
        <v/>
      </c>
      <c r="AW15" s="42" t="str">
        <f t="shared" si="45"/>
        <v/>
      </c>
      <c r="AX15" s="43" t="str">
        <f t="shared" si="46"/>
        <v/>
      </c>
      <c r="AY15" s="44" t="str">
        <f t="shared" si="47"/>
        <v/>
      </c>
      <c r="AZ15" s="45" t="str">
        <f t="shared" si="48"/>
        <v/>
      </c>
      <c r="BA15" s="45" t="str">
        <f t="shared" si="49"/>
        <v/>
      </c>
      <c r="BB15" s="45" t="str">
        <f t="shared" si="50"/>
        <v/>
      </c>
      <c r="BC15" s="70" t="str">
        <f t="shared" si="51"/>
        <v/>
      </c>
      <c r="BD15" s="170">
        <v>16</v>
      </c>
      <c r="BE15" s="41" t="str">
        <f t="shared" si="52"/>
        <v/>
      </c>
      <c r="BF15" s="42" t="str">
        <f t="shared" si="53"/>
        <v/>
      </c>
      <c r="BG15" s="43" t="str">
        <f t="shared" si="54"/>
        <v/>
      </c>
      <c r="BH15" s="44" t="str">
        <f t="shared" si="55"/>
        <v/>
      </c>
      <c r="BI15" s="45" t="str">
        <f t="shared" si="56"/>
        <v/>
      </c>
      <c r="BJ15" s="45" t="str">
        <f t="shared" si="57"/>
        <v/>
      </c>
      <c r="BK15" s="45" t="str">
        <f t="shared" si="58"/>
        <v/>
      </c>
      <c r="BL15" s="70" t="str">
        <f t="shared" si="59"/>
        <v/>
      </c>
      <c r="BM15" s="170">
        <v>16</v>
      </c>
      <c r="BN15" s="41" t="str">
        <f t="shared" si="60"/>
        <v/>
      </c>
      <c r="BO15" s="42" t="str">
        <f t="shared" si="61"/>
        <v/>
      </c>
      <c r="BP15" s="43" t="str">
        <f t="shared" si="62"/>
        <v/>
      </c>
      <c r="BQ15" s="44" t="str">
        <f t="shared" si="63"/>
        <v/>
      </c>
      <c r="BR15" s="45" t="str">
        <f t="shared" si="64"/>
        <v/>
      </c>
      <c r="BS15" s="45" t="str">
        <f t="shared" si="65"/>
        <v/>
      </c>
      <c r="BT15" s="45" t="str">
        <f t="shared" si="66"/>
        <v/>
      </c>
      <c r="BU15" s="70" t="str">
        <f t="shared" si="67"/>
        <v/>
      </c>
      <c r="BV15" s="19"/>
      <c r="BW15" s="28">
        <f t="shared" si="68"/>
        <v>16</v>
      </c>
      <c r="BX15" s="61" t="str">
        <f t="shared" si="69"/>
        <v/>
      </c>
      <c r="BY15" s="62" t="str">
        <f t="shared" si="70"/>
        <v/>
      </c>
      <c r="BZ15" s="62" t="str">
        <f t="shared" si="71"/>
        <v/>
      </c>
      <c r="CA15" s="61" t="str">
        <f t="shared" si="72"/>
        <v/>
      </c>
      <c r="CB15" s="75" t="str">
        <f t="shared" si="0"/>
        <v/>
      </c>
      <c r="CC15" s="75" t="str">
        <f t="shared" si="73"/>
        <v/>
      </c>
      <c r="CD15" s="75" t="str">
        <f t="shared" si="74"/>
        <v/>
      </c>
      <c r="CE15" s="75" t="str">
        <f t="shared" si="1"/>
        <v/>
      </c>
      <c r="CF15" s="118" t="str">
        <f t="shared" si="75"/>
        <v/>
      </c>
      <c r="CH15" s="25">
        <v>16</v>
      </c>
      <c r="CI15" s="71" t="e">
        <f t="shared" si="76"/>
        <v>#N/A</v>
      </c>
      <c r="CJ15" s="42" t="e">
        <f t="shared" si="76"/>
        <v>#N/A</v>
      </c>
      <c r="CK15" s="72" t="e">
        <f t="shared" si="77"/>
        <v>#N/A</v>
      </c>
      <c r="CL15" s="71" t="e">
        <f t="shared" si="78"/>
        <v>#N/A</v>
      </c>
      <c r="CM15" s="42" t="e">
        <f t="shared" si="79"/>
        <v>#N/A</v>
      </c>
      <c r="CN15" s="73" t="e">
        <f t="shared" si="80"/>
        <v>#N/A</v>
      </c>
      <c r="CO15" s="123" t="e">
        <f t="shared" si="81"/>
        <v>#N/A</v>
      </c>
    </row>
    <row r="16" spans="1:93" ht="15" customHeight="1">
      <c r="A16" s="20">
        <v>17</v>
      </c>
      <c r="B16" s="47" t="str">
        <f t="shared" si="2"/>
        <v/>
      </c>
      <c r="C16" s="46" t="str">
        <f t="shared" si="3"/>
        <v/>
      </c>
      <c r="D16" s="48" t="str">
        <f t="shared" si="4"/>
        <v/>
      </c>
      <c r="E16" s="49" t="str">
        <f t="shared" si="5"/>
        <v/>
      </c>
      <c r="F16" s="50" t="str">
        <f t="shared" si="6"/>
        <v/>
      </c>
      <c r="G16" s="45" t="str">
        <f t="shared" si="7"/>
        <v/>
      </c>
      <c r="H16" s="45" t="str">
        <f t="shared" si="8"/>
        <v/>
      </c>
      <c r="I16" s="109" t="str">
        <f t="shared" si="9"/>
        <v/>
      </c>
      <c r="J16" s="113" t="str">
        <f t="shared" si="10"/>
        <v/>
      </c>
      <c r="K16" s="170">
        <f t="shared" si="11"/>
        <v>17</v>
      </c>
      <c r="L16" s="41" t="str">
        <f t="shared" si="12"/>
        <v/>
      </c>
      <c r="M16" s="42" t="str">
        <f t="shared" si="13"/>
        <v/>
      </c>
      <c r="N16" s="43" t="str">
        <f t="shared" si="14"/>
        <v/>
      </c>
      <c r="O16" s="44" t="str">
        <f t="shared" si="15"/>
        <v/>
      </c>
      <c r="P16" s="45" t="str">
        <f t="shared" si="16"/>
        <v/>
      </c>
      <c r="Q16" s="45" t="str">
        <f t="shared" si="17"/>
        <v/>
      </c>
      <c r="R16" s="109" t="str">
        <f t="shared" si="18"/>
        <v/>
      </c>
      <c r="S16" s="113" t="str">
        <f t="shared" si="19"/>
        <v/>
      </c>
      <c r="T16" s="170">
        <v>17</v>
      </c>
      <c r="U16" s="41" t="str">
        <f t="shared" si="20"/>
        <v/>
      </c>
      <c r="V16" s="42" t="str">
        <f t="shared" si="21"/>
        <v/>
      </c>
      <c r="W16" s="43" t="str">
        <f t="shared" si="22"/>
        <v/>
      </c>
      <c r="X16" s="44" t="str">
        <f t="shared" si="23"/>
        <v/>
      </c>
      <c r="Y16" s="45" t="str">
        <f t="shared" si="24"/>
        <v/>
      </c>
      <c r="Z16" s="45" t="str">
        <f t="shared" si="25"/>
        <v/>
      </c>
      <c r="AA16" s="109" t="str">
        <f t="shared" si="26"/>
        <v/>
      </c>
      <c r="AB16" s="113" t="str">
        <f t="shared" si="27"/>
        <v/>
      </c>
      <c r="AC16" s="170">
        <v>17</v>
      </c>
      <c r="AD16" s="41" t="str">
        <f t="shared" si="28"/>
        <v/>
      </c>
      <c r="AE16" s="42" t="str">
        <f t="shared" si="29"/>
        <v/>
      </c>
      <c r="AF16" s="43" t="str">
        <f t="shared" si="30"/>
        <v/>
      </c>
      <c r="AG16" s="44" t="str">
        <f t="shared" si="31"/>
        <v/>
      </c>
      <c r="AH16" s="45" t="str">
        <f t="shared" si="32"/>
        <v/>
      </c>
      <c r="AI16" s="45" t="str">
        <f t="shared" si="33"/>
        <v/>
      </c>
      <c r="AJ16" s="109" t="str">
        <f t="shared" si="34"/>
        <v/>
      </c>
      <c r="AK16" s="113" t="str">
        <f t="shared" si="35"/>
        <v/>
      </c>
      <c r="AL16" s="170">
        <v>17</v>
      </c>
      <c r="AM16" s="41" t="str">
        <f t="shared" si="36"/>
        <v/>
      </c>
      <c r="AN16" s="42" t="str">
        <f t="shared" si="37"/>
        <v/>
      </c>
      <c r="AO16" s="43" t="str">
        <f t="shared" si="38"/>
        <v/>
      </c>
      <c r="AP16" s="44" t="str">
        <f t="shared" si="39"/>
        <v/>
      </c>
      <c r="AQ16" s="45" t="str">
        <f t="shared" si="40"/>
        <v/>
      </c>
      <c r="AR16" s="45" t="str">
        <f t="shared" si="41"/>
        <v/>
      </c>
      <c r="AS16" s="45" t="str">
        <f t="shared" si="42"/>
        <v/>
      </c>
      <c r="AT16" s="70" t="str">
        <f t="shared" si="43"/>
        <v/>
      </c>
      <c r="AU16" s="170">
        <v>17</v>
      </c>
      <c r="AV16" s="41" t="str">
        <f t="shared" si="44"/>
        <v/>
      </c>
      <c r="AW16" s="42" t="str">
        <f t="shared" si="45"/>
        <v/>
      </c>
      <c r="AX16" s="43" t="str">
        <f t="shared" si="46"/>
        <v/>
      </c>
      <c r="AY16" s="44" t="str">
        <f t="shared" si="47"/>
        <v/>
      </c>
      <c r="AZ16" s="45" t="str">
        <f t="shared" si="48"/>
        <v/>
      </c>
      <c r="BA16" s="45" t="str">
        <f t="shared" si="49"/>
        <v/>
      </c>
      <c r="BB16" s="45" t="str">
        <f t="shared" si="50"/>
        <v/>
      </c>
      <c r="BC16" s="70" t="str">
        <f t="shared" si="51"/>
        <v/>
      </c>
      <c r="BD16" s="170">
        <v>17</v>
      </c>
      <c r="BE16" s="41" t="str">
        <f t="shared" si="52"/>
        <v/>
      </c>
      <c r="BF16" s="42" t="str">
        <f t="shared" si="53"/>
        <v/>
      </c>
      <c r="BG16" s="43" t="str">
        <f t="shared" si="54"/>
        <v/>
      </c>
      <c r="BH16" s="44" t="str">
        <f t="shared" si="55"/>
        <v/>
      </c>
      <c r="BI16" s="45" t="str">
        <f t="shared" si="56"/>
        <v/>
      </c>
      <c r="BJ16" s="45" t="str">
        <f t="shared" si="57"/>
        <v/>
      </c>
      <c r="BK16" s="45" t="str">
        <f t="shared" si="58"/>
        <v/>
      </c>
      <c r="BL16" s="70" t="str">
        <f t="shared" si="59"/>
        <v/>
      </c>
      <c r="BM16" s="170">
        <v>17</v>
      </c>
      <c r="BN16" s="41" t="str">
        <f t="shared" si="60"/>
        <v/>
      </c>
      <c r="BO16" s="42" t="str">
        <f t="shared" si="61"/>
        <v/>
      </c>
      <c r="BP16" s="43" t="str">
        <f t="shared" si="62"/>
        <v/>
      </c>
      <c r="BQ16" s="44" t="str">
        <f t="shared" si="63"/>
        <v/>
      </c>
      <c r="BR16" s="45" t="str">
        <f t="shared" si="64"/>
        <v/>
      </c>
      <c r="BS16" s="45" t="str">
        <f t="shared" si="65"/>
        <v/>
      </c>
      <c r="BT16" s="45" t="str">
        <f t="shared" si="66"/>
        <v/>
      </c>
      <c r="BU16" s="70" t="str">
        <f t="shared" si="67"/>
        <v/>
      </c>
      <c r="BV16" s="19"/>
      <c r="BW16" s="28">
        <f t="shared" si="68"/>
        <v>17</v>
      </c>
      <c r="BX16" s="61" t="str">
        <f t="shared" si="69"/>
        <v/>
      </c>
      <c r="BY16" s="62" t="str">
        <f t="shared" si="70"/>
        <v/>
      </c>
      <c r="BZ16" s="62" t="str">
        <f t="shared" si="71"/>
        <v/>
      </c>
      <c r="CA16" s="61" t="str">
        <f t="shared" si="72"/>
        <v/>
      </c>
      <c r="CB16" s="75" t="str">
        <f t="shared" si="0"/>
        <v/>
      </c>
      <c r="CC16" s="75" t="str">
        <f t="shared" si="73"/>
        <v/>
      </c>
      <c r="CD16" s="75" t="str">
        <f t="shared" si="74"/>
        <v/>
      </c>
      <c r="CE16" s="75" t="str">
        <f t="shared" si="1"/>
        <v/>
      </c>
      <c r="CF16" s="118" t="str">
        <f t="shared" si="75"/>
        <v/>
      </c>
      <c r="CH16" s="25">
        <v>17</v>
      </c>
      <c r="CI16" s="71" t="e">
        <f t="shared" si="76"/>
        <v>#N/A</v>
      </c>
      <c r="CJ16" s="42" t="e">
        <f t="shared" si="76"/>
        <v>#N/A</v>
      </c>
      <c r="CK16" s="72" t="e">
        <f t="shared" si="77"/>
        <v>#N/A</v>
      </c>
      <c r="CL16" s="71" t="e">
        <f t="shared" si="78"/>
        <v>#N/A</v>
      </c>
      <c r="CM16" s="42" t="e">
        <f t="shared" si="79"/>
        <v>#N/A</v>
      </c>
      <c r="CN16" s="73" t="e">
        <f t="shared" si="80"/>
        <v>#N/A</v>
      </c>
      <c r="CO16" s="123" t="e">
        <f t="shared" si="81"/>
        <v>#N/A</v>
      </c>
    </row>
    <row r="17" spans="1:100" ht="15" customHeight="1">
      <c r="A17" s="20">
        <v>18</v>
      </c>
      <c r="B17" s="47" t="str">
        <f t="shared" si="2"/>
        <v/>
      </c>
      <c r="C17" s="46" t="str">
        <f t="shared" si="3"/>
        <v/>
      </c>
      <c r="D17" s="48" t="str">
        <f t="shared" si="4"/>
        <v/>
      </c>
      <c r="E17" s="49" t="str">
        <f t="shared" si="5"/>
        <v/>
      </c>
      <c r="F17" s="50" t="str">
        <f>IF($B$5&gt;$A17,"",1/((0.074343*C17^-1.388481)+5065*(C17^-2.900328)/B17))</f>
        <v/>
      </c>
      <c r="G17" s="45" t="str">
        <f t="shared" si="7"/>
        <v/>
      </c>
      <c r="H17" s="45" t="str">
        <f t="shared" si="8"/>
        <v/>
      </c>
      <c r="I17" s="109" t="str">
        <f t="shared" si="9"/>
        <v/>
      </c>
      <c r="J17" s="113" t="str">
        <f t="shared" si="10"/>
        <v/>
      </c>
      <c r="K17" s="170">
        <f t="shared" si="11"/>
        <v>18</v>
      </c>
      <c r="L17" s="41" t="str">
        <f t="shared" si="12"/>
        <v/>
      </c>
      <c r="M17" s="42" t="str">
        <f t="shared" si="13"/>
        <v/>
      </c>
      <c r="N17" s="43" t="str">
        <f t="shared" si="14"/>
        <v/>
      </c>
      <c r="O17" s="44" t="str">
        <f t="shared" si="15"/>
        <v/>
      </c>
      <c r="P17" s="45" t="str">
        <f t="shared" si="16"/>
        <v/>
      </c>
      <c r="Q17" s="45" t="str">
        <f t="shared" si="17"/>
        <v/>
      </c>
      <c r="R17" s="109" t="str">
        <f t="shared" si="18"/>
        <v/>
      </c>
      <c r="S17" s="113" t="str">
        <f t="shared" si="19"/>
        <v/>
      </c>
      <c r="T17" s="170">
        <v>18</v>
      </c>
      <c r="U17" s="41" t="str">
        <f t="shared" si="20"/>
        <v/>
      </c>
      <c r="V17" s="42" t="str">
        <f t="shared" si="21"/>
        <v/>
      </c>
      <c r="W17" s="43" t="str">
        <f t="shared" si="22"/>
        <v/>
      </c>
      <c r="X17" s="44" t="str">
        <f t="shared" si="23"/>
        <v/>
      </c>
      <c r="Y17" s="45" t="str">
        <f t="shared" si="24"/>
        <v/>
      </c>
      <c r="Z17" s="45" t="str">
        <f t="shared" si="25"/>
        <v/>
      </c>
      <c r="AA17" s="109" t="str">
        <f t="shared" si="26"/>
        <v/>
      </c>
      <c r="AB17" s="113" t="str">
        <f t="shared" si="27"/>
        <v/>
      </c>
      <c r="AC17" s="170">
        <v>18</v>
      </c>
      <c r="AD17" s="41" t="str">
        <f t="shared" si="28"/>
        <v/>
      </c>
      <c r="AE17" s="42" t="str">
        <f t="shared" si="29"/>
        <v/>
      </c>
      <c r="AF17" s="43" t="str">
        <f t="shared" si="30"/>
        <v/>
      </c>
      <c r="AG17" s="44" t="str">
        <f t="shared" si="31"/>
        <v/>
      </c>
      <c r="AH17" s="45" t="str">
        <f t="shared" si="32"/>
        <v/>
      </c>
      <c r="AI17" s="45" t="str">
        <f t="shared" si="33"/>
        <v/>
      </c>
      <c r="AJ17" s="109" t="str">
        <f t="shared" si="34"/>
        <v/>
      </c>
      <c r="AK17" s="113" t="str">
        <f t="shared" si="35"/>
        <v/>
      </c>
      <c r="AL17" s="170">
        <v>18</v>
      </c>
      <c r="AM17" s="41" t="str">
        <f t="shared" si="36"/>
        <v/>
      </c>
      <c r="AN17" s="42" t="str">
        <f t="shared" si="37"/>
        <v/>
      </c>
      <c r="AO17" s="43" t="str">
        <f t="shared" si="38"/>
        <v/>
      </c>
      <c r="AP17" s="44" t="str">
        <f t="shared" si="39"/>
        <v/>
      </c>
      <c r="AQ17" s="45" t="str">
        <f t="shared" si="40"/>
        <v/>
      </c>
      <c r="AR17" s="45" t="str">
        <f t="shared" si="41"/>
        <v/>
      </c>
      <c r="AS17" s="45" t="str">
        <f t="shared" si="42"/>
        <v/>
      </c>
      <c r="AT17" s="70" t="str">
        <f t="shared" si="43"/>
        <v/>
      </c>
      <c r="AU17" s="170">
        <v>18</v>
      </c>
      <c r="AV17" s="41" t="str">
        <f t="shared" si="44"/>
        <v/>
      </c>
      <c r="AW17" s="42" t="str">
        <f t="shared" si="45"/>
        <v/>
      </c>
      <c r="AX17" s="43" t="str">
        <f t="shared" si="46"/>
        <v/>
      </c>
      <c r="AY17" s="44" t="str">
        <f t="shared" si="47"/>
        <v/>
      </c>
      <c r="AZ17" s="45" t="str">
        <f t="shared" si="48"/>
        <v/>
      </c>
      <c r="BA17" s="45" t="str">
        <f t="shared" si="49"/>
        <v/>
      </c>
      <c r="BB17" s="45" t="str">
        <f t="shared" si="50"/>
        <v/>
      </c>
      <c r="BC17" s="70" t="str">
        <f t="shared" si="51"/>
        <v/>
      </c>
      <c r="BD17" s="170">
        <v>18</v>
      </c>
      <c r="BE17" s="41" t="str">
        <f t="shared" si="52"/>
        <v/>
      </c>
      <c r="BF17" s="42" t="str">
        <f t="shared" si="53"/>
        <v/>
      </c>
      <c r="BG17" s="43" t="str">
        <f t="shared" si="54"/>
        <v/>
      </c>
      <c r="BH17" s="44" t="str">
        <f t="shared" si="55"/>
        <v/>
      </c>
      <c r="BI17" s="45" t="str">
        <f t="shared" si="56"/>
        <v/>
      </c>
      <c r="BJ17" s="45" t="str">
        <f t="shared" si="57"/>
        <v/>
      </c>
      <c r="BK17" s="45" t="str">
        <f t="shared" si="58"/>
        <v/>
      </c>
      <c r="BL17" s="70" t="str">
        <f t="shared" si="59"/>
        <v/>
      </c>
      <c r="BM17" s="170">
        <v>18</v>
      </c>
      <c r="BN17" s="41" t="str">
        <f t="shared" si="60"/>
        <v/>
      </c>
      <c r="BO17" s="42" t="str">
        <f t="shared" si="61"/>
        <v/>
      </c>
      <c r="BP17" s="43" t="str">
        <f t="shared" si="62"/>
        <v/>
      </c>
      <c r="BQ17" s="44" t="str">
        <f t="shared" si="63"/>
        <v/>
      </c>
      <c r="BR17" s="45" t="str">
        <f t="shared" si="64"/>
        <v/>
      </c>
      <c r="BS17" s="45" t="str">
        <f t="shared" si="65"/>
        <v/>
      </c>
      <c r="BT17" s="45" t="str">
        <f t="shared" si="66"/>
        <v/>
      </c>
      <c r="BU17" s="70" t="str">
        <f t="shared" si="67"/>
        <v/>
      </c>
      <c r="BV17" s="19"/>
      <c r="BW17" s="28">
        <f t="shared" si="68"/>
        <v>18</v>
      </c>
      <c r="BX17" s="61" t="str">
        <f t="shared" si="69"/>
        <v/>
      </c>
      <c r="BY17" s="62" t="str">
        <f t="shared" si="70"/>
        <v/>
      </c>
      <c r="BZ17" s="62" t="str">
        <f t="shared" si="71"/>
        <v/>
      </c>
      <c r="CA17" s="61" t="str">
        <f t="shared" si="72"/>
        <v/>
      </c>
      <c r="CB17" s="75" t="str">
        <f t="shared" si="0"/>
        <v/>
      </c>
      <c r="CC17" s="75" t="str">
        <f t="shared" si="73"/>
        <v/>
      </c>
      <c r="CD17" s="75" t="str">
        <f t="shared" si="74"/>
        <v/>
      </c>
      <c r="CE17" s="75" t="str">
        <f t="shared" si="1"/>
        <v/>
      </c>
      <c r="CF17" s="118" t="str">
        <f t="shared" si="75"/>
        <v/>
      </c>
      <c r="CH17" s="25">
        <v>18</v>
      </c>
      <c r="CI17" s="71" t="e">
        <f t="shared" si="76"/>
        <v>#N/A</v>
      </c>
      <c r="CJ17" s="42" t="e">
        <f t="shared" si="76"/>
        <v>#N/A</v>
      </c>
      <c r="CK17" s="72" t="e">
        <f t="shared" si="77"/>
        <v>#N/A</v>
      </c>
      <c r="CL17" s="71" t="e">
        <f t="shared" si="78"/>
        <v>#N/A</v>
      </c>
      <c r="CM17" s="42" t="e">
        <f t="shared" si="79"/>
        <v>#N/A</v>
      </c>
      <c r="CN17" s="73" t="e">
        <f t="shared" si="80"/>
        <v>#N/A</v>
      </c>
      <c r="CO17" s="123" t="e">
        <f t="shared" si="81"/>
        <v>#N/A</v>
      </c>
    </row>
    <row r="18" spans="1:100" ht="15" customHeight="1">
      <c r="A18" s="20">
        <v>19</v>
      </c>
      <c r="B18" s="47" t="str">
        <f t="shared" si="2"/>
        <v/>
      </c>
      <c r="C18" s="46" t="str">
        <f t="shared" si="3"/>
        <v/>
      </c>
      <c r="D18" s="48" t="str">
        <f t="shared" si="4"/>
        <v/>
      </c>
      <c r="E18" s="49" t="str">
        <f t="shared" si="5"/>
        <v/>
      </c>
      <c r="F18" s="50" t="str">
        <f t="shared" si="6"/>
        <v/>
      </c>
      <c r="G18" s="45" t="str">
        <f t="shared" si="7"/>
        <v/>
      </c>
      <c r="H18" s="45" t="str">
        <f t="shared" si="8"/>
        <v/>
      </c>
      <c r="I18" s="109" t="str">
        <f t="shared" si="9"/>
        <v/>
      </c>
      <c r="J18" s="113" t="str">
        <f t="shared" si="10"/>
        <v/>
      </c>
      <c r="K18" s="170">
        <f t="shared" si="11"/>
        <v>19</v>
      </c>
      <c r="L18" s="41" t="str">
        <f t="shared" si="12"/>
        <v/>
      </c>
      <c r="M18" s="42" t="str">
        <f t="shared" si="13"/>
        <v/>
      </c>
      <c r="N18" s="43" t="str">
        <f t="shared" si="14"/>
        <v/>
      </c>
      <c r="O18" s="44" t="str">
        <f t="shared" si="15"/>
        <v/>
      </c>
      <c r="P18" s="45" t="str">
        <f t="shared" si="16"/>
        <v/>
      </c>
      <c r="Q18" s="45" t="str">
        <f t="shared" si="17"/>
        <v/>
      </c>
      <c r="R18" s="109" t="str">
        <f t="shared" si="18"/>
        <v/>
      </c>
      <c r="S18" s="113" t="str">
        <f t="shared" si="19"/>
        <v/>
      </c>
      <c r="T18" s="170">
        <v>19</v>
      </c>
      <c r="U18" s="41" t="str">
        <f t="shared" si="20"/>
        <v/>
      </c>
      <c r="V18" s="42" t="str">
        <f t="shared" si="21"/>
        <v/>
      </c>
      <c r="W18" s="43" t="str">
        <f t="shared" si="22"/>
        <v/>
      </c>
      <c r="X18" s="44" t="str">
        <f t="shared" si="23"/>
        <v/>
      </c>
      <c r="Y18" s="45" t="str">
        <f t="shared" si="24"/>
        <v/>
      </c>
      <c r="Z18" s="45" t="str">
        <f t="shared" si="25"/>
        <v/>
      </c>
      <c r="AA18" s="109" t="str">
        <f t="shared" si="26"/>
        <v/>
      </c>
      <c r="AB18" s="113" t="str">
        <f t="shared" si="27"/>
        <v/>
      </c>
      <c r="AC18" s="170">
        <v>19</v>
      </c>
      <c r="AD18" s="41" t="str">
        <f t="shared" si="28"/>
        <v/>
      </c>
      <c r="AE18" s="42" t="str">
        <f t="shared" si="29"/>
        <v/>
      </c>
      <c r="AF18" s="43" t="str">
        <f t="shared" si="30"/>
        <v/>
      </c>
      <c r="AG18" s="44" t="str">
        <f t="shared" si="31"/>
        <v/>
      </c>
      <c r="AH18" s="45" t="str">
        <f t="shared" si="32"/>
        <v/>
      </c>
      <c r="AI18" s="45" t="str">
        <f t="shared" si="33"/>
        <v/>
      </c>
      <c r="AJ18" s="109" t="str">
        <f t="shared" si="34"/>
        <v/>
      </c>
      <c r="AK18" s="113" t="str">
        <f t="shared" si="35"/>
        <v/>
      </c>
      <c r="AL18" s="170">
        <v>19</v>
      </c>
      <c r="AM18" s="41" t="str">
        <f t="shared" si="36"/>
        <v/>
      </c>
      <c r="AN18" s="42" t="str">
        <f t="shared" si="37"/>
        <v/>
      </c>
      <c r="AO18" s="43" t="str">
        <f t="shared" si="38"/>
        <v/>
      </c>
      <c r="AP18" s="44" t="str">
        <f t="shared" si="39"/>
        <v/>
      </c>
      <c r="AQ18" s="45" t="str">
        <f t="shared" si="40"/>
        <v/>
      </c>
      <c r="AR18" s="45" t="str">
        <f t="shared" si="41"/>
        <v/>
      </c>
      <c r="AS18" s="45" t="str">
        <f t="shared" si="42"/>
        <v/>
      </c>
      <c r="AT18" s="70" t="str">
        <f t="shared" si="43"/>
        <v/>
      </c>
      <c r="AU18" s="170">
        <v>19</v>
      </c>
      <c r="AV18" s="41" t="str">
        <f t="shared" si="44"/>
        <v/>
      </c>
      <c r="AW18" s="42" t="str">
        <f t="shared" si="45"/>
        <v/>
      </c>
      <c r="AX18" s="43" t="str">
        <f t="shared" si="46"/>
        <v/>
      </c>
      <c r="AY18" s="44" t="str">
        <f t="shared" si="47"/>
        <v/>
      </c>
      <c r="AZ18" s="45" t="str">
        <f t="shared" si="48"/>
        <v/>
      </c>
      <c r="BA18" s="45" t="str">
        <f t="shared" si="49"/>
        <v/>
      </c>
      <c r="BB18" s="45" t="str">
        <f t="shared" si="50"/>
        <v/>
      </c>
      <c r="BC18" s="70" t="str">
        <f t="shared" si="51"/>
        <v/>
      </c>
      <c r="BD18" s="170">
        <v>19</v>
      </c>
      <c r="BE18" s="41" t="str">
        <f t="shared" si="52"/>
        <v/>
      </c>
      <c r="BF18" s="42" t="str">
        <f t="shared" si="53"/>
        <v/>
      </c>
      <c r="BG18" s="43" t="str">
        <f t="shared" si="54"/>
        <v/>
      </c>
      <c r="BH18" s="44" t="str">
        <f t="shared" si="55"/>
        <v/>
      </c>
      <c r="BI18" s="45" t="str">
        <f t="shared" si="56"/>
        <v/>
      </c>
      <c r="BJ18" s="45" t="str">
        <f t="shared" si="57"/>
        <v/>
      </c>
      <c r="BK18" s="45" t="str">
        <f t="shared" si="58"/>
        <v/>
      </c>
      <c r="BL18" s="70" t="str">
        <f t="shared" si="59"/>
        <v/>
      </c>
      <c r="BM18" s="170">
        <v>19</v>
      </c>
      <c r="BN18" s="41" t="str">
        <f t="shared" si="60"/>
        <v/>
      </c>
      <c r="BO18" s="42" t="str">
        <f t="shared" si="61"/>
        <v/>
      </c>
      <c r="BP18" s="43" t="str">
        <f t="shared" si="62"/>
        <v/>
      </c>
      <c r="BQ18" s="44" t="str">
        <f t="shared" si="63"/>
        <v/>
      </c>
      <c r="BR18" s="45" t="str">
        <f t="shared" si="64"/>
        <v/>
      </c>
      <c r="BS18" s="45" t="str">
        <f t="shared" si="65"/>
        <v/>
      </c>
      <c r="BT18" s="45" t="str">
        <f t="shared" si="66"/>
        <v/>
      </c>
      <c r="BU18" s="70" t="str">
        <f t="shared" si="67"/>
        <v/>
      </c>
      <c r="BV18" s="19"/>
      <c r="BW18" s="28">
        <f t="shared" si="68"/>
        <v>19</v>
      </c>
      <c r="BX18" s="61" t="str">
        <f t="shared" si="69"/>
        <v/>
      </c>
      <c r="BY18" s="62" t="str">
        <f t="shared" si="70"/>
        <v/>
      </c>
      <c r="BZ18" s="62" t="str">
        <f t="shared" si="71"/>
        <v/>
      </c>
      <c r="CA18" s="61" t="str">
        <f t="shared" si="72"/>
        <v/>
      </c>
      <c r="CB18" s="75" t="str">
        <f t="shared" si="0"/>
        <v/>
      </c>
      <c r="CC18" s="75" t="str">
        <f t="shared" si="73"/>
        <v/>
      </c>
      <c r="CD18" s="75" t="str">
        <f t="shared" si="74"/>
        <v/>
      </c>
      <c r="CE18" s="75" t="str">
        <f t="shared" si="1"/>
        <v/>
      </c>
      <c r="CF18" s="118" t="str">
        <f t="shared" si="75"/>
        <v/>
      </c>
      <c r="CH18" s="25">
        <v>19</v>
      </c>
      <c r="CI18" s="71" t="e">
        <f t="shared" si="76"/>
        <v>#N/A</v>
      </c>
      <c r="CJ18" s="42" t="e">
        <f t="shared" si="76"/>
        <v>#N/A</v>
      </c>
      <c r="CK18" s="72" t="e">
        <f t="shared" si="77"/>
        <v>#N/A</v>
      </c>
      <c r="CL18" s="71" t="e">
        <f t="shared" si="78"/>
        <v>#N/A</v>
      </c>
      <c r="CM18" s="42" t="e">
        <f t="shared" si="79"/>
        <v>#N/A</v>
      </c>
      <c r="CN18" s="73" t="e">
        <f t="shared" si="80"/>
        <v>#N/A</v>
      </c>
      <c r="CO18" s="123" t="e">
        <f t="shared" si="81"/>
        <v>#N/A</v>
      </c>
    </row>
    <row r="19" spans="1:100" ht="15" customHeight="1" thickBot="1">
      <c r="A19" s="21">
        <v>20</v>
      </c>
      <c r="B19" s="79" t="str">
        <f t="shared" si="2"/>
        <v/>
      </c>
      <c r="C19" s="80" t="str">
        <f t="shared" si="3"/>
        <v/>
      </c>
      <c r="D19" s="81" t="str">
        <f t="shared" si="4"/>
        <v/>
      </c>
      <c r="E19" s="82" t="str">
        <f t="shared" si="5"/>
        <v/>
      </c>
      <c r="F19" s="83" t="str">
        <f t="shared" si="6"/>
        <v/>
      </c>
      <c r="G19" s="84" t="str">
        <f t="shared" si="7"/>
        <v/>
      </c>
      <c r="H19" s="84" t="str">
        <f t="shared" si="8"/>
        <v/>
      </c>
      <c r="I19" s="110" t="str">
        <f t="shared" si="9"/>
        <v/>
      </c>
      <c r="J19" s="114" t="str">
        <f t="shared" si="10"/>
        <v/>
      </c>
      <c r="K19" s="170">
        <f t="shared" si="11"/>
        <v>20</v>
      </c>
      <c r="L19" s="100" t="str">
        <f t="shared" si="12"/>
        <v/>
      </c>
      <c r="M19" s="101" t="str">
        <f t="shared" si="13"/>
        <v/>
      </c>
      <c r="N19" s="102" t="str">
        <f t="shared" si="14"/>
        <v/>
      </c>
      <c r="O19" s="103" t="str">
        <f t="shared" si="15"/>
        <v/>
      </c>
      <c r="P19" s="84" t="str">
        <f t="shared" si="16"/>
        <v/>
      </c>
      <c r="Q19" s="84" t="str">
        <f t="shared" si="17"/>
        <v/>
      </c>
      <c r="R19" s="110" t="str">
        <f t="shared" si="18"/>
        <v/>
      </c>
      <c r="S19" s="114" t="str">
        <f t="shared" si="19"/>
        <v/>
      </c>
      <c r="T19" s="170">
        <v>20</v>
      </c>
      <c r="U19" s="100" t="str">
        <f t="shared" si="20"/>
        <v/>
      </c>
      <c r="V19" s="101" t="str">
        <f t="shared" si="21"/>
        <v/>
      </c>
      <c r="W19" s="102" t="str">
        <f t="shared" si="22"/>
        <v/>
      </c>
      <c r="X19" s="103" t="str">
        <f t="shared" si="23"/>
        <v/>
      </c>
      <c r="Y19" s="84" t="str">
        <f t="shared" si="24"/>
        <v/>
      </c>
      <c r="Z19" s="84" t="str">
        <f t="shared" si="25"/>
        <v/>
      </c>
      <c r="AA19" s="110" t="str">
        <f t="shared" si="26"/>
        <v/>
      </c>
      <c r="AB19" s="114" t="str">
        <f t="shared" si="27"/>
        <v/>
      </c>
      <c r="AC19" s="170">
        <v>20</v>
      </c>
      <c r="AD19" s="100" t="str">
        <f t="shared" si="28"/>
        <v/>
      </c>
      <c r="AE19" s="101" t="str">
        <f t="shared" si="29"/>
        <v/>
      </c>
      <c r="AF19" s="102" t="str">
        <f t="shared" si="30"/>
        <v/>
      </c>
      <c r="AG19" s="103" t="str">
        <f t="shared" si="31"/>
        <v/>
      </c>
      <c r="AH19" s="84" t="str">
        <f t="shared" si="32"/>
        <v/>
      </c>
      <c r="AI19" s="84" t="str">
        <f t="shared" si="33"/>
        <v/>
      </c>
      <c r="AJ19" s="110" t="str">
        <f t="shared" si="34"/>
        <v/>
      </c>
      <c r="AK19" s="114" t="str">
        <f t="shared" si="35"/>
        <v/>
      </c>
      <c r="AL19" s="170">
        <v>20</v>
      </c>
      <c r="AM19" s="100" t="str">
        <f t="shared" si="36"/>
        <v/>
      </c>
      <c r="AN19" s="101" t="str">
        <f t="shared" si="37"/>
        <v/>
      </c>
      <c r="AO19" s="102" t="str">
        <f t="shared" si="38"/>
        <v/>
      </c>
      <c r="AP19" s="103" t="str">
        <f t="shared" si="39"/>
        <v/>
      </c>
      <c r="AQ19" s="84" t="str">
        <f t="shared" si="40"/>
        <v/>
      </c>
      <c r="AR19" s="84" t="str">
        <f t="shared" si="41"/>
        <v/>
      </c>
      <c r="AS19" s="84" t="str">
        <f t="shared" si="42"/>
        <v/>
      </c>
      <c r="AT19" s="85" t="str">
        <f t="shared" si="43"/>
        <v/>
      </c>
      <c r="AU19" s="170">
        <v>20</v>
      </c>
      <c r="AV19" s="100" t="str">
        <f t="shared" si="44"/>
        <v/>
      </c>
      <c r="AW19" s="101" t="str">
        <f t="shared" si="45"/>
        <v/>
      </c>
      <c r="AX19" s="102" t="str">
        <f t="shared" si="46"/>
        <v/>
      </c>
      <c r="AY19" s="103" t="str">
        <f t="shared" si="47"/>
        <v/>
      </c>
      <c r="AZ19" s="84" t="str">
        <f t="shared" si="48"/>
        <v/>
      </c>
      <c r="BA19" s="84" t="str">
        <f t="shared" si="49"/>
        <v/>
      </c>
      <c r="BB19" s="84" t="str">
        <f t="shared" si="50"/>
        <v/>
      </c>
      <c r="BC19" s="85" t="str">
        <f t="shared" si="51"/>
        <v/>
      </c>
      <c r="BD19" s="170">
        <v>20</v>
      </c>
      <c r="BE19" s="100" t="str">
        <f t="shared" si="52"/>
        <v/>
      </c>
      <c r="BF19" s="101" t="str">
        <f t="shared" si="53"/>
        <v/>
      </c>
      <c r="BG19" s="102" t="str">
        <f t="shared" si="54"/>
        <v/>
      </c>
      <c r="BH19" s="103" t="str">
        <f t="shared" si="55"/>
        <v/>
      </c>
      <c r="BI19" s="84" t="str">
        <f t="shared" si="56"/>
        <v/>
      </c>
      <c r="BJ19" s="84" t="str">
        <f t="shared" si="57"/>
        <v/>
      </c>
      <c r="BK19" s="84" t="str">
        <f t="shared" si="58"/>
        <v/>
      </c>
      <c r="BL19" s="85" t="str">
        <f t="shared" si="59"/>
        <v/>
      </c>
      <c r="BM19" s="170">
        <v>20</v>
      </c>
      <c r="BN19" s="100" t="str">
        <f t="shared" si="60"/>
        <v/>
      </c>
      <c r="BO19" s="101" t="str">
        <f t="shared" si="61"/>
        <v/>
      </c>
      <c r="BP19" s="102" t="str">
        <f t="shared" si="62"/>
        <v/>
      </c>
      <c r="BQ19" s="103" t="str">
        <f t="shared" si="63"/>
        <v/>
      </c>
      <c r="BR19" s="84" t="str">
        <f t="shared" si="64"/>
        <v/>
      </c>
      <c r="BS19" s="84" t="str">
        <f t="shared" si="65"/>
        <v/>
      </c>
      <c r="BT19" s="84" t="str">
        <f t="shared" si="66"/>
        <v/>
      </c>
      <c r="BU19" s="85" t="str">
        <f t="shared" si="67"/>
        <v/>
      </c>
      <c r="BV19" s="11"/>
      <c r="BW19" s="128">
        <v>20</v>
      </c>
      <c r="BX19" s="129" t="str">
        <f t="shared" si="69"/>
        <v/>
      </c>
      <c r="BY19" s="130" t="str">
        <f t="shared" si="70"/>
        <v/>
      </c>
      <c r="BZ19" s="130" t="str">
        <f t="shared" si="71"/>
        <v/>
      </c>
      <c r="CA19" s="129" t="str">
        <f t="shared" si="72"/>
        <v/>
      </c>
      <c r="CB19" s="131" t="str">
        <f t="shared" si="0"/>
        <v/>
      </c>
      <c r="CC19" s="131" t="str">
        <f t="shared" si="73"/>
        <v/>
      </c>
      <c r="CD19" s="131" t="str">
        <f t="shared" si="74"/>
        <v/>
      </c>
      <c r="CE19" s="131" t="str">
        <f t="shared" si="1"/>
        <v/>
      </c>
      <c r="CF19" s="132" t="str">
        <f t="shared" si="75"/>
        <v/>
      </c>
      <c r="CH19" s="149">
        <v>20</v>
      </c>
      <c r="CI19" s="143" t="e">
        <f t="shared" si="76"/>
        <v>#N/A</v>
      </c>
      <c r="CJ19" s="105" t="e">
        <f t="shared" si="76"/>
        <v>#N/A</v>
      </c>
      <c r="CK19" s="144" t="e">
        <f t="shared" si="77"/>
        <v>#N/A</v>
      </c>
      <c r="CL19" s="143" t="e">
        <f t="shared" si="78"/>
        <v>#N/A</v>
      </c>
      <c r="CM19" s="105" t="e">
        <f t="shared" si="79"/>
        <v>#N/A</v>
      </c>
      <c r="CN19" s="145" t="e">
        <f t="shared" si="80"/>
        <v>#N/A</v>
      </c>
      <c r="CO19" s="146" t="e">
        <f t="shared" si="81"/>
        <v>#N/A</v>
      </c>
    </row>
    <row r="20" spans="1:100" ht="15" customHeight="1">
      <c r="A20" s="1">
        <v>21</v>
      </c>
      <c r="B20" s="47" t="str">
        <f t="shared" si="2"/>
        <v/>
      </c>
      <c r="C20" s="46" t="str">
        <f t="shared" si="3"/>
        <v/>
      </c>
      <c r="D20" s="77" t="str">
        <f t="shared" si="4"/>
        <v/>
      </c>
      <c r="E20" s="49" t="str">
        <f t="shared" si="5"/>
        <v/>
      </c>
      <c r="F20" s="50" t="str">
        <f t="shared" si="6"/>
        <v/>
      </c>
      <c r="G20" s="78" t="str">
        <f t="shared" si="7"/>
        <v/>
      </c>
      <c r="H20" s="78" t="str">
        <f t="shared" si="8"/>
        <v/>
      </c>
      <c r="I20" s="108" t="str">
        <f t="shared" si="9"/>
        <v/>
      </c>
      <c r="J20" s="113" t="str">
        <f t="shared" si="10"/>
        <v/>
      </c>
      <c r="K20" s="170">
        <f t="shared" si="11"/>
        <v>21</v>
      </c>
      <c r="L20" s="98" t="str">
        <f t="shared" si="12"/>
        <v/>
      </c>
      <c r="M20" s="46" t="str">
        <f t="shared" si="13"/>
        <v/>
      </c>
      <c r="N20" s="49" t="str">
        <f t="shared" si="14"/>
        <v/>
      </c>
      <c r="O20" s="50" t="str">
        <f t="shared" si="15"/>
        <v/>
      </c>
      <c r="P20" s="78" t="str">
        <f t="shared" si="16"/>
        <v/>
      </c>
      <c r="Q20" s="78" t="str">
        <f t="shared" si="17"/>
        <v/>
      </c>
      <c r="R20" s="108" t="str">
        <f t="shared" si="18"/>
        <v/>
      </c>
      <c r="S20" s="113" t="str">
        <f t="shared" si="19"/>
        <v/>
      </c>
      <c r="T20" s="170">
        <v>21</v>
      </c>
      <c r="U20" s="98" t="str">
        <f t="shared" si="20"/>
        <v/>
      </c>
      <c r="V20" s="46" t="str">
        <f t="shared" si="21"/>
        <v/>
      </c>
      <c r="W20" s="49" t="str">
        <f t="shared" si="22"/>
        <v/>
      </c>
      <c r="X20" s="50" t="str">
        <f t="shared" si="23"/>
        <v/>
      </c>
      <c r="Y20" s="78" t="str">
        <f t="shared" si="24"/>
        <v/>
      </c>
      <c r="Z20" s="78" t="str">
        <f t="shared" si="25"/>
        <v/>
      </c>
      <c r="AA20" s="108" t="str">
        <f t="shared" si="26"/>
        <v/>
      </c>
      <c r="AB20" s="113" t="str">
        <f t="shared" si="27"/>
        <v/>
      </c>
      <c r="AC20" s="170">
        <v>21</v>
      </c>
      <c r="AD20" s="99" t="str">
        <f t="shared" si="28"/>
        <v/>
      </c>
      <c r="AE20" s="54" t="str">
        <f t="shared" si="29"/>
        <v/>
      </c>
      <c r="AF20" s="94" t="str">
        <f t="shared" si="30"/>
        <v/>
      </c>
      <c r="AG20" s="95" t="str">
        <f t="shared" si="31"/>
        <v/>
      </c>
      <c r="AH20" s="96" t="str">
        <f t="shared" si="32"/>
        <v/>
      </c>
      <c r="AI20" s="96" t="str">
        <f t="shared" si="33"/>
        <v/>
      </c>
      <c r="AJ20" s="112" t="str">
        <f t="shared" si="34"/>
        <v/>
      </c>
      <c r="AK20" s="116" t="str">
        <f t="shared" si="35"/>
        <v/>
      </c>
      <c r="AL20" s="170">
        <v>21</v>
      </c>
      <c r="AM20" s="98" t="str">
        <f t="shared" si="36"/>
        <v/>
      </c>
      <c r="AN20" s="46" t="str">
        <f t="shared" si="37"/>
        <v/>
      </c>
      <c r="AO20" s="49" t="str">
        <f t="shared" si="38"/>
        <v/>
      </c>
      <c r="AP20" s="50" t="str">
        <f t="shared" si="39"/>
        <v/>
      </c>
      <c r="AQ20" s="78" t="str">
        <f t="shared" si="40"/>
        <v/>
      </c>
      <c r="AR20" s="78" t="str">
        <f t="shared" si="41"/>
        <v/>
      </c>
      <c r="AS20" s="78" t="str">
        <f t="shared" si="42"/>
        <v/>
      </c>
      <c r="AT20" s="46" t="str">
        <f t="shared" si="43"/>
        <v/>
      </c>
      <c r="AU20" s="170">
        <v>21</v>
      </c>
      <c r="AV20" s="98" t="str">
        <f t="shared" si="44"/>
        <v/>
      </c>
      <c r="AW20" s="46" t="str">
        <f t="shared" si="45"/>
        <v/>
      </c>
      <c r="AX20" s="49" t="str">
        <f t="shared" si="46"/>
        <v/>
      </c>
      <c r="AY20" s="50" t="str">
        <f t="shared" si="47"/>
        <v/>
      </c>
      <c r="AZ20" s="78" t="str">
        <f t="shared" si="48"/>
        <v/>
      </c>
      <c r="BA20" s="78" t="str">
        <f t="shared" si="49"/>
        <v/>
      </c>
      <c r="BB20" s="78" t="str">
        <f t="shared" si="50"/>
        <v/>
      </c>
      <c r="BC20" s="46" t="str">
        <f t="shared" si="51"/>
        <v/>
      </c>
      <c r="BD20" s="170">
        <v>21</v>
      </c>
      <c r="BE20" s="98" t="str">
        <f t="shared" si="52"/>
        <v/>
      </c>
      <c r="BF20" s="46" t="str">
        <f t="shared" si="53"/>
        <v/>
      </c>
      <c r="BG20" s="49" t="str">
        <f t="shared" si="54"/>
        <v/>
      </c>
      <c r="BH20" s="50" t="str">
        <f t="shared" si="55"/>
        <v/>
      </c>
      <c r="BI20" s="78" t="str">
        <f t="shared" si="56"/>
        <v/>
      </c>
      <c r="BJ20" s="78" t="str">
        <f t="shared" si="57"/>
        <v/>
      </c>
      <c r="BK20" s="78" t="str">
        <f t="shared" si="58"/>
        <v/>
      </c>
      <c r="BL20" s="46" t="str">
        <f t="shared" si="59"/>
        <v/>
      </c>
      <c r="BM20" s="170">
        <v>21</v>
      </c>
      <c r="BN20" s="98" t="str">
        <f t="shared" si="60"/>
        <v/>
      </c>
      <c r="BO20" s="46" t="str">
        <f t="shared" si="61"/>
        <v/>
      </c>
      <c r="BP20" s="49" t="str">
        <f t="shared" si="62"/>
        <v/>
      </c>
      <c r="BQ20" s="50" t="str">
        <f t="shared" si="63"/>
        <v/>
      </c>
      <c r="BR20" s="78" t="str">
        <f t="shared" si="64"/>
        <v/>
      </c>
      <c r="BS20" s="78" t="str">
        <f t="shared" si="65"/>
        <v/>
      </c>
      <c r="BT20" s="78" t="str">
        <f t="shared" si="66"/>
        <v/>
      </c>
      <c r="BU20" s="70" t="str">
        <f t="shared" si="67"/>
        <v/>
      </c>
      <c r="BV20" s="11"/>
      <c r="BW20" s="27">
        <v>21</v>
      </c>
      <c r="BX20" s="51" t="str">
        <f t="shared" si="69"/>
        <v/>
      </c>
      <c r="BY20" s="56" t="str">
        <f t="shared" si="70"/>
        <v/>
      </c>
      <c r="BZ20" s="56" t="str">
        <f t="shared" si="71"/>
        <v/>
      </c>
      <c r="CA20" s="51" t="str">
        <f t="shared" si="72"/>
        <v/>
      </c>
      <c r="CB20" s="135" t="str">
        <f t="shared" si="0"/>
        <v/>
      </c>
      <c r="CC20" s="135" t="str">
        <f t="shared" si="73"/>
        <v/>
      </c>
      <c r="CD20" s="135" t="str">
        <f t="shared" si="74"/>
        <v/>
      </c>
      <c r="CE20" s="135" t="str">
        <f t="shared" si="1"/>
        <v/>
      </c>
      <c r="CF20" s="136" t="str">
        <f t="shared" si="75"/>
        <v/>
      </c>
      <c r="CH20" s="24">
        <v>21</v>
      </c>
      <c r="CI20" s="52" t="e">
        <f t="shared" si="76"/>
        <v>#N/A</v>
      </c>
      <c r="CJ20" s="54" t="e">
        <f t="shared" si="76"/>
        <v>#N/A</v>
      </c>
      <c r="CK20" s="55" t="e">
        <f t="shared" si="77"/>
        <v>#N/A</v>
      </c>
      <c r="CL20" s="52" t="e">
        <f t="shared" si="78"/>
        <v>#N/A</v>
      </c>
      <c r="CM20" s="54" t="e">
        <f t="shared" si="79"/>
        <v>#N/A</v>
      </c>
      <c r="CN20" s="148" t="e">
        <f t="shared" si="80"/>
        <v>#N/A</v>
      </c>
      <c r="CO20" s="53" t="e">
        <f t="shared" si="81"/>
        <v>#N/A</v>
      </c>
    </row>
    <row r="21" spans="1:100" ht="15" customHeight="1">
      <c r="A21" s="2">
        <v>22</v>
      </c>
      <c r="B21" s="47" t="str">
        <f t="shared" si="2"/>
        <v/>
      </c>
      <c r="C21" s="46" t="str">
        <f t="shared" si="3"/>
        <v/>
      </c>
      <c r="D21" s="48" t="str">
        <f t="shared" si="4"/>
        <v/>
      </c>
      <c r="E21" s="49" t="str">
        <f t="shared" si="5"/>
        <v/>
      </c>
      <c r="F21" s="50" t="str">
        <f t="shared" si="6"/>
        <v/>
      </c>
      <c r="G21" s="45" t="str">
        <f t="shared" si="7"/>
        <v/>
      </c>
      <c r="H21" s="45" t="str">
        <f t="shared" si="8"/>
        <v/>
      </c>
      <c r="I21" s="109" t="str">
        <f t="shared" si="9"/>
        <v/>
      </c>
      <c r="J21" s="113" t="str">
        <f t="shared" si="10"/>
        <v/>
      </c>
      <c r="K21" s="170">
        <f t="shared" si="11"/>
        <v>22</v>
      </c>
      <c r="L21" s="41" t="str">
        <f t="shared" si="12"/>
        <v/>
      </c>
      <c r="M21" s="42" t="str">
        <f t="shared" si="13"/>
        <v/>
      </c>
      <c r="N21" s="43" t="str">
        <f t="shared" si="14"/>
        <v/>
      </c>
      <c r="O21" s="44" t="str">
        <f t="shared" si="15"/>
        <v/>
      </c>
      <c r="P21" s="45" t="str">
        <f t="shared" si="16"/>
        <v/>
      </c>
      <c r="Q21" s="45" t="str">
        <f t="shared" si="17"/>
        <v/>
      </c>
      <c r="R21" s="109" t="str">
        <f t="shared" si="18"/>
        <v/>
      </c>
      <c r="S21" s="113" t="str">
        <f t="shared" si="19"/>
        <v/>
      </c>
      <c r="T21" s="170">
        <v>22</v>
      </c>
      <c r="U21" s="41" t="str">
        <f t="shared" si="20"/>
        <v/>
      </c>
      <c r="V21" s="42" t="str">
        <f t="shared" si="21"/>
        <v/>
      </c>
      <c r="W21" s="43" t="str">
        <f t="shared" si="22"/>
        <v/>
      </c>
      <c r="X21" s="44" t="str">
        <f t="shared" si="23"/>
        <v/>
      </c>
      <c r="Y21" s="45" t="str">
        <f t="shared" si="24"/>
        <v/>
      </c>
      <c r="Z21" s="45" t="str">
        <f t="shared" si="25"/>
        <v/>
      </c>
      <c r="AA21" s="109" t="str">
        <f t="shared" si="26"/>
        <v/>
      </c>
      <c r="AB21" s="113" t="str">
        <f t="shared" si="27"/>
        <v/>
      </c>
      <c r="AC21" s="170">
        <v>22</v>
      </c>
      <c r="AD21" s="41" t="str">
        <f t="shared" si="28"/>
        <v/>
      </c>
      <c r="AE21" s="42" t="str">
        <f t="shared" si="29"/>
        <v/>
      </c>
      <c r="AF21" s="43" t="str">
        <f t="shared" si="30"/>
        <v/>
      </c>
      <c r="AG21" s="44" t="str">
        <f t="shared" si="31"/>
        <v/>
      </c>
      <c r="AH21" s="45" t="str">
        <f t="shared" si="32"/>
        <v/>
      </c>
      <c r="AI21" s="45" t="str">
        <f t="shared" si="33"/>
        <v/>
      </c>
      <c r="AJ21" s="109" t="str">
        <f t="shared" si="34"/>
        <v/>
      </c>
      <c r="AK21" s="113" t="str">
        <f t="shared" si="35"/>
        <v/>
      </c>
      <c r="AL21" s="170">
        <v>22</v>
      </c>
      <c r="AM21" s="41" t="str">
        <f t="shared" si="36"/>
        <v/>
      </c>
      <c r="AN21" s="42" t="str">
        <f t="shared" si="37"/>
        <v/>
      </c>
      <c r="AO21" s="43" t="str">
        <f t="shared" si="38"/>
        <v/>
      </c>
      <c r="AP21" s="44" t="str">
        <f t="shared" si="39"/>
        <v/>
      </c>
      <c r="AQ21" s="45" t="str">
        <f t="shared" si="40"/>
        <v/>
      </c>
      <c r="AR21" s="45" t="str">
        <f t="shared" si="41"/>
        <v/>
      </c>
      <c r="AS21" s="45" t="str">
        <f t="shared" si="42"/>
        <v/>
      </c>
      <c r="AT21" s="46" t="str">
        <f t="shared" si="43"/>
        <v/>
      </c>
      <c r="AU21" s="170">
        <v>22</v>
      </c>
      <c r="AV21" s="41" t="str">
        <f t="shared" si="44"/>
        <v/>
      </c>
      <c r="AW21" s="42" t="str">
        <f t="shared" si="45"/>
        <v/>
      </c>
      <c r="AX21" s="43" t="str">
        <f t="shared" si="46"/>
        <v/>
      </c>
      <c r="AY21" s="44" t="str">
        <f t="shared" si="47"/>
        <v/>
      </c>
      <c r="AZ21" s="45" t="str">
        <f t="shared" si="48"/>
        <v/>
      </c>
      <c r="BA21" s="45" t="str">
        <f t="shared" si="49"/>
        <v/>
      </c>
      <c r="BB21" s="45" t="str">
        <f t="shared" si="50"/>
        <v/>
      </c>
      <c r="BC21" s="46" t="str">
        <f t="shared" si="51"/>
        <v/>
      </c>
      <c r="BD21" s="170">
        <v>22</v>
      </c>
      <c r="BE21" s="41" t="str">
        <f t="shared" si="52"/>
        <v/>
      </c>
      <c r="BF21" s="42" t="str">
        <f t="shared" si="53"/>
        <v/>
      </c>
      <c r="BG21" s="43" t="str">
        <f t="shared" si="54"/>
        <v/>
      </c>
      <c r="BH21" s="44" t="str">
        <f t="shared" si="55"/>
        <v/>
      </c>
      <c r="BI21" s="45" t="str">
        <f t="shared" si="56"/>
        <v/>
      </c>
      <c r="BJ21" s="45" t="str">
        <f t="shared" si="57"/>
        <v/>
      </c>
      <c r="BK21" s="45" t="str">
        <f t="shared" si="58"/>
        <v/>
      </c>
      <c r="BL21" s="46" t="str">
        <f t="shared" si="59"/>
        <v/>
      </c>
      <c r="BM21" s="170">
        <v>22</v>
      </c>
      <c r="BN21" s="41" t="str">
        <f t="shared" si="60"/>
        <v/>
      </c>
      <c r="BO21" s="42" t="str">
        <f t="shared" si="61"/>
        <v/>
      </c>
      <c r="BP21" s="43" t="str">
        <f t="shared" si="62"/>
        <v/>
      </c>
      <c r="BQ21" s="44" t="str">
        <f t="shared" si="63"/>
        <v/>
      </c>
      <c r="BR21" s="45" t="str">
        <f t="shared" si="64"/>
        <v/>
      </c>
      <c r="BS21" s="45" t="str">
        <f t="shared" si="65"/>
        <v/>
      </c>
      <c r="BT21" s="45" t="str">
        <f t="shared" si="66"/>
        <v/>
      </c>
      <c r="BU21" s="70" t="str">
        <f t="shared" si="67"/>
        <v/>
      </c>
      <c r="BV21" s="11"/>
      <c r="BW21" s="28">
        <v>22</v>
      </c>
      <c r="BX21" s="61" t="str">
        <f t="shared" si="69"/>
        <v/>
      </c>
      <c r="BY21" s="62" t="str">
        <f>IF($B$5&gt;$A21,"",C21)</f>
        <v/>
      </c>
      <c r="BZ21" s="62" t="str">
        <f t="shared" si="71"/>
        <v/>
      </c>
      <c r="CA21" s="61" t="str">
        <f t="shared" si="72"/>
        <v/>
      </c>
      <c r="CB21" s="75" t="str">
        <f t="shared" si="0"/>
        <v/>
      </c>
      <c r="CC21" s="75" t="str">
        <f t="shared" si="73"/>
        <v/>
      </c>
      <c r="CD21" s="75" t="str">
        <f t="shared" si="74"/>
        <v/>
      </c>
      <c r="CE21" s="75" t="str">
        <f t="shared" si="1"/>
        <v/>
      </c>
      <c r="CF21" s="118" t="str">
        <f t="shared" si="75"/>
        <v/>
      </c>
      <c r="CH21" s="25">
        <v>22</v>
      </c>
      <c r="CI21" s="71" t="e">
        <f t="shared" si="76"/>
        <v>#N/A</v>
      </c>
      <c r="CJ21" s="42" t="e">
        <f t="shared" si="76"/>
        <v>#N/A</v>
      </c>
      <c r="CK21" s="72" t="e">
        <f t="shared" si="77"/>
        <v>#N/A</v>
      </c>
      <c r="CL21" s="71" t="e">
        <f t="shared" si="78"/>
        <v>#N/A</v>
      </c>
      <c r="CM21" s="42" t="e">
        <f t="shared" si="79"/>
        <v>#N/A</v>
      </c>
      <c r="CN21" s="73" t="e">
        <f t="shared" si="80"/>
        <v>#N/A</v>
      </c>
      <c r="CO21" s="123" t="e">
        <f t="shared" si="81"/>
        <v>#N/A</v>
      </c>
    </row>
    <row r="22" spans="1:100" ht="15" customHeight="1">
      <c r="A22" s="2">
        <v>23</v>
      </c>
      <c r="B22" s="47" t="str">
        <f t="shared" si="2"/>
        <v/>
      </c>
      <c r="C22" s="46" t="str">
        <f t="shared" si="3"/>
        <v/>
      </c>
      <c r="D22" s="48" t="str">
        <f t="shared" si="4"/>
        <v/>
      </c>
      <c r="E22" s="49" t="str">
        <f t="shared" si="5"/>
        <v/>
      </c>
      <c r="F22" s="50" t="str">
        <f t="shared" si="6"/>
        <v/>
      </c>
      <c r="G22" s="45" t="str">
        <f t="shared" si="7"/>
        <v/>
      </c>
      <c r="H22" s="45" t="str">
        <f t="shared" si="8"/>
        <v/>
      </c>
      <c r="I22" s="109" t="str">
        <f t="shared" si="9"/>
        <v/>
      </c>
      <c r="J22" s="113" t="str">
        <f t="shared" si="10"/>
        <v/>
      </c>
      <c r="K22" s="170">
        <f t="shared" si="11"/>
        <v>23</v>
      </c>
      <c r="L22" s="41" t="str">
        <f t="shared" si="12"/>
        <v/>
      </c>
      <c r="M22" s="42" t="str">
        <f t="shared" si="13"/>
        <v/>
      </c>
      <c r="N22" s="43" t="str">
        <f t="shared" si="14"/>
        <v/>
      </c>
      <c r="O22" s="44" t="str">
        <f t="shared" si="15"/>
        <v/>
      </c>
      <c r="P22" s="45" t="str">
        <f t="shared" si="16"/>
        <v/>
      </c>
      <c r="Q22" s="45" t="str">
        <f t="shared" si="17"/>
        <v/>
      </c>
      <c r="R22" s="109" t="str">
        <f t="shared" si="18"/>
        <v/>
      </c>
      <c r="S22" s="113" t="str">
        <f t="shared" si="19"/>
        <v/>
      </c>
      <c r="T22" s="170">
        <v>23</v>
      </c>
      <c r="U22" s="41" t="str">
        <f t="shared" si="20"/>
        <v/>
      </c>
      <c r="V22" s="42" t="str">
        <f t="shared" si="21"/>
        <v/>
      </c>
      <c r="W22" s="43" t="str">
        <f t="shared" si="22"/>
        <v/>
      </c>
      <c r="X22" s="44" t="str">
        <f t="shared" si="23"/>
        <v/>
      </c>
      <c r="Y22" s="45" t="str">
        <f t="shared" si="24"/>
        <v/>
      </c>
      <c r="Z22" s="45" t="str">
        <f t="shared" si="25"/>
        <v/>
      </c>
      <c r="AA22" s="109" t="str">
        <f t="shared" si="26"/>
        <v/>
      </c>
      <c r="AB22" s="113" t="str">
        <f t="shared" si="27"/>
        <v/>
      </c>
      <c r="AC22" s="170">
        <v>23</v>
      </c>
      <c r="AD22" s="41" t="str">
        <f t="shared" si="28"/>
        <v/>
      </c>
      <c r="AE22" s="42" t="str">
        <f t="shared" si="29"/>
        <v/>
      </c>
      <c r="AF22" s="43" t="str">
        <f t="shared" si="30"/>
        <v/>
      </c>
      <c r="AG22" s="44" t="str">
        <f t="shared" si="31"/>
        <v/>
      </c>
      <c r="AH22" s="45" t="str">
        <f t="shared" si="32"/>
        <v/>
      </c>
      <c r="AI22" s="45" t="str">
        <f t="shared" si="33"/>
        <v/>
      </c>
      <c r="AJ22" s="109" t="str">
        <f t="shared" si="34"/>
        <v/>
      </c>
      <c r="AK22" s="113" t="str">
        <f t="shared" si="35"/>
        <v/>
      </c>
      <c r="AL22" s="170">
        <v>23</v>
      </c>
      <c r="AM22" s="41" t="str">
        <f t="shared" si="36"/>
        <v/>
      </c>
      <c r="AN22" s="42" t="str">
        <f t="shared" si="37"/>
        <v/>
      </c>
      <c r="AO22" s="43" t="str">
        <f t="shared" si="38"/>
        <v/>
      </c>
      <c r="AP22" s="44" t="str">
        <f t="shared" si="39"/>
        <v/>
      </c>
      <c r="AQ22" s="45" t="str">
        <f t="shared" si="40"/>
        <v/>
      </c>
      <c r="AR22" s="45" t="str">
        <f t="shared" si="41"/>
        <v/>
      </c>
      <c r="AS22" s="45" t="str">
        <f t="shared" si="42"/>
        <v/>
      </c>
      <c r="AT22" s="46" t="str">
        <f t="shared" si="43"/>
        <v/>
      </c>
      <c r="AU22" s="170">
        <v>23</v>
      </c>
      <c r="AV22" s="41" t="str">
        <f t="shared" si="44"/>
        <v/>
      </c>
      <c r="AW22" s="42" t="str">
        <f t="shared" si="45"/>
        <v/>
      </c>
      <c r="AX22" s="43" t="str">
        <f t="shared" si="46"/>
        <v/>
      </c>
      <c r="AY22" s="44" t="str">
        <f t="shared" si="47"/>
        <v/>
      </c>
      <c r="AZ22" s="45" t="str">
        <f t="shared" si="48"/>
        <v/>
      </c>
      <c r="BA22" s="45" t="str">
        <f t="shared" si="49"/>
        <v/>
      </c>
      <c r="BB22" s="45" t="str">
        <f t="shared" si="50"/>
        <v/>
      </c>
      <c r="BC22" s="46" t="str">
        <f t="shared" si="51"/>
        <v/>
      </c>
      <c r="BD22" s="170">
        <v>23</v>
      </c>
      <c r="BE22" s="41" t="str">
        <f t="shared" si="52"/>
        <v/>
      </c>
      <c r="BF22" s="42" t="str">
        <f t="shared" si="53"/>
        <v/>
      </c>
      <c r="BG22" s="43" t="str">
        <f t="shared" si="54"/>
        <v/>
      </c>
      <c r="BH22" s="44" t="str">
        <f t="shared" si="55"/>
        <v/>
      </c>
      <c r="BI22" s="45" t="str">
        <f t="shared" si="56"/>
        <v/>
      </c>
      <c r="BJ22" s="45" t="str">
        <f t="shared" si="57"/>
        <v/>
      </c>
      <c r="BK22" s="45" t="str">
        <f t="shared" si="58"/>
        <v/>
      </c>
      <c r="BL22" s="46" t="str">
        <f t="shared" si="59"/>
        <v/>
      </c>
      <c r="BM22" s="170">
        <v>23</v>
      </c>
      <c r="BN22" s="41" t="str">
        <f t="shared" si="60"/>
        <v/>
      </c>
      <c r="BO22" s="42" t="str">
        <f t="shared" si="61"/>
        <v/>
      </c>
      <c r="BP22" s="43" t="str">
        <f t="shared" si="62"/>
        <v/>
      </c>
      <c r="BQ22" s="44" t="str">
        <f t="shared" si="63"/>
        <v/>
      </c>
      <c r="BR22" s="45" t="str">
        <f t="shared" si="64"/>
        <v/>
      </c>
      <c r="BS22" s="45" t="str">
        <f t="shared" si="65"/>
        <v/>
      </c>
      <c r="BT22" s="45" t="str">
        <f t="shared" si="66"/>
        <v/>
      </c>
      <c r="BU22" s="70" t="str">
        <f t="shared" si="67"/>
        <v/>
      </c>
      <c r="BV22" s="11"/>
      <c r="BW22" s="28">
        <v>23</v>
      </c>
      <c r="BX22" s="61" t="str">
        <f t="shared" si="69"/>
        <v/>
      </c>
      <c r="BY22" s="62" t="str">
        <f t="shared" si="70"/>
        <v/>
      </c>
      <c r="BZ22" s="62" t="str">
        <f t="shared" si="71"/>
        <v/>
      </c>
      <c r="CA22" s="61" t="str">
        <f t="shared" si="72"/>
        <v/>
      </c>
      <c r="CB22" s="75" t="str">
        <f t="shared" si="0"/>
        <v/>
      </c>
      <c r="CC22" s="75" t="str">
        <f t="shared" si="73"/>
        <v/>
      </c>
      <c r="CD22" s="75" t="str">
        <f t="shared" si="74"/>
        <v/>
      </c>
      <c r="CE22" s="75" t="str">
        <f t="shared" si="1"/>
        <v/>
      </c>
      <c r="CF22" s="118" t="str">
        <f t="shared" si="75"/>
        <v/>
      </c>
      <c r="CH22" s="25">
        <v>23</v>
      </c>
      <c r="CI22" s="71" t="e">
        <f t="shared" si="76"/>
        <v>#N/A</v>
      </c>
      <c r="CJ22" s="42" t="e">
        <f t="shared" si="76"/>
        <v>#N/A</v>
      </c>
      <c r="CK22" s="72" t="e">
        <f t="shared" si="77"/>
        <v>#N/A</v>
      </c>
      <c r="CL22" s="71" t="e">
        <f t="shared" si="78"/>
        <v>#N/A</v>
      </c>
      <c r="CM22" s="42" t="e">
        <f t="shared" si="79"/>
        <v>#N/A</v>
      </c>
      <c r="CN22" s="73" t="e">
        <f t="shared" si="80"/>
        <v>#N/A</v>
      </c>
      <c r="CO22" s="123" t="e">
        <f t="shared" si="81"/>
        <v>#N/A</v>
      </c>
    </row>
    <row r="23" spans="1:100" ht="15" customHeight="1">
      <c r="A23" s="2">
        <v>24</v>
      </c>
      <c r="B23" s="47" t="str">
        <f t="shared" si="2"/>
        <v/>
      </c>
      <c r="C23" s="46" t="str">
        <f t="shared" si="3"/>
        <v/>
      </c>
      <c r="D23" s="48" t="str">
        <f t="shared" si="4"/>
        <v/>
      </c>
      <c r="E23" s="49" t="str">
        <f t="shared" si="5"/>
        <v/>
      </c>
      <c r="F23" s="50" t="str">
        <f t="shared" si="6"/>
        <v/>
      </c>
      <c r="G23" s="45" t="str">
        <f t="shared" si="7"/>
        <v/>
      </c>
      <c r="H23" s="45" t="str">
        <f t="shared" si="8"/>
        <v/>
      </c>
      <c r="I23" s="109" t="str">
        <f t="shared" si="9"/>
        <v/>
      </c>
      <c r="J23" s="113" t="str">
        <f t="shared" si="10"/>
        <v/>
      </c>
      <c r="K23" s="170">
        <f t="shared" si="11"/>
        <v>24</v>
      </c>
      <c r="L23" s="41" t="str">
        <f t="shared" si="12"/>
        <v/>
      </c>
      <c r="M23" s="42" t="str">
        <f t="shared" si="13"/>
        <v/>
      </c>
      <c r="N23" s="43" t="str">
        <f t="shared" si="14"/>
        <v/>
      </c>
      <c r="O23" s="44" t="str">
        <f t="shared" si="15"/>
        <v/>
      </c>
      <c r="P23" s="45" t="str">
        <f t="shared" si="16"/>
        <v/>
      </c>
      <c r="Q23" s="45" t="str">
        <f t="shared" si="17"/>
        <v/>
      </c>
      <c r="R23" s="109" t="str">
        <f t="shared" si="18"/>
        <v/>
      </c>
      <c r="S23" s="113" t="str">
        <f t="shared" si="19"/>
        <v/>
      </c>
      <c r="T23" s="170">
        <v>24</v>
      </c>
      <c r="U23" s="41" t="str">
        <f t="shared" si="20"/>
        <v/>
      </c>
      <c r="V23" s="42" t="str">
        <f t="shared" si="21"/>
        <v/>
      </c>
      <c r="W23" s="43" t="str">
        <f t="shared" si="22"/>
        <v/>
      </c>
      <c r="X23" s="44" t="str">
        <f t="shared" si="23"/>
        <v/>
      </c>
      <c r="Y23" s="45" t="str">
        <f t="shared" si="24"/>
        <v/>
      </c>
      <c r="Z23" s="45" t="str">
        <f t="shared" si="25"/>
        <v/>
      </c>
      <c r="AA23" s="109" t="str">
        <f t="shared" si="26"/>
        <v/>
      </c>
      <c r="AB23" s="113" t="str">
        <f t="shared" si="27"/>
        <v/>
      </c>
      <c r="AC23" s="170">
        <v>24</v>
      </c>
      <c r="AD23" s="41" t="str">
        <f t="shared" si="28"/>
        <v/>
      </c>
      <c r="AE23" s="42" t="str">
        <f t="shared" si="29"/>
        <v/>
      </c>
      <c r="AF23" s="43" t="str">
        <f t="shared" si="30"/>
        <v/>
      </c>
      <c r="AG23" s="44" t="str">
        <f t="shared" si="31"/>
        <v/>
      </c>
      <c r="AH23" s="45" t="str">
        <f t="shared" si="32"/>
        <v/>
      </c>
      <c r="AI23" s="45" t="str">
        <f t="shared" si="33"/>
        <v/>
      </c>
      <c r="AJ23" s="109" t="str">
        <f t="shared" si="34"/>
        <v/>
      </c>
      <c r="AK23" s="113" t="str">
        <f t="shared" si="35"/>
        <v/>
      </c>
      <c r="AL23" s="170">
        <v>24</v>
      </c>
      <c r="AM23" s="41" t="str">
        <f t="shared" si="36"/>
        <v/>
      </c>
      <c r="AN23" s="42" t="str">
        <f t="shared" si="37"/>
        <v/>
      </c>
      <c r="AO23" s="43" t="str">
        <f t="shared" si="38"/>
        <v/>
      </c>
      <c r="AP23" s="44" t="str">
        <f t="shared" si="39"/>
        <v/>
      </c>
      <c r="AQ23" s="45" t="str">
        <f t="shared" si="40"/>
        <v/>
      </c>
      <c r="AR23" s="45" t="str">
        <f t="shared" si="41"/>
        <v/>
      </c>
      <c r="AS23" s="45" t="str">
        <f t="shared" si="42"/>
        <v/>
      </c>
      <c r="AT23" s="46" t="str">
        <f t="shared" si="43"/>
        <v/>
      </c>
      <c r="AU23" s="170">
        <v>24</v>
      </c>
      <c r="AV23" s="41" t="str">
        <f t="shared" si="44"/>
        <v/>
      </c>
      <c r="AW23" s="42" t="str">
        <f t="shared" si="45"/>
        <v/>
      </c>
      <c r="AX23" s="43" t="str">
        <f t="shared" si="46"/>
        <v/>
      </c>
      <c r="AY23" s="44" t="str">
        <f t="shared" si="47"/>
        <v/>
      </c>
      <c r="AZ23" s="45" t="str">
        <f t="shared" si="48"/>
        <v/>
      </c>
      <c r="BA23" s="45" t="str">
        <f t="shared" si="49"/>
        <v/>
      </c>
      <c r="BB23" s="45" t="str">
        <f t="shared" si="50"/>
        <v/>
      </c>
      <c r="BC23" s="46" t="str">
        <f t="shared" si="51"/>
        <v/>
      </c>
      <c r="BD23" s="170">
        <v>24</v>
      </c>
      <c r="BE23" s="41" t="str">
        <f t="shared" si="52"/>
        <v/>
      </c>
      <c r="BF23" s="42" t="str">
        <f t="shared" si="53"/>
        <v/>
      </c>
      <c r="BG23" s="43" t="str">
        <f t="shared" si="54"/>
        <v/>
      </c>
      <c r="BH23" s="44" t="str">
        <f t="shared" si="55"/>
        <v/>
      </c>
      <c r="BI23" s="45" t="str">
        <f t="shared" si="56"/>
        <v/>
      </c>
      <c r="BJ23" s="45" t="str">
        <f t="shared" si="57"/>
        <v/>
      </c>
      <c r="BK23" s="45" t="str">
        <f t="shared" si="58"/>
        <v/>
      </c>
      <c r="BL23" s="46" t="str">
        <f t="shared" si="59"/>
        <v/>
      </c>
      <c r="BM23" s="170">
        <v>24</v>
      </c>
      <c r="BN23" s="41" t="str">
        <f t="shared" si="60"/>
        <v/>
      </c>
      <c r="BO23" s="42" t="str">
        <f t="shared" si="61"/>
        <v/>
      </c>
      <c r="BP23" s="43" t="str">
        <f t="shared" si="62"/>
        <v/>
      </c>
      <c r="BQ23" s="44" t="str">
        <f t="shared" si="63"/>
        <v/>
      </c>
      <c r="BR23" s="45" t="str">
        <f t="shared" si="64"/>
        <v/>
      </c>
      <c r="BS23" s="45" t="str">
        <f t="shared" si="65"/>
        <v/>
      </c>
      <c r="BT23" s="45" t="str">
        <f t="shared" si="66"/>
        <v/>
      </c>
      <c r="BU23" s="70" t="str">
        <f t="shared" si="67"/>
        <v/>
      </c>
      <c r="BV23" s="11"/>
      <c r="BW23" s="28">
        <v>24</v>
      </c>
      <c r="BX23" s="61" t="str">
        <f t="shared" si="69"/>
        <v/>
      </c>
      <c r="BY23" s="62" t="str">
        <f t="shared" si="70"/>
        <v/>
      </c>
      <c r="BZ23" s="62" t="str">
        <f t="shared" si="71"/>
        <v/>
      </c>
      <c r="CA23" s="61" t="str">
        <f t="shared" si="72"/>
        <v/>
      </c>
      <c r="CB23" s="75" t="str">
        <f t="shared" si="0"/>
        <v/>
      </c>
      <c r="CC23" s="75" t="str">
        <f t="shared" si="73"/>
        <v/>
      </c>
      <c r="CD23" s="75" t="str">
        <f t="shared" si="74"/>
        <v/>
      </c>
      <c r="CE23" s="75" t="str">
        <f t="shared" si="1"/>
        <v/>
      </c>
      <c r="CF23" s="118" t="str">
        <f t="shared" si="75"/>
        <v/>
      </c>
      <c r="CH23" s="25">
        <v>24</v>
      </c>
      <c r="CI23" s="71" t="e">
        <f t="shared" si="76"/>
        <v>#N/A</v>
      </c>
      <c r="CJ23" s="42" t="e">
        <f t="shared" si="76"/>
        <v>#N/A</v>
      </c>
      <c r="CK23" s="72" t="e">
        <f t="shared" si="77"/>
        <v>#N/A</v>
      </c>
      <c r="CL23" s="71" t="e">
        <f t="shared" si="78"/>
        <v>#N/A</v>
      </c>
      <c r="CM23" s="42" t="e">
        <f t="shared" si="79"/>
        <v>#N/A</v>
      </c>
      <c r="CN23" s="73" t="e">
        <f t="shared" si="80"/>
        <v>#N/A</v>
      </c>
      <c r="CO23" s="123" t="e">
        <f t="shared" si="81"/>
        <v>#N/A</v>
      </c>
    </row>
    <row r="24" spans="1:100" ht="15" customHeight="1">
      <c r="A24" s="2">
        <v>25</v>
      </c>
      <c r="B24" s="47" t="str">
        <f t="shared" si="2"/>
        <v/>
      </c>
      <c r="C24" s="46" t="str">
        <f t="shared" si="3"/>
        <v/>
      </c>
      <c r="D24" s="48" t="str">
        <f t="shared" si="4"/>
        <v/>
      </c>
      <c r="E24" s="49" t="str">
        <f t="shared" si="5"/>
        <v/>
      </c>
      <c r="F24" s="50" t="str">
        <f t="shared" si="6"/>
        <v/>
      </c>
      <c r="G24" s="45" t="str">
        <f t="shared" si="7"/>
        <v/>
      </c>
      <c r="H24" s="45" t="str">
        <f t="shared" si="8"/>
        <v/>
      </c>
      <c r="I24" s="109" t="str">
        <f t="shared" si="9"/>
        <v/>
      </c>
      <c r="J24" s="113" t="str">
        <f t="shared" si="10"/>
        <v/>
      </c>
      <c r="K24" s="170">
        <f t="shared" si="11"/>
        <v>25</v>
      </c>
      <c r="L24" s="41" t="str">
        <f t="shared" si="12"/>
        <v/>
      </c>
      <c r="M24" s="42" t="str">
        <f t="shared" si="13"/>
        <v/>
      </c>
      <c r="N24" s="43" t="str">
        <f t="shared" si="14"/>
        <v/>
      </c>
      <c r="O24" s="44" t="str">
        <f t="shared" si="15"/>
        <v/>
      </c>
      <c r="P24" s="45" t="str">
        <f t="shared" si="16"/>
        <v/>
      </c>
      <c r="Q24" s="45" t="str">
        <f t="shared" si="17"/>
        <v/>
      </c>
      <c r="R24" s="109" t="str">
        <f t="shared" si="18"/>
        <v/>
      </c>
      <c r="S24" s="113" t="str">
        <f t="shared" si="19"/>
        <v/>
      </c>
      <c r="T24" s="170">
        <v>25</v>
      </c>
      <c r="U24" s="41" t="str">
        <f t="shared" si="20"/>
        <v/>
      </c>
      <c r="V24" s="42" t="str">
        <f t="shared" si="21"/>
        <v/>
      </c>
      <c r="W24" s="43" t="str">
        <f t="shared" si="22"/>
        <v/>
      </c>
      <c r="X24" s="44" t="str">
        <f t="shared" si="23"/>
        <v/>
      </c>
      <c r="Y24" s="45" t="str">
        <f t="shared" si="24"/>
        <v/>
      </c>
      <c r="Z24" s="45" t="str">
        <f t="shared" si="25"/>
        <v/>
      </c>
      <c r="AA24" s="109" t="str">
        <f t="shared" si="26"/>
        <v/>
      </c>
      <c r="AB24" s="113" t="str">
        <f t="shared" si="27"/>
        <v/>
      </c>
      <c r="AC24" s="170">
        <v>25</v>
      </c>
      <c r="AD24" s="41" t="str">
        <f t="shared" si="28"/>
        <v/>
      </c>
      <c r="AE24" s="42" t="str">
        <f t="shared" si="29"/>
        <v/>
      </c>
      <c r="AF24" s="43" t="str">
        <f t="shared" si="30"/>
        <v/>
      </c>
      <c r="AG24" s="44" t="str">
        <f t="shared" si="31"/>
        <v/>
      </c>
      <c r="AH24" s="45" t="str">
        <f t="shared" si="32"/>
        <v/>
      </c>
      <c r="AI24" s="45" t="str">
        <f t="shared" si="33"/>
        <v/>
      </c>
      <c r="AJ24" s="109" t="str">
        <f t="shared" si="34"/>
        <v/>
      </c>
      <c r="AK24" s="113" t="str">
        <f t="shared" si="35"/>
        <v/>
      </c>
      <c r="AL24" s="170">
        <v>25</v>
      </c>
      <c r="AM24" s="41" t="str">
        <f t="shared" si="36"/>
        <v/>
      </c>
      <c r="AN24" s="42" t="str">
        <f t="shared" si="37"/>
        <v/>
      </c>
      <c r="AO24" s="43" t="str">
        <f t="shared" si="38"/>
        <v/>
      </c>
      <c r="AP24" s="44" t="str">
        <f t="shared" si="39"/>
        <v/>
      </c>
      <c r="AQ24" s="45" t="str">
        <f t="shared" si="40"/>
        <v/>
      </c>
      <c r="AR24" s="45" t="str">
        <f t="shared" si="41"/>
        <v/>
      </c>
      <c r="AS24" s="45" t="str">
        <f t="shared" si="42"/>
        <v/>
      </c>
      <c r="AT24" s="46" t="str">
        <f t="shared" si="43"/>
        <v/>
      </c>
      <c r="AU24" s="170">
        <v>25</v>
      </c>
      <c r="AV24" s="41" t="str">
        <f t="shared" si="44"/>
        <v/>
      </c>
      <c r="AW24" s="42" t="str">
        <f t="shared" si="45"/>
        <v/>
      </c>
      <c r="AX24" s="43" t="str">
        <f t="shared" si="46"/>
        <v/>
      </c>
      <c r="AY24" s="44" t="str">
        <f t="shared" si="47"/>
        <v/>
      </c>
      <c r="AZ24" s="45" t="str">
        <f t="shared" si="48"/>
        <v/>
      </c>
      <c r="BA24" s="45" t="str">
        <f t="shared" si="49"/>
        <v/>
      </c>
      <c r="BB24" s="45" t="str">
        <f t="shared" si="50"/>
        <v/>
      </c>
      <c r="BC24" s="46" t="str">
        <f t="shared" si="51"/>
        <v/>
      </c>
      <c r="BD24" s="170">
        <v>25</v>
      </c>
      <c r="BE24" s="41" t="str">
        <f t="shared" si="52"/>
        <v/>
      </c>
      <c r="BF24" s="42" t="str">
        <f t="shared" si="53"/>
        <v/>
      </c>
      <c r="BG24" s="43" t="str">
        <f t="shared" si="54"/>
        <v/>
      </c>
      <c r="BH24" s="44" t="str">
        <f t="shared" si="55"/>
        <v/>
      </c>
      <c r="BI24" s="45" t="str">
        <f t="shared" si="56"/>
        <v/>
      </c>
      <c r="BJ24" s="45" t="str">
        <f t="shared" si="57"/>
        <v/>
      </c>
      <c r="BK24" s="45" t="str">
        <f t="shared" si="58"/>
        <v/>
      </c>
      <c r="BL24" s="46" t="str">
        <f t="shared" si="59"/>
        <v/>
      </c>
      <c r="BM24" s="170">
        <v>25</v>
      </c>
      <c r="BN24" s="41" t="str">
        <f t="shared" si="60"/>
        <v/>
      </c>
      <c r="BO24" s="42" t="str">
        <f t="shared" si="61"/>
        <v/>
      </c>
      <c r="BP24" s="43" t="str">
        <f t="shared" si="62"/>
        <v/>
      </c>
      <c r="BQ24" s="44" t="str">
        <f t="shared" si="63"/>
        <v/>
      </c>
      <c r="BR24" s="45" t="str">
        <f t="shared" si="64"/>
        <v/>
      </c>
      <c r="BS24" s="45" t="str">
        <f t="shared" si="65"/>
        <v/>
      </c>
      <c r="BT24" s="45" t="str">
        <f t="shared" si="66"/>
        <v/>
      </c>
      <c r="BU24" s="70" t="str">
        <f t="shared" si="67"/>
        <v/>
      </c>
      <c r="BV24" s="11"/>
      <c r="BW24" s="28">
        <v>25</v>
      </c>
      <c r="BX24" s="61" t="str">
        <f t="shared" si="69"/>
        <v/>
      </c>
      <c r="BY24" s="62" t="str">
        <f t="shared" si="70"/>
        <v/>
      </c>
      <c r="BZ24" s="62" t="str">
        <f t="shared" si="71"/>
        <v/>
      </c>
      <c r="CA24" s="61" t="str">
        <f t="shared" si="72"/>
        <v/>
      </c>
      <c r="CB24" s="75" t="str">
        <f t="shared" si="0"/>
        <v/>
      </c>
      <c r="CC24" s="75" t="str">
        <f t="shared" si="73"/>
        <v/>
      </c>
      <c r="CD24" s="75" t="str">
        <f t="shared" si="74"/>
        <v/>
      </c>
      <c r="CE24" s="75" t="str">
        <f t="shared" si="1"/>
        <v/>
      </c>
      <c r="CF24" s="118" t="str">
        <f t="shared" si="75"/>
        <v/>
      </c>
      <c r="CH24" s="25">
        <v>25</v>
      </c>
      <c r="CI24" s="71" t="e">
        <f t="shared" si="76"/>
        <v>#N/A</v>
      </c>
      <c r="CJ24" s="42" t="e">
        <f t="shared" si="76"/>
        <v>#N/A</v>
      </c>
      <c r="CK24" s="72" t="e">
        <f t="shared" si="77"/>
        <v>#N/A</v>
      </c>
      <c r="CL24" s="71" t="e">
        <f t="shared" si="78"/>
        <v>#N/A</v>
      </c>
      <c r="CM24" s="42" t="e">
        <f t="shared" si="79"/>
        <v>#N/A</v>
      </c>
      <c r="CN24" s="73" t="e">
        <f t="shared" si="80"/>
        <v>#N/A</v>
      </c>
      <c r="CO24" s="123" t="e">
        <f t="shared" si="81"/>
        <v>#N/A</v>
      </c>
      <c r="CP24"/>
      <c r="CQ24"/>
      <c r="CR24"/>
      <c r="CS24"/>
      <c r="CT24"/>
      <c r="CU24"/>
      <c r="CV24"/>
    </row>
    <row r="25" spans="1:100" ht="15" customHeight="1">
      <c r="A25" s="2">
        <v>26</v>
      </c>
      <c r="B25" s="47" t="str">
        <f t="shared" si="2"/>
        <v/>
      </c>
      <c r="C25" s="46" t="str">
        <f t="shared" si="3"/>
        <v/>
      </c>
      <c r="D25" s="48" t="str">
        <f t="shared" si="4"/>
        <v/>
      </c>
      <c r="E25" s="49" t="str">
        <f t="shared" si="5"/>
        <v/>
      </c>
      <c r="F25" s="50" t="str">
        <f t="shared" si="6"/>
        <v/>
      </c>
      <c r="G25" s="45" t="str">
        <f t="shared" si="7"/>
        <v/>
      </c>
      <c r="H25" s="45" t="str">
        <f t="shared" si="8"/>
        <v/>
      </c>
      <c r="I25" s="109" t="str">
        <f t="shared" si="9"/>
        <v/>
      </c>
      <c r="J25" s="113" t="str">
        <f t="shared" si="10"/>
        <v/>
      </c>
      <c r="K25" s="170">
        <f t="shared" si="11"/>
        <v>26</v>
      </c>
      <c r="L25" s="41" t="str">
        <f t="shared" si="12"/>
        <v/>
      </c>
      <c r="M25" s="42" t="str">
        <f t="shared" si="13"/>
        <v/>
      </c>
      <c r="N25" s="43" t="str">
        <f t="shared" si="14"/>
        <v/>
      </c>
      <c r="O25" s="44" t="str">
        <f t="shared" si="15"/>
        <v/>
      </c>
      <c r="P25" s="45" t="str">
        <f t="shared" si="16"/>
        <v/>
      </c>
      <c r="Q25" s="45" t="str">
        <f t="shared" si="17"/>
        <v/>
      </c>
      <c r="R25" s="109" t="str">
        <f t="shared" si="18"/>
        <v/>
      </c>
      <c r="S25" s="113" t="str">
        <f t="shared" si="19"/>
        <v/>
      </c>
      <c r="T25" s="170">
        <v>26</v>
      </c>
      <c r="U25" s="41" t="str">
        <f t="shared" si="20"/>
        <v/>
      </c>
      <c r="V25" s="42" t="str">
        <f t="shared" si="21"/>
        <v/>
      </c>
      <c r="W25" s="43" t="str">
        <f t="shared" si="22"/>
        <v/>
      </c>
      <c r="X25" s="44" t="str">
        <f t="shared" si="23"/>
        <v/>
      </c>
      <c r="Y25" s="45" t="str">
        <f t="shared" si="24"/>
        <v/>
      </c>
      <c r="Z25" s="45" t="str">
        <f t="shared" si="25"/>
        <v/>
      </c>
      <c r="AA25" s="109" t="str">
        <f t="shared" si="26"/>
        <v/>
      </c>
      <c r="AB25" s="113" t="str">
        <f t="shared" si="27"/>
        <v/>
      </c>
      <c r="AC25" s="170">
        <v>26</v>
      </c>
      <c r="AD25" s="41" t="str">
        <f t="shared" si="28"/>
        <v/>
      </c>
      <c r="AE25" s="42" t="str">
        <f t="shared" si="29"/>
        <v/>
      </c>
      <c r="AF25" s="43" t="str">
        <f t="shared" si="30"/>
        <v/>
      </c>
      <c r="AG25" s="44" t="str">
        <f t="shared" si="31"/>
        <v/>
      </c>
      <c r="AH25" s="45" t="str">
        <f t="shared" si="32"/>
        <v/>
      </c>
      <c r="AI25" s="45" t="str">
        <f t="shared" si="33"/>
        <v/>
      </c>
      <c r="AJ25" s="109" t="str">
        <f t="shared" si="34"/>
        <v/>
      </c>
      <c r="AK25" s="113" t="str">
        <f t="shared" si="35"/>
        <v/>
      </c>
      <c r="AL25" s="170">
        <v>26</v>
      </c>
      <c r="AM25" s="41" t="str">
        <f t="shared" si="36"/>
        <v/>
      </c>
      <c r="AN25" s="42" t="str">
        <f t="shared" si="37"/>
        <v/>
      </c>
      <c r="AO25" s="43" t="str">
        <f t="shared" si="38"/>
        <v/>
      </c>
      <c r="AP25" s="44" t="str">
        <f t="shared" si="39"/>
        <v/>
      </c>
      <c r="AQ25" s="45" t="str">
        <f t="shared" si="40"/>
        <v/>
      </c>
      <c r="AR25" s="45" t="str">
        <f t="shared" si="41"/>
        <v/>
      </c>
      <c r="AS25" s="45" t="str">
        <f t="shared" si="42"/>
        <v/>
      </c>
      <c r="AT25" s="46" t="str">
        <f t="shared" si="43"/>
        <v/>
      </c>
      <c r="AU25" s="170">
        <v>26</v>
      </c>
      <c r="AV25" s="41" t="str">
        <f t="shared" si="44"/>
        <v/>
      </c>
      <c r="AW25" s="42" t="str">
        <f t="shared" si="45"/>
        <v/>
      </c>
      <c r="AX25" s="43" t="str">
        <f t="shared" si="46"/>
        <v/>
      </c>
      <c r="AY25" s="44" t="str">
        <f t="shared" si="47"/>
        <v/>
      </c>
      <c r="AZ25" s="45" t="str">
        <f t="shared" si="48"/>
        <v/>
      </c>
      <c r="BA25" s="45" t="str">
        <f t="shared" si="49"/>
        <v/>
      </c>
      <c r="BB25" s="45" t="str">
        <f t="shared" si="50"/>
        <v/>
      </c>
      <c r="BC25" s="46" t="str">
        <f t="shared" si="51"/>
        <v/>
      </c>
      <c r="BD25" s="170">
        <v>26</v>
      </c>
      <c r="BE25" s="41" t="str">
        <f t="shared" si="52"/>
        <v/>
      </c>
      <c r="BF25" s="42" t="str">
        <f t="shared" si="53"/>
        <v/>
      </c>
      <c r="BG25" s="43" t="str">
        <f t="shared" si="54"/>
        <v/>
      </c>
      <c r="BH25" s="44" t="str">
        <f t="shared" si="55"/>
        <v/>
      </c>
      <c r="BI25" s="45" t="str">
        <f t="shared" si="56"/>
        <v/>
      </c>
      <c r="BJ25" s="45" t="str">
        <f t="shared" si="57"/>
        <v/>
      </c>
      <c r="BK25" s="45" t="str">
        <f t="shared" si="58"/>
        <v/>
      </c>
      <c r="BL25" s="46" t="str">
        <f t="shared" si="59"/>
        <v/>
      </c>
      <c r="BM25" s="170">
        <v>26</v>
      </c>
      <c r="BN25" s="41" t="str">
        <f t="shared" si="60"/>
        <v/>
      </c>
      <c r="BO25" s="42" t="str">
        <f t="shared" si="61"/>
        <v/>
      </c>
      <c r="BP25" s="43" t="str">
        <f t="shared" si="62"/>
        <v/>
      </c>
      <c r="BQ25" s="44" t="str">
        <f t="shared" si="63"/>
        <v/>
      </c>
      <c r="BR25" s="45" t="str">
        <f t="shared" si="64"/>
        <v/>
      </c>
      <c r="BS25" s="45" t="str">
        <f t="shared" si="65"/>
        <v/>
      </c>
      <c r="BT25" s="45" t="str">
        <f t="shared" si="66"/>
        <v/>
      </c>
      <c r="BU25" s="70" t="str">
        <f t="shared" si="67"/>
        <v/>
      </c>
      <c r="BV25" s="11"/>
      <c r="BW25" s="28">
        <v>26</v>
      </c>
      <c r="BX25" s="61" t="str">
        <f t="shared" si="69"/>
        <v/>
      </c>
      <c r="BY25" s="62" t="str">
        <f t="shared" si="70"/>
        <v/>
      </c>
      <c r="BZ25" s="62" t="str">
        <f t="shared" si="71"/>
        <v/>
      </c>
      <c r="CA25" s="61" t="str">
        <f t="shared" si="72"/>
        <v/>
      </c>
      <c r="CB25" s="75" t="str">
        <f t="shared" si="0"/>
        <v/>
      </c>
      <c r="CC25" s="75" t="str">
        <f t="shared" si="73"/>
        <v/>
      </c>
      <c r="CD25" s="75" t="str">
        <f t="shared" si="74"/>
        <v/>
      </c>
      <c r="CE25" s="75" t="str">
        <f t="shared" si="1"/>
        <v/>
      </c>
      <c r="CF25" s="118" t="str">
        <f t="shared" si="75"/>
        <v/>
      </c>
      <c r="CH25" s="25">
        <v>26</v>
      </c>
      <c r="CI25" s="71" t="e">
        <f t="shared" si="76"/>
        <v>#N/A</v>
      </c>
      <c r="CJ25" s="42" t="e">
        <f t="shared" si="76"/>
        <v>#N/A</v>
      </c>
      <c r="CK25" s="72" t="e">
        <f t="shared" si="77"/>
        <v>#N/A</v>
      </c>
      <c r="CL25" s="71" t="e">
        <f t="shared" si="78"/>
        <v>#N/A</v>
      </c>
      <c r="CM25" s="42" t="e">
        <f t="shared" si="79"/>
        <v>#N/A</v>
      </c>
      <c r="CN25" s="73" t="e">
        <f t="shared" si="80"/>
        <v>#N/A</v>
      </c>
      <c r="CO25" s="123" t="e">
        <f t="shared" si="81"/>
        <v>#N/A</v>
      </c>
      <c r="CP25"/>
      <c r="CQ25"/>
      <c r="CR25"/>
      <c r="CS25"/>
      <c r="CT25"/>
      <c r="CU25"/>
      <c r="CV25"/>
    </row>
    <row r="26" spans="1:100" ht="15" customHeight="1">
      <c r="A26" s="2">
        <v>27</v>
      </c>
      <c r="B26" s="47" t="str">
        <f t="shared" si="2"/>
        <v/>
      </c>
      <c r="C26" s="46" t="str">
        <f t="shared" si="3"/>
        <v/>
      </c>
      <c r="D26" s="48" t="str">
        <f t="shared" si="4"/>
        <v/>
      </c>
      <c r="E26" s="49" t="str">
        <f t="shared" si="5"/>
        <v/>
      </c>
      <c r="F26" s="50" t="str">
        <f t="shared" si="6"/>
        <v/>
      </c>
      <c r="G26" s="45" t="str">
        <f t="shared" si="7"/>
        <v/>
      </c>
      <c r="H26" s="45" t="str">
        <f t="shared" si="8"/>
        <v/>
      </c>
      <c r="I26" s="109" t="str">
        <f t="shared" si="9"/>
        <v/>
      </c>
      <c r="J26" s="113" t="str">
        <f t="shared" si="10"/>
        <v/>
      </c>
      <c r="K26" s="170">
        <f t="shared" si="11"/>
        <v>27</v>
      </c>
      <c r="L26" s="41" t="str">
        <f t="shared" si="12"/>
        <v/>
      </c>
      <c r="M26" s="42" t="str">
        <f t="shared" si="13"/>
        <v/>
      </c>
      <c r="N26" s="43" t="str">
        <f t="shared" si="14"/>
        <v/>
      </c>
      <c r="O26" s="44" t="str">
        <f t="shared" si="15"/>
        <v/>
      </c>
      <c r="P26" s="45" t="str">
        <f t="shared" si="16"/>
        <v/>
      </c>
      <c r="Q26" s="45" t="str">
        <f t="shared" si="17"/>
        <v/>
      </c>
      <c r="R26" s="109" t="str">
        <f t="shared" si="18"/>
        <v/>
      </c>
      <c r="S26" s="113" t="str">
        <f t="shared" si="19"/>
        <v/>
      </c>
      <c r="T26" s="170">
        <v>27</v>
      </c>
      <c r="U26" s="41" t="str">
        <f t="shared" si="20"/>
        <v/>
      </c>
      <c r="V26" s="42" t="str">
        <f t="shared" si="21"/>
        <v/>
      </c>
      <c r="W26" s="43" t="str">
        <f t="shared" si="22"/>
        <v/>
      </c>
      <c r="X26" s="44" t="str">
        <f t="shared" si="23"/>
        <v/>
      </c>
      <c r="Y26" s="45" t="str">
        <f t="shared" si="24"/>
        <v/>
      </c>
      <c r="Z26" s="45" t="str">
        <f t="shared" si="25"/>
        <v/>
      </c>
      <c r="AA26" s="109" t="str">
        <f t="shared" si="26"/>
        <v/>
      </c>
      <c r="AB26" s="113" t="str">
        <f t="shared" si="27"/>
        <v/>
      </c>
      <c r="AC26" s="170">
        <v>27</v>
      </c>
      <c r="AD26" s="41" t="str">
        <f t="shared" si="28"/>
        <v/>
      </c>
      <c r="AE26" s="42" t="str">
        <f t="shared" si="29"/>
        <v/>
      </c>
      <c r="AF26" s="43" t="str">
        <f t="shared" si="30"/>
        <v/>
      </c>
      <c r="AG26" s="44" t="str">
        <f t="shared" si="31"/>
        <v/>
      </c>
      <c r="AH26" s="45" t="str">
        <f t="shared" si="32"/>
        <v/>
      </c>
      <c r="AI26" s="45" t="str">
        <f t="shared" si="33"/>
        <v/>
      </c>
      <c r="AJ26" s="109" t="str">
        <f t="shared" si="34"/>
        <v/>
      </c>
      <c r="AK26" s="113" t="str">
        <f t="shared" si="35"/>
        <v/>
      </c>
      <c r="AL26" s="170">
        <v>27</v>
      </c>
      <c r="AM26" s="41" t="str">
        <f t="shared" si="36"/>
        <v/>
      </c>
      <c r="AN26" s="42" t="str">
        <f t="shared" si="37"/>
        <v/>
      </c>
      <c r="AO26" s="43" t="str">
        <f t="shared" si="38"/>
        <v/>
      </c>
      <c r="AP26" s="44" t="str">
        <f t="shared" si="39"/>
        <v/>
      </c>
      <c r="AQ26" s="45" t="str">
        <f t="shared" si="40"/>
        <v/>
      </c>
      <c r="AR26" s="45" t="str">
        <f t="shared" si="41"/>
        <v/>
      </c>
      <c r="AS26" s="45" t="str">
        <f t="shared" si="42"/>
        <v/>
      </c>
      <c r="AT26" s="46" t="str">
        <f t="shared" si="43"/>
        <v/>
      </c>
      <c r="AU26" s="170">
        <v>27</v>
      </c>
      <c r="AV26" s="41" t="str">
        <f t="shared" si="44"/>
        <v/>
      </c>
      <c r="AW26" s="42" t="str">
        <f t="shared" si="45"/>
        <v/>
      </c>
      <c r="AX26" s="43" t="str">
        <f t="shared" si="46"/>
        <v/>
      </c>
      <c r="AY26" s="44" t="str">
        <f t="shared" si="47"/>
        <v/>
      </c>
      <c r="AZ26" s="45" t="str">
        <f t="shared" si="48"/>
        <v/>
      </c>
      <c r="BA26" s="45" t="str">
        <f t="shared" si="49"/>
        <v/>
      </c>
      <c r="BB26" s="45" t="str">
        <f t="shared" si="50"/>
        <v/>
      </c>
      <c r="BC26" s="46" t="str">
        <f t="shared" si="51"/>
        <v/>
      </c>
      <c r="BD26" s="170">
        <v>27</v>
      </c>
      <c r="BE26" s="41" t="str">
        <f t="shared" si="52"/>
        <v/>
      </c>
      <c r="BF26" s="42" t="str">
        <f t="shared" si="53"/>
        <v/>
      </c>
      <c r="BG26" s="43" t="str">
        <f t="shared" si="54"/>
        <v/>
      </c>
      <c r="BH26" s="44" t="str">
        <f t="shared" si="55"/>
        <v/>
      </c>
      <c r="BI26" s="45" t="str">
        <f t="shared" si="56"/>
        <v/>
      </c>
      <c r="BJ26" s="45" t="str">
        <f t="shared" si="57"/>
        <v/>
      </c>
      <c r="BK26" s="45" t="str">
        <f t="shared" si="58"/>
        <v/>
      </c>
      <c r="BL26" s="46" t="str">
        <f t="shared" si="59"/>
        <v/>
      </c>
      <c r="BM26" s="170">
        <v>27</v>
      </c>
      <c r="BN26" s="41" t="str">
        <f t="shared" si="60"/>
        <v/>
      </c>
      <c r="BO26" s="42" t="str">
        <f t="shared" si="61"/>
        <v/>
      </c>
      <c r="BP26" s="43" t="str">
        <f t="shared" si="62"/>
        <v/>
      </c>
      <c r="BQ26" s="44" t="str">
        <f t="shared" si="63"/>
        <v/>
      </c>
      <c r="BR26" s="45" t="str">
        <f t="shared" si="64"/>
        <v/>
      </c>
      <c r="BS26" s="45" t="str">
        <f t="shared" si="65"/>
        <v/>
      </c>
      <c r="BT26" s="45" t="str">
        <f t="shared" si="66"/>
        <v/>
      </c>
      <c r="BU26" s="70" t="str">
        <f t="shared" si="67"/>
        <v/>
      </c>
      <c r="BV26" s="11"/>
      <c r="BW26" s="28">
        <v>27</v>
      </c>
      <c r="BX26" s="61" t="str">
        <f t="shared" si="69"/>
        <v/>
      </c>
      <c r="BY26" s="62" t="str">
        <f t="shared" si="70"/>
        <v/>
      </c>
      <c r="BZ26" s="62" t="str">
        <f t="shared" si="71"/>
        <v/>
      </c>
      <c r="CA26" s="61" t="str">
        <f t="shared" si="72"/>
        <v/>
      </c>
      <c r="CB26" s="75" t="str">
        <f t="shared" si="0"/>
        <v/>
      </c>
      <c r="CC26" s="75" t="str">
        <f t="shared" si="73"/>
        <v/>
      </c>
      <c r="CD26" s="75" t="str">
        <f t="shared" si="74"/>
        <v/>
      </c>
      <c r="CE26" s="75" t="str">
        <f t="shared" si="1"/>
        <v/>
      </c>
      <c r="CF26" s="118" t="str">
        <f t="shared" si="75"/>
        <v/>
      </c>
      <c r="CH26" s="25">
        <v>27</v>
      </c>
      <c r="CI26" s="71" t="e">
        <f t="shared" si="76"/>
        <v>#N/A</v>
      </c>
      <c r="CJ26" s="42" t="e">
        <f t="shared" si="76"/>
        <v>#N/A</v>
      </c>
      <c r="CK26" s="72" t="e">
        <f t="shared" si="77"/>
        <v>#N/A</v>
      </c>
      <c r="CL26" s="71" t="e">
        <f t="shared" si="78"/>
        <v>#N/A</v>
      </c>
      <c r="CM26" s="42" t="e">
        <f t="shared" si="79"/>
        <v>#N/A</v>
      </c>
      <c r="CN26" s="73" t="e">
        <f t="shared" si="80"/>
        <v>#N/A</v>
      </c>
      <c r="CO26" s="123" t="e">
        <f t="shared" si="81"/>
        <v>#N/A</v>
      </c>
      <c r="CP26"/>
      <c r="CQ26"/>
      <c r="CR26"/>
      <c r="CS26"/>
      <c r="CT26"/>
      <c r="CU26"/>
      <c r="CV26"/>
    </row>
    <row r="27" spans="1:100" ht="15" customHeight="1">
      <c r="A27" s="2">
        <v>28</v>
      </c>
      <c r="B27" s="47" t="str">
        <f t="shared" si="2"/>
        <v/>
      </c>
      <c r="C27" s="46" t="str">
        <f t="shared" si="3"/>
        <v/>
      </c>
      <c r="D27" s="48" t="str">
        <f t="shared" si="4"/>
        <v/>
      </c>
      <c r="E27" s="49" t="str">
        <f t="shared" si="5"/>
        <v/>
      </c>
      <c r="F27" s="50" t="str">
        <f t="shared" si="6"/>
        <v/>
      </c>
      <c r="G27" s="45" t="str">
        <f t="shared" si="7"/>
        <v/>
      </c>
      <c r="H27" s="45" t="str">
        <f t="shared" si="8"/>
        <v/>
      </c>
      <c r="I27" s="109" t="str">
        <f t="shared" si="9"/>
        <v/>
      </c>
      <c r="J27" s="113" t="str">
        <f t="shared" si="10"/>
        <v/>
      </c>
      <c r="K27" s="170">
        <f t="shared" si="11"/>
        <v>28</v>
      </c>
      <c r="L27" s="41" t="str">
        <f t="shared" si="12"/>
        <v/>
      </c>
      <c r="M27" s="42" t="str">
        <f t="shared" si="13"/>
        <v/>
      </c>
      <c r="N27" s="43" t="str">
        <f t="shared" si="14"/>
        <v/>
      </c>
      <c r="O27" s="44" t="str">
        <f t="shared" si="15"/>
        <v/>
      </c>
      <c r="P27" s="45" t="str">
        <f t="shared" si="16"/>
        <v/>
      </c>
      <c r="Q27" s="45" t="str">
        <f t="shared" si="17"/>
        <v/>
      </c>
      <c r="R27" s="109" t="str">
        <f t="shared" si="18"/>
        <v/>
      </c>
      <c r="S27" s="113" t="str">
        <f t="shared" si="19"/>
        <v/>
      </c>
      <c r="T27" s="170">
        <v>28</v>
      </c>
      <c r="U27" s="41" t="str">
        <f t="shared" si="20"/>
        <v/>
      </c>
      <c r="V27" s="42" t="str">
        <f t="shared" si="21"/>
        <v/>
      </c>
      <c r="W27" s="43" t="str">
        <f t="shared" si="22"/>
        <v/>
      </c>
      <c r="X27" s="44" t="str">
        <f t="shared" si="23"/>
        <v/>
      </c>
      <c r="Y27" s="45" t="str">
        <f t="shared" si="24"/>
        <v/>
      </c>
      <c r="Z27" s="45" t="str">
        <f t="shared" si="25"/>
        <v/>
      </c>
      <c r="AA27" s="109" t="str">
        <f t="shared" si="26"/>
        <v/>
      </c>
      <c r="AB27" s="113" t="str">
        <f t="shared" si="27"/>
        <v/>
      </c>
      <c r="AC27" s="170">
        <v>28</v>
      </c>
      <c r="AD27" s="41" t="str">
        <f t="shared" si="28"/>
        <v/>
      </c>
      <c r="AE27" s="42" t="str">
        <f t="shared" si="29"/>
        <v/>
      </c>
      <c r="AF27" s="43" t="str">
        <f t="shared" si="30"/>
        <v/>
      </c>
      <c r="AG27" s="44" t="str">
        <f t="shared" si="31"/>
        <v/>
      </c>
      <c r="AH27" s="45" t="str">
        <f t="shared" si="32"/>
        <v/>
      </c>
      <c r="AI27" s="45" t="str">
        <f t="shared" si="33"/>
        <v/>
      </c>
      <c r="AJ27" s="109" t="str">
        <f t="shared" si="34"/>
        <v/>
      </c>
      <c r="AK27" s="113" t="str">
        <f t="shared" si="35"/>
        <v/>
      </c>
      <c r="AL27" s="170">
        <v>28</v>
      </c>
      <c r="AM27" s="41" t="str">
        <f t="shared" si="36"/>
        <v/>
      </c>
      <c r="AN27" s="42" t="str">
        <f t="shared" si="37"/>
        <v/>
      </c>
      <c r="AO27" s="43" t="str">
        <f t="shared" si="38"/>
        <v/>
      </c>
      <c r="AP27" s="44" t="str">
        <f t="shared" si="39"/>
        <v/>
      </c>
      <c r="AQ27" s="45" t="str">
        <f t="shared" si="40"/>
        <v/>
      </c>
      <c r="AR27" s="45" t="str">
        <f t="shared" si="41"/>
        <v/>
      </c>
      <c r="AS27" s="45" t="str">
        <f t="shared" si="42"/>
        <v/>
      </c>
      <c r="AT27" s="46" t="str">
        <f t="shared" si="43"/>
        <v/>
      </c>
      <c r="AU27" s="170">
        <v>28</v>
      </c>
      <c r="AV27" s="41" t="str">
        <f t="shared" si="44"/>
        <v/>
      </c>
      <c r="AW27" s="42" t="str">
        <f t="shared" si="45"/>
        <v/>
      </c>
      <c r="AX27" s="43" t="str">
        <f t="shared" si="46"/>
        <v/>
      </c>
      <c r="AY27" s="44" t="str">
        <f t="shared" si="47"/>
        <v/>
      </c>
      <c r="AZ27" s="45" t="str">
        <f t="shared" si="48"/>
        <v/>
      </c>
      <c r="BA27" s="45" t="str">
        <f t="shared" si="49"/>
        <v/>
      </c>
      <c r="BB27" s="45" t="str">
        <f t="shared" si="50"/>
        <v/>
      </c>
      <c r="BC27" s="46" t="str">
        <f t="shared" si="51"/>
        <v/>
      </c>
      <c r="BD27" s="170">
        <v>28</v>
      </c>
      <c r="BE27" s="41" t="str">
        <f t="shared" si="52"/>
        <v/>
      </c>
      <c r="BF27" s="42" t="str">
        <f t="shared" si="53"/>
        <v/>
      </c>
      <c r="BG27" s="43" t="str">
        <f t="shared" si="54"/>
        <v/>
      </c>
      <c r="BH27" s="44" t="str">
        <f t="shared" si="55"/>
        <v/>
      </c>
      <c r="BI27" s="45" t="str">
        <f t="shared" si="56"/>
        <v/>
      </c>
      <c r="BJ27" s="45" t="str">
        <f t="shared" si="57"/>
        <v/>
      </c>
      <c r="BK27" s="45" t="str">
        <f t="shared" si="58"/>
        <v/>
      </c>
      <c r="BL27" s="46" t="str">
        <f t="shared" si="59"/>
        <v/>
      </c>
      <c r="BM27" s="170">
        <v>28</v>
      </c>
      <c r="BN27" s="41" t="str">
        <f t="shared" si="60"/>
        <v/>
      </c>
      <c r="BO27" s="42" t="str">
        <f t="shared" si="61"/>
        <v/>
      </c>
      <c r="BP27" s="43" t="str">
        <f t="shared" si="62"/>
        <v/>
      </c>
      <c r="BQ27" s="44" t="str">
        <f t="shared" si="63"/>
        <v/>
      </c>
      <c r="BR27" s="45" t="str">
        <f t="shared" si="64"/>
        <v/>
      </c>
      <c r="BS27" s="45" t="str">
        <f t="shared" si="65"/>
        <v/>
      </c>
      <c r="BT27" s="45" t="str">
        <f t="shared" si="66"/>
        <v/>
      </c>
      <c r="BU27" s="70" t="str">
        <f t="shared" si="67"/>
        <v/>
      </c>
      <c r="BV27" s="11"/>
      <c r="BW27" s="28">
        <v>28</v>
      </c>
      <c r="BX27" s="61" t="str">
        <f t="shared" si="69"/>
        <v/>
      </c>
      <c r="BY27" s="62" t="str">
        <f t="shared" si="70"/>
        <v/>
      </c>
      <c r="BZ27" s="62" t="str">
        <f t="shared" si="71"/>
        <v/>
      </c>
      <c r="CA27" s="61" t="str">
        <f t="shared" si="72"/>
        <v/>
      </c>
      <c r="CB27" s="75" t="str">
        <f t="shared" si="0"/>
        <v/>
      </c>
      <c r="CC27" s="75" t="str">
        <f t="shared" si="73"/>
        <v/>
      </c>
      <c r="CD27" s="75" t="str">
        <f t="shared" si="74"/>
        <v/>
      </c>
      <c r="CE27" s="75" t="str">
        <f t="shared" si="1"/>
        <v/>
      </c>
      <c r="CF27" s="118" t="str">
        <f t="shared" si="75"/>
        <v/>
      </c>
      <c r="CH27" s="25">
        <v>28</v>
      </c>
      <c r="CI27" s="71" t="e">
        <f t="shared" si="76"/>
        <v>#N/A</v>
      </c>
      <c r="CJ27" s="42" t="e">
        <f t="shared" si="76"/>
        <v>#N/A</v>
      </c>
      <c r="CK27" s="72" t="e">
        <f t="shared" si="77"/>
        <v>#N/A</v>
      </c>
      <c r="CL27" s="71" t="e">
        <f t="shared" si="78"/>
        <v>#N/A</v>
      </c>
      <c r="CM27" s="42" t="e">
        <f t="shared" si="79"/>
        <v>#N/A</v>
      </c>
      <c r="CN27" s="73" t="e">
        <f t="shared" si="80"/>
        <v>#N/A</v>
      </c>
      <c r="CO27" s="123" t="e">
        <f t="shared" si="81"/>
        <v>#N/A</v>
      </c>
      <c r="CP27"/>
      <c r="CQ27"/>
      <c r="CR27"/>
      <c r="CS27"/>
      <c r="CT27"/>
      <c r="CU27"/>
      <c r="CV27"/>
    </row>
    <row r="28" spans="1:100" ht="15" customHeight="1">
      <c r="A28" s="2">
        <v>29</v>
      </c>
      <c r="B28" s="47" t="str">
        <f t="shared" si="2"/>
        <v/>
      </c>
      <c r="C28" s="46" t="str">
        <f t="shared" si="3"/>
        <v/>
      </c>
      <c r="D28" s="48" t="str">
        <f t="shared" si="4"/>
        <v/>
      </c>
      <c r="E28" s="49" t="str">
        <f t="shared" si="5"/>
        <v/>
      </c>
      <c r="F28" s="50" t="str">
        <f t="shared" si="6"/>
        <v/>
      </c>
      <c r="G28" s="45" t="str">
        <f t="shared" si="7"/>
        <v/>
      </c>
      <c r="H28" s="45" t="str">
        <f t="shared" si="8"/>
        <v/>
      </c>
      <c r="I28" s="109" t="str">
        <f t="shared" si="9"/>
        <v/>
      </c>
      <c r="J28" s="113" t="str">
        <f t="shared" si="10"/>
        <v/>
      </c>
      <c r="K28" s="170">
        <f t="shared" si="11"/>
        <v>29</v>
      </c>
      <c r="L28" s="41" t="str">
        <f t="shared" si="12"/>
        <v/>
      </c>
      <c r="M28" s="42" t="str">
        <f t="shared" si="13"/>
        <v/>
      </c>
      <c r="N28" s="43" t="str">
        <f t="shared" si="14"/>
        <v/>
      </c>
      <c r="O28" s="44" t="str">
        <f t="shared" si="15"/>
        <v/>
      </c>
      <c r="P28" s="45" t="str">
        <f t="shared" si="16"/>
        <v/>
      </c>
      <c r="Q28" s="45" t="str">
        <f t="shared" si="17"/>
        <v/>
      </c>
      <c r="R28" s="109" t="str">
        <f t="shared" si="18"/>
        <v/>
      </c>
      <c r="S28" s="113" t="str">
        <f t="shared" si="19"/>
        <v/>
      </c>
      <c r="T28" s="170">
        <v>29</v>
      </c>
      <c r="U28" s="41" t="str">
        <f t="shared" si="20"/>
        <v/>
      </c>
      <c r="V28" s="42" t="str">
        <f t="shared" si="21"/>
        <v/>
      </c>
      <c r="W28" s="43" t="str">
        <f t="shared" si="22"/>
        <v/>
      </c>
      <c r="X28" s="44" t="str">
        <f t="shared" si="23"/>
        <v/>
      </c>
      <c r="Y28" s="45" t="str">
        <f t="shared" si="24"/>
        <v/>
      </c>
      <c r="Z28" s="45" t="str">
        <f t="shared" si="25"/>
        <v/>
      </c>
      <c r="AA28" s="109" t="str">
        <f t="shared" si="26"/>
        <v/>
      </c>
      <c r="AB28" s="113" t="str">
        <f t="shared" si="27"/>
        <v/>
      </c>
      <c r="AC28" s="170">
        <v>29</v>
      </c>
      <c r="AD28" s="41" t="str">
        <f t="shared" si="28"/>
        <v/>
      </c>
      <c r="AE28" s="42" t="str">
        <f t="shared" si="29"/>
        <v/>
      </c>
      <c r="AF28" s="43" t="str">
        <f t="shared" si="30"/>
        <v/>
      </c>
      <c r="AG28" s="44" t="str">
        <f t="shared" si="31"/>
        <v/>
      </c>
      <c r="AH28" s="45" t="str">
        <f t="shared" si="32"/>
        <v/>
      </c>
      <c r="AI28" s="45" t="str">
        <f t="shared" si="33"/>
        <v/>
      </c>
      <c r="AJ28" s="109" t="str">
        <f t="shared" si="34"/>
        <v/>
      </c>
      <c r="AK28" s="113" t="str">
        <f t="shared" si="35"/>
        <v/>
      </c>
      <c r="AL28" s="170">
        <v>29</v>
      </c>
      <c r="AM28" s="41" t="str">
        <f t="shared" si="36"/>
        <v/>
      </c>
      <c r="AN28" s="42" t="str">
        <f t="shared" si="37"/>
        <v/>
      </c>
      <c r="AO28" s="43" t="str">
        <f t="shared" si="38"/>
        <v/>
      </c>
      <c r="AP28" s="44" t="str">
        <f t="shared" si="39"/>
        <v/>
      </c>
      <c r="AQ28" s="45" t="str">
        <f t="shared" si="40"/>
        <v/>
      </c>
      <c r="AR28" s="45" t="str">
        <f t="shared" si="41"/>
        <v/>
      </c>
      <c r="AS28" s="45" t="str">
        <f t="shared" si="42"/>
        <v/>
      </c>
      <c r="AT28" s="46" t="str">
        <f t="shared" si="43"/>
        <v/>
      </c>
      <c r="AU28" s="170">
        <v>29</v>
      </c>
      <c r="AV28" s="41" t="str">
        <f t="shared" si="44"/>
        <v/>
      </c>
      <c r="AW28" s="42" t="str">
        <f t="shared" si="45"/>
        <v/>
      </c>
      <c r="AX28" s="43" t="str">
        <f t="shared" si="46"/>
        <v/>
      </c>
      <c r="AY28" s="44" t="str">
        <f t="shared" si="47"/>
        <v/>
      </c>
      <c r="AZ28" s="45" t="str">
        <f t="shared" si="48"/>
        <v/>
      </c>
      <c r="BA28" s="45" t="str">
        <f t="shared" si="49"/>
        <v/>
      </c>
      <c r="BB28" s="45" t="str">
        <f t="shared" si="50"/>
        <v/>
      </c>
      <c r="BC28" s="46" t="str">
        <f t="shared" si="51"/>
        <v/>
      </c>
      <c r="BD28" s="170">
        <v>29</v>
      </c>
      <c r="BE28" s="41" t="str">
        <f t="shared" si="52"/>
        <v/>
      </c>
      <c r="BF28" s="42" t="str">
        <f t="shared" si="53"/>
        <v/>
      </c>
      <c r="BG28" s="43" t="str">
        <f t="shared" si="54"/>
        <v/>
      </c>
      <c r="BH28" s="44" t="str">
        <f t="shared" si="55"/>
        <v/>
      </c>
      <c r="BI28" s="45" t="str">
        <f t="shared" si="56"/>
        <v/>
      </c>
      <c r="BJ28" s="45" t="str">
        <f t="shared" si="57"/>
        <v/>
      </c>
      <c r="BK28" s="45" t="str">
        <f t="shared" si="58"/>
        <v/>
      </c>
      <c r="BL28" s="46" t="str">
        <f t="shared" si="59"/>
        <v/>
      </c>
      <c r="BM28" s="170">
        <v>29</v>
      </c>
      <c r="BN28" s="41" t="str">
        <f t="shared" si="60"/>
        <v/>
      </c>
      <c r="BO28" s="42" t="str">
        <f t="shared" si="61"/>
        <v/>
      </c>
      <c r="BP28" s="43" t="str">
        <f t="shared" si="62"/>
        <v/>
      </c>
      <c r="BQ28" s="44" t="str">
        <f t="shared" si="63"/>
        <v/>
      </c>
      <c r="BR28" s="45" t="str">
        <f t="shared" si="64"/>
        <v/>
      </c>
      <c r="BS28" s="45" t="str">
        <f t="shared" si="65"/>
        <v/>
      </c>
      <c r="BT28" s="45" t="str">
        <f t="shared" si="66"/>
        <v/>
      </c>
      <c r="BU28" s="70" t="str">
        <f t="shared" si="67"/>
        <v/>
      </c>
      <c r="BV28" s="11"/>
      <c r="BW28" s="28">
        <v>29</v>
      </c>
      <c r="BX28" s="61" t="str">
        <f t="shared" si="69"/>
        <v/>
      </c>
      <c r="BY28" s="62" t="str">
        <f t="shared" si="70"/>
        <v/>
      </c>
      <c r="BZ28" s="62" t="str">
        <f t="shared" si="71"/>
        <v/>
      </c>
      <c r="CA28" s="61" t="str">
        <f t="shared" si="72"/>
        <v/>
      </c>
      <c r="CB28" s="75" t="str">
        <f t="shared" si="0"/>
        <v/>
      </c>
      <c r="CC28" s="75" t="str">
        <f t="shared" si="73"/>
        <v/>
      </c>
      <c r="CD28" s="75" t="str">
        <f t="shared" si="74"/>
        <v/>
      </c>
      <c r="CE28" s="75" t="str">
        <f t="shared" si="1"/>
        <v/>
      </c>
      <c r="CF28" s="118" t="str">
        <f t="shared" si="75"/>
        <v/>
      </c>
      <c r="CH28" s="25">
        <v>29</v>
      </c>
      <c r="CI28" s="71" t="e">
        <f t="shared" si="76"/>
        <v>#N/A</v>
      </c>
      <c r="CJ28" s="42" t="e">
        <f t="shared" si="76"/>
        <v>#N/A</v>
      </c>
      <c r="CK28" s="72" t="e">
        <f t="shared" si="77"/>
        <v>#N/A</v>
      </c>
      <c r="CL28" s="71" t="e">
        <f t="shared" si="78"/>
        <v>#N/A</v>
      </c>
      <c r="CM28" s="42" t="e">
        <f t="shared" si="79"/>
        <v>#N/A</v>
      </c>
      <c r="CN28" s="73" t="e">
        <f t="shared" si="80"/>
        <v>#N/A</v>
      </c>
      <c r="CO28" s="123" t="e">
        <f t="shared" si="81"/>
        <v>#N/A</v>
      </c>
      <c r="CP28"/>
      <c r="CQ28"/>
      <c r="CR28"/>
      <c r="CS28"/>
      <c r="CT28"/>
      <c r="CU28"/>
      <c r="CV28"/>
    </row>
    <row r="29" spans="1:100" ht="15" customHeight="1" thickBot="1">
      <c r="A29" s="12">
        <v>30</v>
      </c>
      <c r="B29" s="86" t="str">
        <f t="shared" si="2"/>
        <v/>
      </c>
      <c r="C29" s="87" t="str">
        <f t="shared" si="3"/>
        <v/>
      </c>
      <c r="D29" s="88" t="str">
        <f t="shared" si="4"/>
        <v/>
      </c>
      <c r="E29" s="89" t="str">
        <f t="shared" si="5"/>
        <v/>
      </c>
      <c r="F29" s="90" t="str">
        <f t="shared" si="6"/>
        <v/>
      </c>
      <c r="G29" s="91" t="str">
        <f t="shared" si="7"/>
        <v/>
      </c>
      <c r="H29" s="91" t="str">
        <f t="shared" si="8"/>
        <v/>
      </c>
      <c r="I29" s="111" t="str">
        <f t="shared" si="9"/>
        <v/>
      </c>
      <c r="J29" s="115" t="str">
        <f t="shared" si="10"/>
        <v/>
      </c>
      <c r="K29" s="170">
        <f t="shared" si="11"/>
        <v>30</v>
      </c>
      <c r="L29" s="104" t="str">
        <f t="shared" si="12"/>
        <v/>
      </c>
      <c r="M29" s="105" t="str">
        <f t="shared" si="13"/>
        <v/>
      </c>
      <c r="N29" s="106" t="str">
        <f t="shared" si="14"/>
        <v/>
      </c>
      <c r="O29" s="107" t="str">
        <f t="shared" si="15"/>
        <v/>
      </c>
      <c r="P29" s="91" t="str">
        <f t="shared" si="16"/>
        <v/>
      </c>
      <c r="Q29" s="91" t="str">
        <f t="shared" si="17"/>
        <v/>
      </c>
      <c r="R29" s="111" t="str">
        <f t="shared" si="18"/>
        <v/>
      </c>
      <c r="S29" s="115" t="str">
        <f t="shared" si="19"/>
        <v/>
      </c>
      <c r="T29" s="170">
        <v>30</v>
      </c>
      <c r="U29" s="104" t="str">
        <f t="shared" si="20"/>
        <v/>
      </c>
      <c r="V29" s="105" t="str">
        <f t="shared" si="21"/>
        <v/>
      </c>
      <c r="W29" s="106" t="str">
        <f t="shared" si="22"/>
        <v/>
      </c>
      <c r="X29" s="107" t="str">
        <f t="shared" si="23"/>
        <v/>
      </c>
      <c r="Y29" s="91" t="str">
        <f t="shared" si="24"/>
        <v/>
      </c>
      <c r="Z29" s="91" t="str">
        <f t="shared" si="25"/>
        <v/>
      </c>
      <c r="AA29" s="111" t="str">
        <f t="shared" si="26"/>
        <v/>
      </c>
      <c r="AB29" s="115" t="str">
        <f t="shared" si="27"/>
        <v/>
      </c>
      <c r="AC29" s="170">
        <v>30</v>
      </c>
      <c r="AD29" s="100" t="str">
        <f t="shared" si="28"/>
        <v/>
      </c>
      <c r="AE29" s="101" t="str">
        <f t="shared" si="29"/>
        <v/>
      </c>
      <c r="AF29" s="102" t="str">
        <f t="shared" si="30"/>
        <v/>
      </c>
      <c r="AG29" s="103" t="str">
        <f t="shared" si="31"/>
        <v/>
      </c>
      <c r="AH29" s="84" t="str">
        <f t="shared" si="32"/>
        <v/>
      </c>
      <c r="AI29" s="84" t="str">
        <f t="shared" si="33"/>
        <v/>
      </c>
      <c r="AJ29" s="110" t="str">
        <f t="shared" si="34"/>
        <v/>
      </c>
      <c r="AK29" s="114" t="str">
        <f t="shared" si="35"/>
        <v/>
      </c>
      <c r="AL29" s="170">
        <v>30</v>
      </c>
      <c r="AM29" s="104" t="str">
        <f t="shared" si="36"/>
        <v/>
      </c>
      <c r="AN29" s="105" t="str">
        <f t="shared" si="37"/>
        <v/>
      </c>
      <c r="AO29" s="106" t="str">
        <f t="shared" si="38"/>
        <v/>
      </c>
      <c r="AP29" s="107" t="str">
        <f t="shared" si="39"/>
        <v/>
      </c>
      <c r="AQ29" s="91" t="str">
        <f t="shared" si="40"/>
        <v/>
      </c>
      <c r="AR29" s="91" t="str">
        <f t="shared" si="41"/>
        <v/>
      </c>
      <c r="AS29" s="91" t="str">
        <f t="shared" si="42"/>
        <v/>
      </c>
      <c r="AT29" s="87" t="str">
        <f t="shared" si="43"/>
        <v/>
      </c>
      <c r="AU29" s="170">
        <v>30</v>
      </c>
      <c r="AV29" s="104" t="str">
        <f t="shared" si="44"/>
        <v/>
      </c>
      <c r="AW29" s="105" t="str">
        <f t="shared" si="45"/>
        <v/>
      </c>
      <c r="AX29" s="106" t="str">
        <f t="shared" si="46"/>
        <v/>
      </c>
      <c r="AY29" s="107" t="str">
        <f t="shared" si="47"/>
        <v/>
      </c>
      <c r="AZ29" s="91" t="str">
        <f t="shared" si="48"/>
        <v/>
      </c>
      <c r="BA29" s="91" t="str">
        <f t="shared" si="49"/>
        <v/>
      </c>
      <c r="BB29" s="91" t="str">
        <f t="shared" si="50"/>
        <v/>
      </c>
      <c r="BC29" s="87" t="str">
        <f t="shared" si="51"/>
        <v/>
      </c>
      <c r="BD29" s="170">
        <v>30</v>
      </c>
      <c r="BE29" s="104" t="str">
        <f t="shared" si="52"/>
        <v/>
      </c>
      <c r="BF29" s="105" t="str">
        <f t="shared" si="53"/>
        <v/>
      </c>
      <c r="BG29" s="106" t="str">
        <f t="shared" si="54"/>
        <v/>
      </c>
      <c r="BH29" s="107" t="str">
        <f t="shared" si="55"/>
        <v/>
      </c>
      <c r="BI29" s="91" t="str">
        <f t="shared" si="56"/>
        <v/>
      </c>
      <c r="BJ29" s="91" t="str">
        <f t="shared" si="57"/>
        <v/>
      </c>
      <c r="BK29" s="91" t="str">
        <f t="shared" si="58"/>
        <v/>
      </c>
      <c r="BL29" s="87" t="str">
        <f t="shared" si="59"/>
        <v/>
      </c>
      <c r="BM29" s="170">
        <v>30</v>
      </c>
      <c r="BN29" s="104" t="str">
        <f t="shared" si="60"/>
        <v/>
      </c>
      <c r="BO29" s="105" t="str">
        <f t="shared" si="61"/>
        <v/>
      </c>
      <c r="BP29" s="106" t="str">
        <f t="shared" si="62"/>
        <v/>
      </c>
      <c r="BQ29" s="107" t="str">
        <f t="shared" si="63"/>
        <v/>
      </c>
      <c r="BR29" s="91" t="str">
        <f t="shared" si="64"/>
        <v/>
      </c>
      <c r="BS29" s="91" t="str">
        <f t="shared" si="65"/>
        <v/>
      </c>
      <c r="BT29" s="91" t="str">
        <f t="shared" si="66"/>
        <v/>
      </c>
      <c r="BU29" s="97" t="str">
        <f t="shared" si="67"/>
        <v/>
      </c>
      <c r="BV29" s="11"/>
      <c r="BW29" s="29">
        <v>30</v>
      </c>
      <c r="BX29" s="137" t="str">
        <f t="shared" si="69"/>
        <v/>
      </c>
      <c r="BY29" s="138" t="str">
        <f t="shared" si="70"/>
        <v/>
      </c>
      <c r="BZ29" s="138" t="str">
        <f t="shared" si="71"/>
        <v/>
      </c>
      <c r="CA29" s="137" t="str">
        <f t="shared" si="72"/>
        <v/>
      </c>
      <c r="CB29" s="139" t="str">
        <f t="shared" si="0"/>
        <v/>
      </c>
      <c r="CC29" s="139" t="str">
        <f t="shared" si="73"/>
        <v/>
      </c>
      <c r="CD29" s="139" t="str">
        <f t="shared" si="74"/>
        <v/>
      </c>
      <c r="CE29" s="139" t="str">
        <f t="shared" si="1"/>
        <v/>
      </c>
      <c r="CF29" s="140" t="str">
        <f t="shared" si="75"/>
        <v/>
      </c>
      <c r="CH29" s="26">
        <v>30</v>
      </c>
      <c r="CI29" s="124" t="e">
        <f t="shared" si="76"/>
        <v>#N/A</v>
      </c>
      <c r="CJ29" s="101" t="e">
        <f t="shared" si="76"/>
        <v>#N/A</v>
      </c>
      <c r="CK29" s="125" t="e">
        <f t="shared" si="77"/>
        <v>#N/A</v>
      </c>
      <c r="CL29" s="124" t="e">
        <f t="shared" si="78"/>
        <v>#N/A</v>
      </c>
      <c r="CM29" s="101" t="e">
        <f t="shared" si="79"/>
        <v>#N/A</v>
      </c>
      <c r="CN29" s="126" t="e">
        <f t="shared" si="80"/>
        <v>#N/A</v>
      </c>
      <c r="CO29" s="127" t="e">
        <f t="shared" si="81"/>
        <v>#N/A</v>
      </c>
      <c r="CP29"/>
      <c r="CQ29"/>
      <c r="CR29"/>
      <c r="CS29"/>
      <c r="CT29"/>
      <c r="CU29"/>
      <c r="CV29"/>
    </row>
    <row r="30" spans="1:100" ht="15" customHeight="1">
      <c r="A30" s="14">
        <v>31</v>
      </c>
      <c r="B30" s="92" t="str">
        <f t="shared" si="2"/>
        <v/>
      </c>
      <c r="C30" s="54" t="str">
        <f t="shared" si="3"/>
        <v/>
      </c>
      <c r="D30" s="93" t="str">
        <f t="shared" si="4"/>
        <v/>
      </c>
      <c r="E30" s="94" t="str">
        <f t="shared" si="5"/>
        <v/>
      </c>
      <c r="F30" s="95" t="str">
        <f t="shared" si="6"/>
        <v/>
      </c>
      <c r="G30" s="96" t="str">
        <f t="shared" si="7"/>
        <v/>
      </c>
      <c r="H30" s="96" t="str">
        <f t="shared" si="8"/>
        <v/>
      </c>
      <c r="I30" s="112" t="str">
        <f t="shared" si="9"/>
        <v/>
      </c>
      <c r="J30" s="116" t="str">
        <f t="shared" si="10"/>
        <v/>
      </c>
      <c r="K30" s="170">
        <f t="shared" si="11"/>
        <v>31</v>
      </c>
      <c r="L30" s="99" t="str">
        <f t="shared" si="12"/>
        <v/>
      </c>
      <c r="M30" s="54" t="str">
        <f t="shared" si="13"/>
        <v/>
      </c>
      <c r="N30" s="94" t="str">
        <f t="shared" si="14"/>
        <v/>
      </c>
      <c r="O30" s="95" t="str">
        <f t="shared" si="15"/>
        <v/>
      </c>
      <c r="P30" s="96" t="str">
        <f t="shared" si="16"/>
        <v/>
      </c>
      <c r="Q30" s="96" t="str">
        <f t="shared" si="17"/>
        <v/>
      </c>
      <c r="R30" s="112" t="str">
        <f t="shared" si="18"/>
        <v/>
      </c>
      <c r="S30" s="116" t="str">
        <f t="shared" si="19"/>
        <v/>
      </c>
      <c r="T30" s="170">
        <v>31</v>
      </c>
      <c r="U30" s="99" t="str">
        <f t="shared" si="20"/>
        <v/>
      </c>
      <c r="V30" s="54" t="str">
        <f t="shared" si="21"/>
        <v/>
      </c>
      <c r="W30" s="94" t="str">
        <f t="shared" si="22"/>
        <v/>
      </c>
      <c r="X30" s="95" t="str">
        <f t="shared" si="23"/>
        <v/>
      </c>
      <c r="Y30" s="96" t="str">
        <f t="shared" si="24"/>
        <v/>
      </c>
      <c r="Z30" s="96" t="str">
        <f t="shared" si="25"/>
        <v/>
      </c>
      <c r="AA30" s="112" t="str">
        <f t="shared" si="26"/>
        <v/>
      </c>
      <c r="AB30" s="116" t="str">
        <f t="shared" si="27"/>
        <v/>
      </c>
      <c r="AC30" s="170">
        <v>31</v>
      </c>
      <c r="AD30" s="99" t="str">
        <f t="shared" si="28"/>
        <v/>
      </c>
      <c r="AE30" s="54" t="str">
        <f t="shared" si="29"/>
        <v/>
      </c>
      <c r="AF30" s="94" t="str">
        <f t="shared" si="30"/>
        <v/>
      </c>
      <c r="AG30" s="95" t="str">
        <f t="shared" si="31"/>
        <v/>
      </c>
      <c r="AH30" s="96" t="str">
        <f t="shared" si="32"/>
        <v/>
      </c>
      <c r="AI30" s="96" t="str">
        <f t="shared" si="33"/>
        <v/>
      </c>
      <c r="AJ30" s="112" t="str">
        <f t="shared" si="34"/>
        <v/>
      </c>
      <c r="AK30" s="116" t="str">
        <f t="shared" si="35"/>
        <v/>
      </c>
      <c r="AL30" s="170">
        <v>31</v>
      </c>
      <c r="AM30" s="99" t="str">
        <f t="shared" si="36"/>
        <v/>
      </c>
      <c r="AN30" s="54" t="str">
        <f t="shared" si="37"/>
        <v/>
      </c>
      <c r="AO30" s="94" t="str">
        <f t="shared" si="38"/>
        <v/>
      </c>
      <c r="AP30" s="95" t="str">
        <f t="shared" si="39"/>
        <v/>
      </c>
      <c r="AQ30" s="96" t="str">
        <f t="shared" si="40"/>
        <v/>
      </c>
      <c r="AR30" s="96" t="str">
        <f t="shared" si="41"/>
        <v/>
      </c>
      <c r="AS30" s="96" t="str">
        <f t="shared" si="42"/>
        <v/>
      </c>
      <c r="AT30" s="53" t="str">
        <f t="shared" si="43"/>
        <v/>
      </c>
      <c r="AU30" s="170">
        <v>31</v>
      </c>
      <c r="AV30" s="99" t="str">
        <f t="shared" si="44"/>
        <v/>
      </c>
      <c r="AW30" s="54" t="str">
        <f t="shared" si="45"/>
        <v/>
      </c>
      <c r="AX30" s="94" t="str">
        <f t="shared" si="46"/>
        <v/>
      </c>
      <c r="AY30" s="95" t="str">
        <f t="shared" si="47"/>
        <v/>
      </c>
      <c r="AZ30" s="96" t="str">
        <f t="shared" si="48"/>
        <v/>
      </c>
      <c r="BA30" s="96" t="str">
        <f t="shared" si="49"/>
        <v/>
      </c>
      <c r="BB30" s="96" t="str">
        <f t="shared" si="50"/>
        <v/>
      </c>
      <c r="BC30" s="53" t="str">
        <f t="shared" si="51"/>
        <v/>
      </c>
      <c r="BD30" s="170">
        <v>31</v>
      </c>
      <c r="BE30" s="99" t="str">
        <f t="shared" si="52"/>
        <v/>
      </c>
      <c r="BF30" s="54" t="str">
        <f t="shared" si="53"/>
        <v/>
      </c>
      <c r="BG30" s="94" t="str">
        <f t="shared" si="54"/>
        <v/>
      </c>
      <c r="BH30" s="95" t="str">
        <f t="shared" si="55"/>
        <v/>
      </c>
      <c r="BI30" s="96" t="str">
        <f t="shared" si="56"/>
        <v/>
      </c>
      <c r="BJ30" s="96" t="str">
        <f t="shared" si="57"/>
        <v/>
      </c>
      <c r="BK30" s="96" t="str">
        <f t="shared" si="58"/>
        <v/>
      </c>
      <c r="BL30" s="53" t="str">
        <f t="shared" si="59"/>
        <v/>
      </c>
      <c r="BM30" s="170">
        <v>31</v>
      </c>
      <c r="BN30" s="99" t="str">
        <f t="shared" si="60"/>
        <v/>
      </c>
      <c r="BO30" s="54" t="str">
        <f t="shared" si="61"/>
        <v/>
      </c>
      <c r="BP30" s="94" t="str">
        <f t="shared" si="62"/>
        <v/>
      </c>
      <c r="BQ30" s="95" t="str">
        <f t="shared" si="63"/>
        <v/>
      </c>
      <c r="BR30" s="96" t="str">
        <f t="shared" si="64"/>
        <v/>
      </c>
      <c r="BS30" s="96" t="str">
        <f t="shared" si="65"/>
        <v/>
      </c>
      <c r="BT30" s="96" t="str">
        <f t="shared" si="66"/>
        <v/>
      </c>
      <c r="BU30" s="53" t="str">
        <f t="shared" si="67"/>
        <v/>
      </c>
      <c r="BV30" s="11"/>
      <c r="BW30" s="27">
        <v>31</v>
      </c>
      <c r="BX30" s="51" t="str">
        <f t="shared" si="69"/>
        <v/>
      </c>
      <c r="BY30" s="56" t="str">
        <f t="shared" si="70"/>
        <v/>
      </c>
      <c r="BZ30" s="56" t="str">
        <f t="shared" si="71"/>
        <v/>
      </c>
      <c r="CA30" s="51" t="str">
        <f t="shared" si="72"/>
        <v/>
      </c>
      <c r="CB30" s="135" t="str">
        <f t="shared" si="0"/>
        <v/>
      </c>
      <c r="CC30" s="135" t="str">
        <f t="shared" si="73"/>
        <v/>
      </c>
      <c r="CD30" s="135" t="str">
        <f t="shared" si="74"/>
        <v/>
      </c>
      <c r="CE30" s="135" t="str">
        <f t="shared" si="1"/>
        <v/>
      </c>
      <c r="CF30" s="136" t="str">
        <f t="shared" si="75"/>
        <v/>
      </c>
      <c r="CH30" s="150">
        <v>31</v>
      </c>
      <c r="CI30" s="68" t="e">
        <f t="shared" si="76"/>
        <v>#N/A</v>
      </c>
      <c r="CJ30" s="46" t="e">
        <f t="shared" si="76"/>
        <v>#N/A</v>
      </c>
      <c r="CK30" s="69" t="e">
        <f t="shared" si="77"/>
        <v>#N/A</v>
      </c>
      <c r="CL30" s="68" t="e">
        <f t="shared" si="78"/>
        <v>#N/A</v>
      </c>
      <c r="CM30" s="46" t="e">
        <f t="shared" si="79"/>
        <v>#N/A</v>
      </c>
      <c r="CN30" s="147" t="e">
        <f t="shared" si="80"/>
        <v>#N/A</v>
      </c>
      <c r="CO30" s="70" t="e">
        <f t="shared" si="81"/>
        <v>#N/A</v>
      </c>
      <c r="CP30"/>
      <c r="CQ30"/>
      <c r="CR30"/>
      <c r="CS30"/>
      <c r="CT30"/>
      <c r="CU30"/>
      <c r="CV30"/>
    </row>
    <row r="31" spans="1:100" ht="15" customHeight="1">
      <c r="A31" s="2">
        <v>32</v>
      </c>
      <c r="B31" s="47" t="str">
        <f t="shared" si="2"/>
        <v/>
      </c>
      <c r="C31" s="46" t="str">
        <f t="shared" si="3"/>
        <v/>
      </c>
      <c r="D31" s="48" t="str">
        <f t="shared" si="4"/>
        <v/>
      </c>
      <c r="E31" s="49" t="str">
        <f t="shared" si="5"/>
        <v/>
      </c>
      <c r="F31" s="50" t="str">
        <f t="shared" si="6"/>
        <v/>
      </c>
      <c r="G31" s="45" t="str">
        <f t="shared" si="7"/>
        <v/>
      </c>
      <c r="H31" s="45" t="str">
        <f t="shared" si="8"/>
        <v/>
      </c>
      <c r="I31" s="109" t="str">
        <f t="shared" si="9"/>
        <v/>
      </c>
      <c r="J31" s="113" t="str">
        <f t="shared" si="10"/>
        <v/>
      </c>
      <c r="K31" s="170">
        <f t="shared" si="11"/>
        <v>32</v>
      </c>
      <c r="L31" s="41" t="str">
        <f t="shared" si="12"/>
        <v/>
      </c>
      <c r="M31" s="42" t="str">
        <f t="shared" si="13"/>
        <v/>
      </c>
      <c r="N31" s="43" t="str">
        <f t="shared" si="14"/>
        <v/>
      </c>
      <c r="O31" s="44" t="str">
        <f t="shared" si="15"/>
        <v/>
      </c>
      <c r="P31" s="45" t="str">
        <f t="shared" si="16"/>
        <v/>
      </c>
      <c r="Q31" s="45" t="str">
        <f t="shared" si="17"/>
        <v/>
      </c>
      <c r="R31" s="109" t="str">
        <f t="shared" si="18"/>
        <v/>
      </c>
      <c r="S31" s="113" t="str">
        <f t="shared" si="19"/>
        <v/>
      </c>
      <c r="T31" s="170">
        <v>32</v>
      </c>
      <c r="U31" s="41" t="str">
        <f t="shared" si="20"/>
        <v/>
      </c>
      <c r="V31" s="42" t="str">
        <f t="shared" si="21"/>
        <v/>
      </c>
      <c r="W31" s="43" t="str">
        <f t="shared" si="22"/>
        <v/>
      </c>
      <c r="X31" s="44" t="str">
        <f t="shared" si="23"/>
        <v/>
      </c>
      <c r="Y31" s="45" t="str">
        <f t="shared" si="24"/>
        <v/>
      </c>
      <c r="Z31" s="45" t="str">
        <f t="shared" si="25"/>
        <v/>
      </c>
      <c r="AA31" s="109" t="str">
        <f t="shared" si="26"/>
        <v/>
      </c>
      <c r="AB31" s="113" t="str">
        <f t="shared" si="27"/>
        <v/>
      </c>
      <c r="AC31" s="170">
        <v>32</v>
      </c>
      <c r="AD31" s="41" t="str">
        <f t="shared" si="28"/>
        <v/>
      </c>
      <c r="AE31" s="42" t="str">
        <f t="shared" si="29"/>
        <v/>
      </c>
      <c r="AF31" s="43" t="str">
        <f t="shared" si="30"/>
        <v/>
      </c>
      <c r="AG31" s="44" t="str">
        <f t="shared" si="31"/>
        <v/>
      </c>
      <c r="AH31" s="45" t="str">
        <f t="shared" si="32"/>
        <v/>
      </c>
      <c r="AI31" s="45" t="str">
        <f t="shared" si="33"/>
        <v/>
      </c>
      <c r="AJ31" s="109" t="str">
        <f t="shared" si="34"/>
        <v/>
      </c>
      <c r="AK31" s="113" t="str">
        <f t="shared" si="35"/>
        <v/>
      </c>
      <c r="AL31" s="170">
        <v>32</v>
      </c>
      <c r="AM31" s="41" t="str">
        <f t="shared" si="36"/>
        <v/>
      </c>
      <c r="AN31" s="42" t="str">
        <f t="shared" si="37"/>
        <v/>
      </c>
      <c r="AO31" s="43" t="str">
        <f t="shared" si="38"/>
        <v/>
      </c>
      <c r="AP31" s="44" t="str">
        <f t="shared" si="39"/>
        <v/>
      </c>
      <c r="AQ31" s="45" t="str">
        <f t="shared" si="40"/>
        <v/>
      </c>
      <c r="AR31" s="45" t="str">
        <f t="shared" si="41"/>
        <v/>
      </c>
      <c r="AS31" s="45" t="str">
        <f t="shared" si="42"/>
        <v/>
      </c>
      <c r="AT31" s="70" t="str">
        <f t="shared" si="43"/>
        <v/>
      </c>
      <c r="AU31" s="170">
        <v>32</v>
      </c>
      <c r="AV31" s="41" t="str">
        <f t="shared" si="44"/>
        <v/>
      </c>
      <c r="AW31" s="42" t="str">
        <f t="shared" si="45"/>
        <v/>
      </c>
      <c r="AX31" s="43" t="str">
        <f t="shared" si="46"/>
        <v/>
      </c>
      <c r="AY31" s="44" t="str">
        <f t="shared" si="47"/>
        <v/>
      </c>
      <c r="AZ31" s="45" t="str">
        <f t="shared" si="48"/>
        <v/>
      </c>
      <c r="BA31" s="45" t="str">
        <f t="shared" si="49"/>
        <v/>
      </c>
      <c r="BB31" s="45" t="str">
        <f t="shared" si="50"/>
        <v/>
      </c>
      <c r="BC31" s="70" t="str">
        <f t="shared" si="51"/>
        <v/>
      </c>
      <c r="BD31" s="170">
        <v>32</v>
      </c>
      <c r="BE31" s="41" t="str">
        <f t="shared" si="52"/>
        <v/>
      </c>
      <c r="BF31" s="42" t="str">
        <f t="shared" si="53"/>
        <v/>
      </c>
      <c r="BG31" s="43" t="str">
        <f t="shared" si="54"/>
        <v/>
      </c>
      <c r="BH31" s="44" t="str">
        <f t="shared" si="55"/>
        <v/>
      </c>
      <c r="BI31" s="45" t="str">
        <f t="shared" si="56"/>
        <v/>
      </c>
      <c r="BJ31" s="45" t="str">
        <f t="shared" si="57"/>
        <v/>
      </c>
      <c r="BK31" s="45" t="str">
        <f t="shared" si="58"/>
        <v/>
      </c>
      <c r="BL31" s="70" t="str">
        <f t="shared" si="59"/>
        <v/>
      </c>
      <c r="BM31" s="170">
        <v>32</v>
      </c>
      <c r="BN31" s="41" t="str">
        <f t="shared" si="60"/>
        <v/>
      </c>
      <c r="BO31" s="42" t="str">
        <f t="shared" si="61"/>
        <v/>
      </c>
      <c r="BP31" s="43" t="str">
        <f t="shared" si="62"/>
        <v/>
      </c>
      <c r="BQ31" s="44" t="str">
        <f t="shared" si="63"/>
        <v/>
      </c>
      <c r="BR31" s="45" t="str">
        <f t="shared" si="64"/>
        <v/>
      </c>
      <c r="BS31" s="45" t="str">
        <f t="shared" si="65"/>
        <v/>
      </c>
      <c r="BT31" s="45" t="str">
        <f t="shared" si="66"/>
        <v/>
      </c>
      <c r="BU31" s="70" t="str">
        <f t="shared" si="67"/>
        <v/>
      </c>
      <c r="BV31" s="11"/>
      <c r="BW31" s="28">
        <v>32</v>
      </c>
      <c r="BX31" s="61" t="str">
        <f t="shared" si="69"/>
        <v/>
      </c>
      <c r="BY31" s="62" t="str">
        <f t="shared" si="70"/>
        <v/>
      </c>
      <c r="BZ31" s="62" t="str">
        <f t="shared" si="71"/>
        <v/>
      </c>
      <c r="CA31" s="61" t="str">
        <f t="shared" si="72"/>
        <v/>
      </c>
      <c r="CB31" s="75" t="str">
        <f t="shared" si="0"/>
        <v/>
      </c>
      <c r="CC31" s="75" t="str">
        <f t="shared" si="73"/>
        <v/>
      </c>
      <c r="CD31" s="75" t="str">
        <f t="shared" si="74"/>
        <v/>
      </c>
      <c r="CE31" s="75" t="str">
        <f t="shared" si="1"/>
        <v/>
      </c>
      <c r="CF31" s="118" t="str">
        <f t="shared" si="75"/>
        <v/>
      </c>
      <c r="CH31" s="25">
        <v>32</v>
      </c>
      <c r="CI31" s="71" t="e">
        <f t="shared" si="76"/>
        <v>#N/A</v>
      </c>
      <c r="CJ31" s="42" t="e">
        <f t="shared" si="76"/>
        <v>#N/A</v>
      </c>
      <c r="CK31" s="72" t="e">
        <f t="shared" si="77"/>
        <v>#N/A</v>
      </c>
      <c r="CL31" s="71" t="e">
        <f t="shared" si="78"/>
        <v>#N/A</v>
      </c>
      <c r="CM31" s="42" t="e">
        <f t="shared" si="79"/>
        <v>#N/A</v>
      </c>
      <c r="CN31" s="73" t="e">
        <f t="shared" si="80"/>
        <v>#N/A</v>
      </c>
      <c r="CO31" s="123" t="e">
        <f t="shared" si="81"/>
        <v>#N/A</v>
      </c>
      <c r="CP31"/>
      <c r="CQ31"/>
      <c r="CR31"/>
      <c r="CS31"/>
      <c r="CT31"/>
      <c r="CU31"/>
      <c r="CV31"/>
    </row>
    <row r="32" spans="1:100" ht="15" customHeight="1">
      <c r="A32" s="2">
        <v>33</v>
      </c>
      <c r="B32" s="47" t="str">
        <f t="shared" si="2"/>
        <v/>
      </c>
      <c r="C32" s="46" t="str">
        <f t="shared" si="3"/>
        <v/>
      </c>
      <c r="D32" s="48" t="str">
        <f t="shared" si="4"/>
        <v/>
      </c>
      <c r="E32" s="49" t="str">
        <f t="shared" si="5"/>
        <v/>
      </c>
      <c r="F32" s="50" t="str">
        <f t="shared" si="6"/>
        <v/>
      </c>
      <c r="G32" s="45" t="str">
        <f t="shared" si="7"/>
        <v/>
      </c>
      <c r="H32" s="45" t="str">
        <f t="shared" si="8"/>
        <v/>
      </c>
      <c r="I32" s="109" t="str">
        <f t="shared" si="9"/>
        <v/>
      </c>
      <c r="J32" s="113" t="str">
        <f t="shared" si="10"/>
        <v/>
      </c>
      <c r="K32" s="170">
        <f t="shared" si="11"/>
        <v>33</v>
      </c>
      <c r="L32" s="41" t="str">
        <f t="shared" si="12"/>
        <v/>
      </c>
      <c r="M32" s="42" t="str">
        <f t="shared" si="13"/>
        <v/>
      </c>
      <c r="N32" s="43" t="str">
        <f t="shared" si="14"/>
        <v/>
      </c>
      <c r="O32" s="44" t="str">
        <f t="shared" si="15"/>
        <v/>
      </c>
      <c r="P32" s="45" t="str">
        <f t="shared" si="16"/>
        <v/>
      </c>
      <c r="Q32" s="45" t="str">
        <f t="shared" si="17"/>
        <v/>
      </c>
      <c r="R32" s="109" t="str">
        <f t="shared" si="18"/>
        <v/>
      </c>
      <c r="S32" s="113" t="str">
        <f t="shared" si="19"/>
        <v/>
      </c>
      <c r="T32" s="170">
        <v>33</v>
      </c>
      <c r="U32" s="41" t="str">
        <f t="shared" si="20"/>
        <v/>
      </c>
      <c r="V32" s="42" t="str">
        <f t="shared" si="21"/>
        <v/>
      </c>
      <c r="W32" s="43" t="str">
        <f t="shared" si="22"/>
        <v/>
      </c>
      <c r="X32" s="44" t="str">
        <f t="shared" si="23"/>
        <v/>
      </c>
      <c r="Y32" s="45" t="str">
        <f t="shared" si="24"/>
        <v/>
      </c>
      <c r="Z32" s="45" t="str">
        <f t="shared" si="25"/>
        <v/>
      </c>
      <c r="AA32" s="109" t="str">
        <f t="shared" si="26"/>
        <v/>
      </c>
      <c r="AB32" s="113" t="str">
        <f t="shared" si="27"/>
        <v/>
      </c>
      <c r="AC32" s="170">
        <v>33</v>
      </c>
      <c r="AD32" s="41" t="str">
        <f t="shared" si="28"/>
        <v/>
      </c>
      <c r="AE32" s="42" t="str">
        <f t="shared" si="29"/>
        <v/>
      </c>
      <c r="AF32" s="43" t="str">
        <f t="shared" si="30"/>
        <v/>
      </c>
      <c r="AG32" s="44" t="str">
        <f t="shared" si="31"/>
        <v/>
      </c>
      <c r="AH32" s="45" t="str">
        <f t="shared" si="32"/>
        <v/>
      </c>
      <c r="AI32" s="45" t="str">
        <f t="shared" si="33"/>
        <v/>
      </c>
      <c r="AJ32" s="109" t="str">
        <f t="shared" si="34"/>
        <v/>
      </c>
      <c r="AK32" s="113" t="str">
        <f t="shared" si="35"/>
        <v/>
      </c>
      <c r="AL32" s="170">
        <v>33</v>
      </c>
      <c r="AM32" s="41" t="str">
        <f t="shared" si="36"/>
        <v/>
      </c>
      <c r="AN32" s="42" t="str">
        <f t="shared" si="37"/>
        <v/>
      </c>
      <c r="AO32" s="43" t="str">
        <f t="shared" si="38"/>
        <v/>
      </c>
      <c r="AP32" s="44" t="str">
        <f t="shared" si="39"/>
        <v/>
      </c>
      <c r="AQ32" s="45" t="str">
        <f t="shared" si="40"/>
        <v/>
      </c>
      <c r="AR32" s="45" t="str">
        <f t="shared" si="41"/>
        <v/>
      </c>
      <c r="AS32" s="45" t="str">
        <f t="shared" si="42"/>
        <v/>
      </c>
      <c r="AT32" s="70" t="str">
        <f t="shared" si="43"/>
        <v/>
      </c>
      <c r="AU32" s="170">
        <v>33</v>
      </c>
      <c r="AV32" s="41" t="str">
        <f t="shared" si="44"/>
        <v/>
      </c>
      <c r="AW32" s="42" t="str">
        <f t="shared" si="45"/>
        <v/>
      </c>
      <c r="AX32" s="43" t="str">
        <f t="shared" si="46"/>
        <v/>
      </c>
      <c r="AY32" s="44" t="str">
        <f t="shared" si="47"/>
        <v/>
      </c>
      <c r="AZ32" s="45" t="str">
        <f t="shared" si="48"/>
        <v/>
      </c>
      <c r="BA32" s="45" t="str">
        <f t="shared" si="49"/>
        <v/>
      </c>
      <c r="BB32" s="45" t="str">
        <f t="shared" si="50"/>
        <v/>
      </c>
      <c r="BC32" s="70" t="str">
        <f t="shared" si="51"/>
        <v/>
      </c>
      <c r="BD32" s="170">
        <v>33</v>
      </c>
      <c r="BE32" s="41" t="str">
        <f t="shared" si="52"/>
        <v/>
      </c>
      <c r="BF32" s="42" t="str">
        <f t="shared" si="53"/>
        <v/>
      </c>
      <c r="BG32" s="43" t="str">
        <f t="shared" si="54"/>
        <v/>
      </c>
      <c r="BH32" s="44" t="str">
        <f t="shared" si="55"/>
        <v/>
      </c>
      <c r="BI32" s="45" t="str">
        <f t="shared" si="56"/>
        <v/>
      </c>
      <c r="BJ32" s="45" t="str">
        <f t="shared" si="57"/>
        <v/>
      </c>
      <c r="BK32" s="45" t="str">
        <f t="shared" si="58"/>
        <v/>
      </c>
      <c r="BL32" s="70" t="str">
        <f t="shared" si="59"/>
        <v/>
      </c>
      <c r="BM32" s="170">
        <v>33</v>
      </c>
      <c r="BN32" s="41" t="str">
        <f t="shared" si="60"/>
        <v/>
      </c>
      <c r="BO32" s="42" t="str">
        <f t="shared" si="61"/>
        <v/>
      </c>
      <c r="BP32" s="43" t="str">
        <f t="shared" si="62"/>
        <v/>
      </c>
      <c r="BQ32" s="44" t="str">
        <f t="shared" si="63"/>
        <v/>
      </c>
      <c r="BR32" s="45" t="str">
        <f t="shared" si="64"/>
        <v/>
      </c>
      <c r="BS32" s="45" t="str">
        <f t="shared" si="65"/>
        <v/>
      </c>
      <c r="BT32" s="45" t="str">
        <f t="shared" si="66"/>
        <v/>
      </c>
      <c r="BU32" s="70" t="str">
        <f t="shared" si="67"/>
        <v/>
      </c>
      <c r="BV32" s="11"/>
      <c r="BW32" s="28">
        <v>33</v>
      </c>
      <c r="BX32" s="61" t="str">
        <f t="shared" si="69"/>
        <v/>
      </c>
      <c r="BY32" s="62" t="str">
        <f t="shared" si="70"/>
        <v/>
      </c>
      <c r="BZ32" s="62" t="str">
        <f t="shared" si="71"/>
        <v/>
      </c>
      <c r="CA32" s="61" t="str">
        <f t="shared" si="72"/>
        <v/>
      </c>
      <c r="CB32" s="75" t="str">
        <f t="shared" si="0"/>
        <v/>
      </c>
      <c r="CC32" s="75" t="str">
        <f t="shared" si="73"/>
        <v/>
      </c>
      <c r="CD32" s="75" t="str">
        <f t="shared" si="74"/>
        <v/>
      </c>
      <c r="CE32" s="75" t="str">
        <f t="shared" si="1"/>
        <v/>
      </c>
      <c r="CF32" s="118" t="str">
        <f t="shared" si="75"/>
        <v/>
      </c>
      <c r="CH32" s="25">
        <v>33</v>
      </c>
      <c r="CI32" s="71" t="e">
        <f t="shared" si="76"/>
        <v>#N/A</v>
      </c>
      <c r="CJ32" s="42" t="e">
        <f t="shared" si="76"/>
        <v>#N/A</v>
      </c>
      <c r="CK32" s="72" t="e">
        <f t="shared" si="77"/>
        <v>#N/A</v>
      </c>
      <c r="CL32" s="71" t="e">
        <f t="shared" si="78"/>
        <v>#N/A</v>
      </c>
      <c r="CM32" s="42" t="e">
        <f t="shared" si="79"/>
        <v>#N/A</v>
      </c>
      <c r="CN32" s="73" t="e">
        <f t="shared" si="80"/>
        <v>#N/A</v>
      </c>
      <c r="CO32" s="123" t="e">
        <f t="shared" si="81"/>
        <v>#N/A</v>
      </c>
      <c r="CP32"/>
      <c r="CQ32"/>
      <c r="CR32"/>
      <c r="CS32"/>
      <c r="CT32"/>
      <c r="CU32"/>
      <c r="CV32"/>
    </row>
    <row r="33" spans="1:100" ht="15" customHeight="1">
      <c r="A33" s="2">
        <v>34</v>
      </c>
      <c r="B33" s="47" t="str">
        <f t="shared" si="2"/>
        <v/>
      </c>
      <c r="C33" s="46" t="str">
        <f t="shared" si="3"/>
        <v/>
      </c>
      <c r="D33" s="48" t="str">
        <f t="shared" si="4"/>
        <v/>
      </c>
      <c r="E33" s="49" t="str">
        <f t="shared" si="5"/>
        <v/>
      </c>
      <c r="F33" s="50" t="str">
        <f t="shared" si="6"/>
        <v/>
      </c>
      <c r="G33" s="45" t="str">
        <f t="shared" si="7"/>
        <v/>
      </c>
      <c r="H33" s="45" t="str">
        <f t="shared" si="8"/>
        <v/>
      </c>
      <c r="I33" s="109" t="str">
        <f t="shared" si="9"/>
        <v/>
      </c>
      <c r="J33" s="113" t="str">
        <f t="shared" si="10"/>
        <v/>
      </c>
      <c r="K33" s="170">
        <f t="shared" si="11"/>
        <v>34</v>
      </c>
      <c r="L33" s="41" t="str">
        <f t="shared" si="12"/>
        <v/>
      </c>
      <c r="M33" s="42" t="str">
        <f t="shared" si="13"/>
        <v/>
      </c>
      <c r="N33" s="43" t="str">
        <f t="shared" si="14"/>
        <v/>
      </c>
      <c r="O33" s="44" t="str">
        <f t="shared" si="15"/>
        <v/>
      </c>
      <c r="P33" s="45" t="str">
        <f t="shared" si="16"/>
        <v/>
      </c>
      <c r="Q33" s="45" t="str">
        <f t="shared" si="17"/>
        <v/>
      </c>
      <c r="R33" s="109" t="str">
        <f t="shared" si="18"/>
        <v/>
      </c>
      <c r="S33" s="113" t="str">
        <f t="shared" si="19"/>
        <v/>
      </c>
      <c r="T33" s="170">
        <v>34</v>
      </c>
      <c r="U33" s="41" t="str">
        <f t="shared" si="20"/>
        <v/>
      </c>
      <c r="V33" s="42" t="str">
        <f t="shared" si="21"/>
        <v/>
      </c>
      <c r="W33" s="43" t="str">
        <f t="shared" si="22"/>
        <v/>
      </c>
      <c r="X33" s="44" t="str">
        <f t="shared" si="23"/>
        <v/>
      </c>
      <c r="Y33" s="45" t="str">
        <f t="shared" si="24"/>
        <v/>
      </c>
      <c r="Z33" s="45" t="str">
        <f t="shared" si="25"/>
        <v/>
      </c>
      <c r="AA33" s="109" t="str">
        <f t="shared" si="26"/>
        <v/>
      </c>
      <c r="AB33" s="113" t="str">
        <f t="shared" si="27"/>
        <v/>
      </c>
      <c r="AC33" s="170">
        <v>34</v>
      </c>
      <c r="AD33" s="41" t="str">
        <f t="shared" si="28"/>
        <v/>
      </c>
      <c r="AE33" s="42" t="str">
        <f t="shared" si="29"/>
        <v/>
      </c>
      <c r="AF33" s="43" t="str">
        <f t="shared" si="30"/>
        <v/>
      </c>
      <c r="AG33" s="44" t="str">
        <f t="shared" si="31"/>
        <v/>
      </c>
      <c r="AH33" s="45" t="str">
        <f t="shared" si="32"/>
        <v/>
      </c>
      <c r="AI33" s="45" t="str">
        <f t="shared" si="33"/>
        <v/>
      </c>
      <c r="AJ33" s="109" t="str">
        <f t="shared" si="34"/>
        <v/>
      </c>
      <c r="AK33" s="113" t="str">
        <f t="shared" si="35"/>
        <v/>
      </c>
      <c r="AL33" s="170">
        <v>34</v>
      </c>
      <c r="AM33" s="41" t="str">
        <f t="shared" si="36"/>
        <v/>
      </c>
      <c r="AN33" s="42" t="str">
        <f t="shared" si="37"/>
        <v/>
      </c>
      <c r="AO33" s="43" t="str">
        <f t="shared" si="38"/>
        <v/>
      </c>
      <c r="AP33" s="44" t="str">
        <f t="shared" si="39"/>
        <v/>
      </c>
      <c r="AQ33" s="45" t="str">
        <f t="shared" si="40"/>
        <v/>
      </c>
      <c r="AR33" s="45" t="str">
        <f t="shared" si="41"/>
        <v/>
      </c>
      <c r="AS33" s="45" t="str">
        <f t="shared" si="42"/>
        <v/>
      </c>
      <c r="AT33" s="70" t="str">
        <f t="shared" si="43"/>
        <v/>
      </c>
      <c r="AU33" s="170">
        <v>34</v>
      </c>
      <c r="AV33" s="41" t="str">
        <f t="shared" si="44"/>
        <v/>
      </c>
      <c r="AW33" s="42" t="str">
        <f t="shared" si="45"/>
        <v/>
      </c>
      <c r="AX33" s="43" t="str">
        <f t="shared" si="46"/>
        <v/>
      </c>
      <c r="AY33" s="44" t="str">
        <f t="shared" si="47"/>
        <v/>
      </c>
      <c r="AZ33" s="45" t="str">
        <f t="shared" si="48"/>
        <v/>
      </c>
      <c r="BA33" s="45" t="str">
        <f t="shared" si="49"/>
        <v/>
      </c>
      <c r="BB33" s="45" t="str">
        <f t="shared" si="50"/>
        <v/>
      </c>
      <c r="BC33" s="70" t="str">
        <f t="shared" si="51"/>
        <v/>
      </c>
      <c r="BD33" s="170">
        <v>34</v>
      </c>
      <c r="BE33" s="41" t="str">
        <f t="shared" si="52"/>
        <v/>
      </c>
      <c r="BF33" s="42" t="str">
        <f t="shared" si="53"/>
        <v/>
      </c>
      <c r="BG33" s="43" t="str">
        <f t="shared" si="54"/>
        <v/>
      </c>
      <c r="BH33" s="44" t="str">
        <f t="shared" si="55"/>
        <v/>
      </c>
      <c r="BI33" s="45" t="str">
        <f t="shared" si="56"/>
        <v/>
      </c>
      <c r="BJ33" s="45" t="str">
        <f t="shared" si="57"/>
        <v/>
      </c>
      <c r="BK33" s="45" t="str">
        <f t="shared" si="58"/>
        <v/>
      </c>
      <c r="BL33" s="70" t="str">
        <f t="shared" si="59"/>
        <v/>
      </c>
      <c r="BM33" s="170">
        <v>34</v>
      </c>
      <c r="BN33" s="41" t="str">
        <f t="shared" si="60"/>
        <v/>
      </c>
      <c r="BO33" s="42" t="str">
        <f t="shared" si="61"/>
        <v/>
      </c>
      <c r="BP33" s="43" t="str">
        <f t="shared" si="62"/>
        <v/>
      </c>
      <c r="BQ33" s="44" t="str">
        <f t="shared" si="63"/>
        <v/>
      </c>
      <c r="BR33" s="45" t="str">
        <f t="shared" si="64"/>
        <v/>
      </c>
      <c r="BS33" s="45" t="str">
        <f t="shared" si="65"/>
        <v/>
      </c>
      <c r="BT33" s="45" t="str">
        <f t="shared" si="66"/>
        <v/>
      </c>
      <c r="BU33" s="70" t="str">
        <f t="shared" si="67"/>
        <v/>
      </c>
      <c r="BV33" s="11"/>
      <c r="BW33" s="28">
        <v>34</v>
      </c>
      <c r="BX33" s="61" t="str">
        <f t="shared" si="69"/>
        <v/>
      </c>
      <c r="BY33" s="62" t="str">
        <f t="shared" si="70"/>
        <v/>
      </c>
      <c r="BZ33" s="62" t="str">
        <f t="shared" si="71"/>
        <v/>
      </c>
      <c r="CA33" s="61" t="str">
        <f t="shared" si="72"/>
        <v/>
      </c>
      <c r="CB33" s="75" t="str">
        <f t="shared" si="0"/>
        <v/>
      </c>
      <c r="CC33" s="75" t="str">
        <f t="shared" si="73"/>
        <v/>
      </c>
      <c r="CD33" s="75" t="str">
        <f t="shared" si="74"/>
        <v/>
      </c>
      <c r="CE33" s="75" t="str">
        <f t="shared" si="1"/>
        <v/>
      </c>
      <c r="CF33" s="118" t="str">
        <f t="shared" si="75"/>
        <v/>
      </c>
      <c r="CH33" s="25">
        <v>34</v>
      </c>
      <c r="CI33" s="71" t="e">
        <f t="shared" si="76"/>
        <v>#N/A</v>
      </c>
      <c r="CJ33" s="42" t="e">
        <f t="shared" si="76"/>
        <v>#N/A</v>
      </c>
      <c r="CK33" s="72" t="e">
        <f t="shared" si="77"/>
        <v>#N/A</v>
      </c>
      <c r="CL33" s="71" t="e">
        <f t="shared" si="78"/>
        <v>#N/A</v>
      </c>
      <c r="CM33" s="42" t="e">
        <f t="shared" si="79"/>
        <v>#N/A</v>
      </c>
      <c r="CN33" s="73" t="e">
        <f t="shared" si="80"/>
        <v>#N/A</v>
      </c>
      <c r="CO33" s="123" t="e">
        <f t="shared" si="81"/>
        <v>#N/A</v>
      </c>
      <c r="CP33"/>
      <c r="CQ33"/>
      <c r="CR33"/>
      <c r="CS33"/>
      <c r="CT33"/>
      <c r="CU33"/>
      <c r="CV33"/>
    </row>
    <row r="34" spans="1:100" ht="15" customHeight="1">
      <c r="A34" s="2">
        <v>35</v>
      </c>
      <c r="B34" s="47">
        <f t="shared" si="2"/>
        <v>2200</v>
      </c>
      <c r="C34" s="46">
        <f t="shared" si="3"/>
        <v>18</v>
      </c>
      <c r="D34" s="48">
        <f t="shared" si="4"/>
        <v>1859.5577854280505</v>
      </c>
      <c r="E34" s="49">
        <f t="shared" si="5"/>
        <v>0.92</v>
      </c>
      <c r="F34" s="50">
        <f t="shared" si="6"/>
        <v>534.66869779599745</v>
      </c>
      <c r="G34" s="45">
        <f t="shared" si="7"/>
        <v>9.0755068250285049</v>
      </c>
      <c r="H34" s="45">
        <f t="shared" si="8"/>
        <v>58.913370691484012</v>
      </c>
      <c r="I34" s="109">
        <f t="shared" si="9"/>
        <v>18.465057083096042</v>
      </c>
      <c r="J34" s="113">
        <f t="shared" si="10"/>
        <v>17.798650843199621</v>
      </c>
      <c r="K34" s="170">
        <f t="shared" si="11"/>
        <v>35</v>
      </c>
      <c r="L34" s="41" t="str">
        <f t="shared" si="12"/>
        <v/>
      </c>
      <c r="M34" s="42" t="str">
        <f t="shared" si="13"/>
        <v/>
      </c>
      <c r="N34" s="43" t="str">
        <f t="shared" si="14"/>
        <v/>
      </c>
      <c r="O34" s="44" t="str">
        <f t="shared" si="15"/>
        <v/>
      </c>
      <c r="P34" s="45" t="str">
        <f t="shared" si="16"/>
        <v/>
      </c>
      <c r="Q34" s="45" t="str">
        <f t="shared" si="17"/>
        <v/>
      </c>
      <c r="R34" s="109" t="str">
        <f t="shared" si="18"/>
        <v/>
      </c>
      <c r="S34" s="113" t="str">
        <f t="shared" si="19"/>
        <v/>
      </c>
      <c r="T34" s="170">
        <v>35</v>
      </c>
      <c r="U34" s="41" t="str">
        <f t="shared" si="20"/>
        <v/>
      </c>
      <c r="V34" s="42" t="str">
        <f t="shared" si="21"/>
        <v/>
      </c>
      <c r="W34" s="43" t="str">
        <f t="shared" si="22"/>
        <v/>
      </c>
      <c r="X34" s="44" t="str">
        <f t="shared" si="23"/>
        <v/>
      </c>
      <c r="Y34" s="45" t="str">
        <f t="shared" si="24"/>
        <v/>
      </c>
      <c r="Z34" s="45" t="str">
        <f t="shared" si="25"/>
        <v/>
      </c>
      <c r="AA34" s="109" t="str">
        <f t="shared" si="26"/>
        <v/>
      </c>
      <c r="AB34" s="113" t="str">
        <f t="shared" si="27"/>
        <v/>
      </c>
      <c r="AC34" s="170">
        <v>35</v>
      </c>
      <c r="AD34" s="41" t="str">
        <f t="shared" si="28"/>
        <v/>
      </c>
      <c r="AE34" s="42" t="str">
        <f t="shared" si="29"/>
        <v/>
      </c>
      <c r="AF34" s="43" t="str">
        <f t="shared" si="30"/>
        <v/>
      </c>
      <c r="AG34" s="44" t="str">
        <f t="shared" si="31"/>
        <v/>
      </c>
      <c r="AH34" s="45" t="str">
        <f t="shared" si="32"/>
        <v/>
      </c>
      <c r="AI34" s="45" t="str">
        <f t="shared" si="33"/>
        <v/>
      </c>
      <c r="AJ34" s="109" t="str">
        <f t="shared" si="34"/>
        <v/>
      </c>
      <c r="AK34" s="113" t="str">
        <f t="shared" si="35"/>
        <v/>
      </c>
      <c r="AL34" s="170">
        <v>35</v>
      </c>
      <c r="AM34" s="41" t="str">
        <f t="shared" si="36"/>
        <v/>
      </c>
      <c r="AN34" s="42" t="str">
        <f t="shared" si="37"/>
        <v/>
      </c>
      <c r="AO34" s="43" t="str">
        <f t="shared" si="38"/>
        <v/>
      </c>
      <c r="AP34" s="44" t="str">
        <f t="shared" si="39"/>
        <v/>
      </c>
      <c r="AQ34" s="45" t="str">
        <f t="shared" si="40"/>
        <v/>
      </c>
      <c r="AR34" s="45" t="str">
        <f t="shared" si="41"/>
        <v/>
      </c>
      <c r="AS34" s="45" t="str">
        <f t="shared" si="42"/>
        <v/>
      </c>
      <c r="AT34" s="70" t="str">
        <f t="shared" si="43"/>
        <v/>
      </c>
      <c r="AU34" s="170">
        <v>35</v>
      </c>
      <c r="AV34" s="41" t="str">
        <f t="shared" si="44"/>
        <v/>
      </c>
      <c r="AW34" s="42" t="str">
        <f t="shared" si="45"/>
        <v/>
      </c>
      <c r="AX34" s="43" t="str">
        <f t="shared" si="46"/>
        <v/>
      </c>
      <c r="AY34" s="44" t="str">
        <f t="shared" si="47"/>
        <v/>
      </c>
      <c r="AZ34" s="45" t="str">
        <f t="shared" si="48"/>
        <v/>
      </c>
      <c r="BA34" s="45" t="str">
        <f t="shared" si="49"/>
        <v/>
      </c>
      <c r="BB34" s="45" t="str">
        <f t="shared" si="50"/>
        <v/>
      </c>
      <c r="BC34" s="70" t="str">
        <f t="shared" si="51"/>
        <v/>
      </c>
      <c r="BD34" s="170">
        <v>35</v>
      </c>
      <c r="BE34" s="41" t="str">
        <f t="shared" si="52"/>
        <v/>
      </c>
      <c r="BF34" s="42" t="str">
        <f t="shared" si="53"/>
        <v/>
      </c>
      <c r="BG34" s="43" t="str">
        <f t="shared" si="54"/>
        <v/>
      </c>
      <c r="BH34" s="44" t="str">
        <f t="shared" si="55"/>
        <v/>
      </c>
      <c r="BI34" s="45" t="str">
        <f t="shared" si="56"/>
        <v/>
      </c>
      <c r="BJ34" s="45" t="str">
        <f t="shared" si="57"/>
        <v/>
      </c>
      <c r="BK34" s="45" t="str">
        <f t="shared" si="58"/>
        <v/>
      </c>
      <c r="BL34" s="70" t="str">
        <f t="shared" si="59"/>
        <v/>
      </c>
      <c r="BM34" s="170">
        <v>35</v>
      </c>
      <c r="BN34" s="41" t="str">
        <f t="shared" si="60"/>
        <v/>
      </c>
      <c r="BO34" s="42" t="str">
        <f t="shared" si="61"/>
        <v/>
      </c>
      <c r="BP34" s="43" t="str">
        <f t="shared" si="62"/>
        <v/>
      </c>
      <c r="BQ34" s="44" t="str">
        <f t="shared" si="63"/>
        <v/>
      </c>
      <c r="BR34" s="45" t="str">
        <f t="shared" si="64"/>
        <v/>
      </c>
      <c r="BS34" s="45" t="str">
        <f t="shared" si="65"/>
        <v/>
      </c>
      <c r="BT34" s="45" t="str">
        <f t="shared" si="66"/>
        <v/>
      </c>
      <c r="BU34" s="70" t="str">
        <f t="shared" si="67"/>
        <v/>
      </c>
      <c r="BV34" s="11"/>
      <c r="BW34" s="28">
        <v>35</v>
      </c>
      <c r="BX34" s="61">
        <f t="shared" si="69"/>
        <v>2200</v>
      </c>
      <c r="BY34" s="62">
        <f t="shared" si="70"/>
        <v>18</v>
      </c>
      <c r="BZ34" s="62">
        <f t="shared" si="71"/>
        <v>17.798650843199621</v>
      </c>
      <c r="CA34" s="61">
        <f t="shared" si="72"/>
        <v>534.66869779599745</v>
      </c>
      <c r="CB34" s="75">
        <f t="shared" si="0"/>
        <v>9.0755068250285049</v>
      </c>
      <c r="CC34" s="75">
        <f t="shared" si="73"/>
        <v>58.913370691484012</v>
      </c>
      <c r="CD34" s="75">
        <f t="shared" si="74"/>
        <v>18.465057083096042</v>
      </c>
      <c r="CE34" s="75">
        <f t="shared" si="1"/>
        <v>17.798650843199621</v>
      </c>
      <c r="CF34" s="118">
        <f t="shared" si="75"/>
        <v>0.92</v>
      </c>
      <c r="CH34" s="25">
        <v>35</v>
      </c>
      <c r="CI34" s="71">
        <f t="shared" si="76"/>
        <v>2200</v>
      </c>
      <c r="CJ34" s="42">
        <f t="shared" si="76"/>
        <v>18</v>
      </c>
      <c r="CK34" s="72">
        <f t="shared" si="77"/>
        <v>0.92</v>
      </c>
      <c r="CL34" s="71">
        <f t="shared" si="78"/>
        <v>534.66869779599745</v>
      </c>
      <c r="CM34" s="42">
        <f t="shared" si="79"/>
        <v>17.798650843199621</v>
      </c>
      <c r="CN34" s="73">
        <f t="shared" si="80"/>
        <v>1859.5577854280505</v>
      </c>
      <c r="CO34" s="123">
        <f t="shared" si="81"/>
        <v>17.798650843199621</v>
      </c>
      <c r="CP34"/>
      <c r="CQ34"/>
      <c r="CR34"/>
      <c r="CS34"/>
      <c r="CT34"/>
      <c r="CU34"/>
      <c r="CV34"/>
    </row>
    <row r="35" spans="1:100" ht="15" customHeight="1">
      <c r="A35" s="2">
        <v>36</v>
      </c>
      <c r="B35" s="47">
        <f t="shared" si="2"/>
        <v>2200</v>
      </c>
      <c r="C35" s="46">
        <f t="shared" si="3"/>
        <v>18.3</v>
      </c>
      <c r="D35" s="48">
        <f t="shared" si="4"/>
        <v>1850.8578242939786</v>
      </c>
      <c r="E35" s="49">
        <f t="shared" si="5"/>
        <v>0.93</v>
      </c>
      <c r="F35" s="50">
        <f t="shared" si="6"/>
        <v>550.90953025555268</v>
      </c>
      <c r="G35" s="45">
        <f t="shared" si="7"/>
        <v>9.2055406554456471</v>
      </c>
      <c r="H35" s="45">
        <f t="shared" si="8"/>
        <v>59.845429060123223</v>
      </c>
      <c r="I35" s="109">
        <f t="shared" si="9"/>
        <v>18.610550142202062</v>
      </c>
      <c r="J35" s="113">
        <f t="shared" si="10"/>
        <v>17.938003903898604</v>
      </c>
      <c r="K35" s="170">
        <f t="shared" si="11"/>
        <v>36</v>
      </c>
      <c r="L35" s="41" t="str">
        <f t="shared" si="12"/>
        <v/>
      </c>
      <c r="M35" s="42" t="str">
        <f t="shared" si="13"/>
        <v/>
      </c>
      <c r="N35" s="43" t="str">
        <f t="shared" si="14"/>
        <v/>
      </c>
      <c r="O35" s="44" t="str">
        <f t="shared" si="15"/>
        <v/>
      </c>
      <c r="P35" s="45" t="str">
        <f t="shared" si="16"/>
        <v/>
      </c>
      <c r="Q35" s="45" t="str">
        <f t="shared" si="17"/>
        <v/>
      </c>
      <c r="R35" s="109" t="str">
        <f t="shared" si="18"/>
        <v/>
      </c>
      <c r="S35" s="113" t="str">
        <f t="shared" si="19"/>
        <v/>
      </c>
      <c r="T35" s="170">
        <v>36</v>
      </c>
      <c r="U35" s="41" t="str">
        <f t="shared" si="20"/>
        <v/>
      </c>
      <c r="V35" s="42" t="str">
        <f t="shared" si="21"/>
        <v/>
      </c>
      <c r="W35" s="43" t="str">
        <f t="shared" si="22"/>
        <v/>
      </c>
      <c r="X35" s="44" t="str">
        <f t="shared" si="23"/>
        <v/>
      </c>
      <c r="Y35" s="45" t="str">
        <f t="shared" si="24"/>
        <v/>
      </c>
      <c r="Z35" s="45" t="str">
        <f t="shared" si="25"/>
        <v/>
      </c>
      <c r="AA35" s="109" t="str">
        <f t="shared" si="26"/>
        <v/>
      </c>
      <c r="AB35" s="113" t="str">
        <f t="shared" si="27"/>
        <v/>
      </c>
      <c r="AC35" s="170">
        <v>36</v>
      </c>
      <c r="AD35" s="41" t="str">
        <f t="shared" si="28"/>
        <v/>
      </c>
      <c r="AE35" s="42" t="str">
        <f t="shared" si="29"/>
        <v/>
      </c>
      <c r="AF35" s="43" t="str">
        <f t="shared" si="30"/>
        <v/>
      </c>
      <c r="AG35" s="44" t="str">
        <f t="shared" si="31"/>
        <v/>
      </c>
      <c r="AH35" s="45" t="str">
        <f t="shared" si="32"/>
        <v/>
      </c>
      <c r="AI35" s="45" t="str">
        <f t="shared" si="33"/>
        <v/>
      </c>
      <c r="AJ35" s="109" t="str">
        <f t="shared" si="34"/>
        <v/>
      </c>
      <c r="AK35" s="113" t="str">
        <f t="shared" si="35"/>
        <v/>
      </c>
      <c r="AL35" s="170">
        <v>36</v>
      </c>
      <c r="AM35" s="41" t="str">
        <f t="shared" si="36"/>
        <v/>
      </c>
      <c r="AN35" s="42" t="str">
        <f t="shared" si="37"/>
        <v/>
      </c>
      <c r="AO35" s="43" t="str">
        <f t="shared" si="38"/>
        <v/>
      </c>
      <c r="AP35" s="44" t="str">
        <f t="shared" si="39"/>
        <v/>
      </c>
      <c r="AQ35" s="45" t="str">
        <f t="shared" si="40"/>
        <v/>
      </c>
      <c r="AR35" s="45" t="str">
        <f t="shared" si="41"/>
        <v/>
      </c>
      <c r="AS35" s="45" t="str">
        <f t="shared" si="42"/>
        <v/>
      </c>
      <c r="AT35" s="70" t="str">
        <f t="shared" si="43"/>
        <v/>
      </c>
      <c r="AU35" s="170">
        <v>36</v>
      </c>
      <c r="AV35" s="41" t="str">
        <f t="shared" si="44"/>
        <v/>
      </c>
      <c r="AW35" s="42" t="str">
        <f t="shared" si="45"/>
        <v/>
      </c>
      <c r="AX35" s="43" t="str">
        <f t="shared" si="46"/>
        <v/>
      </c>
      <c r="AY35" s="44" t="str">
        <f t="shared" si="47"/>
        <v/>
      </c>
      <c r="AZ35" s="45" t="str">
        <f t="shared" si="48"/>
        <v/>
      </c>
      <c r="BA35" s="45" t="str">
        <f t="shared" si="49"/>
        <v/>
      </c>
      <c r="BB35" s="45" t="str">
        <f t="shared" si="50"/>
        <v/>
      </c>
      <c r="BC35" s="70" t="str">
        <f t="shared" si="51"/>
        <v/>
      </c>
      <c r="BD35" s="170">
        <v>36</v>
      </c>
      <c r="BE35" s="41" t="str">
        <f t="shared" si="52"/>
        <v/>
      </c>
      <c r="BF35" s="42" t="str">
        <f t="shared" si="53"/>
        <v/>
      </c>
      <c r="BG35" s="43" t="str">
        <f t="shared" si="54"/>
        <v/>
      </c>
      <c r="BH35" s="44" t="str">
        <f t="shared" si="55"/>
        <v/>
      </c>
      <c r="BI35" s="45" t="str">
        <f t="shared" si="56"/>
        <v/>
      </c>
      <c r="BJ35" s="45" t="str">
        <f t="shared" si="57"/>
        <v/>
      </c>
      <c r="BK35" s="45" t="str">
        <f t="shared" si="58"/>
        <v/>
      </c>
      <c r="BL35" s="70" t="str">
        <f t="shared" si="59"/>
        <v/>
      </c>
      <c r="BM35" s="170">
        <v>36</v>
      </c>
      <c r="BN35" s="41" t="str">
        <f t="shared" si="60"/>
        <v/>
      </c>
      <c r="BO35" s="42" t="str">
        <f t="shared" si="61"/>
        <v/>
      </c>
      <c r="BP35" s="43" t="str">
        <f t="shared" si="62"/>
        <v/>
      </c>
      <c r="BQ35" s="44" t="str">
        <f t="shared" si="63"/>
        <v/>
      </c>
      <c r="BR35" s="45" t="str">
        <f t="shared" si="64"/>
        <v/>
      </c>
      <c r="BS35" s="45" t="str">
        <f t="shared" si="65"/>
        <v/>
      </c>
      <c r="BT35" s="45" t="str">
        <f t="shared" si="66"/>
        <v/>
      </c>
      <c r="BU35" s="70" t="str">
        <f t="shared" si="67"/>
        <v/>
      </c>
      <c r="BV35" s="11"/>
      <c r="BW35" s="28">
        <v>36</v>
      </c>
      <c r="BX35" s="61">
        <f t="shared" si="69"/>
        <v>2200</v>
      </c>
      <c r="BY35" s="62">
        <f t="shared" si="70"/>
        <v>18.3</v>
      </c>
      <c r="BZ35" s="62">
        <f t="shared" si="71"/>
        <v>17.938003903898604</v>
      </c>
      <c r="CA35" s="61">
        <f t="shared" si="72"/>
        <v>550.90953025555268</v>
      </c>
      <c r="CB35" s="75">
        <f t="shared" si="0"/>
        <v>9.2055406554456471</v>
      </c>
      <c r="CC35" s="75">
        <f t="shared" si="73"/>
        <v>59.845429060123223</v>
      </c>
      <c r="CD35" s="75">
        <f t="shared" si="74"/>
        <v>18.610550142202062</v>
      </c>
      <c r="CE35" s="75">
        <f t="shared" si="1"/>
        <v>17.938003903898604</v>
      </c>
      <c r="CF35" s="118">
        <f t="shared" si="75"/>
        <v>0.93</v>
      </c>
      <c r="CH35" s="25">
        <v>36</v>
      </c>
      <c r="CI35" s="71">
        <f t="shared" si="76"/>
        <v>2200</v>
      </c>
      <c r="CJ35" s="42">
        <f t="shared" si="76"/>
        <v>18.3</v>
      </c>
      <c r="CK35" s="72">
        <f t="shared" si="77"/>
        <v>0.93</v>
      </c>
      <c r="CL35" s="71">
        <f t="shared" si="78"/>
        <v>550.90953025555268</v>
      </c>
      <c r="CM35" s="42">
        <f t="shared" si="79"/>
        <v>17.938003903898604</v>
      </c>
      <c r="CN35" s="73">
        <f t="shared" si="80"/>
        <v>1850.8578242939786</v>
      </c>
      <c r="CO35" s="123">
        <f t="shared" si="81"/>
        <v>17.938003903898604</v>
      </c>
      <c r="CP35"/>
      <c r="CQ35"/>
      <c r="CR35"/>
      <c r="CS35"/>
      <c r="CT35"/>
      <c r="CU35"/>
      <c r="CV35"/>
    </row>
    <row r="36" spans="1:100" ht="15" customHeight="1">
      <c r="A36" s="2">
        <v>37</v>
      </c>
      <c r="B36" s="47">
        <f t="shared" si="2"/>
        <v>2200</v>
      </c>
      <c r="C36" s="46">
        <f t="shared" si="3"/>
        <v>18.600000000000001</v>
      </c>
      <c r="D36" s="48">
        <f t="shared" si="4"/>
        <v>1842.1607025508133</v>
      </c>
      <c r="E36" s="49">
        <f t="shared" si="5"/>
        <v>0.93</v>
      </c>
      <c r="F36" s="50">
        <f t="shared" si="6"/>
        <v>567.29838809490377</v>
      </c>
      <c r="G36" s="45">
        <f t="shared" si="7"/>
        <v>9.3355744858627894</v>
      </c>
      <c r="H36" s="45">
        <f t="shared" si="8"/>
        <v>60.767378478312715</v>
      </c>
      <c r="I36" s="109">
        <f t="shared" si="9"/>
        <v>18.753354767575008</v>
      </c>
      <c r="J36" s="113">
        <f t="shared" si="10"/>
        <v>18.074708814355578</v>
      </c>
      <c r="K36" s="170">
        <f t="shared" si="11"/>
        <v>37</v>
      </c>
      <c r="L36" s="41" t="str">
        <f t="shared" si="12"/>
        <v/>
      </c>
      <c r="M36" s="42" t="str">
        <f t="shared" si="13"/>
        <v/>
      </c>
      <c r="N36" s="43" t="str">
        <f t="shared" si="14"/>
        <v/>
      </c>
      <c r="O36" s="44" t="str">
        <f t="shared" si="15"/>
        <v/>
      </c>
      <c r="P36" s="45" t="str">
        <f t="shared" si="16"/>
        <v/>
      </c>
      <c r="Q36" s="45" t="str">
        <f t="shared" si="17"/>
        <v/>
      </c>
      <c r="R36" s="109" t="str">
        <f t="shared" si="18"/>
        <v/>
      </c>
      <c r="S36" s="113" t="str">
        <f t="shared" si="19"/>
        <v/>
      </c>
      <c r="T36" s="170">
        <v>37</v>
      </c>
      <c r="U36" s="41" t="str">
        <f t="shared" si="20"/>
        <v/>
      </c>
      <c r="V36" s="42" t="str">
        <f t="shared" si="21"/>
        <v/>
      </c>
      <c r="W36" s="43" t="str">
        <f t="shared" si="22"/>
        <v/>
      </c>
      <c r="X36" s="44" t="str">
        <f t="shared" si="23"/>
        <v/>
      </c>
      <c r="Y36" s="45" t="str">
        <f t="shared" si="24"/>
        <v/>
      </c>
      <c r="Z36" s="45" t="str">
        <f t="shared" si="25"/>
        <v/>
      </c>
      <c r="AA36" s="109" t="str">
        <f t="shared" si="26"/>
        <v/>
      </c>
      <c r="AB36" s="113" t="str">
        <f t="shared" si="27"/>
        <v/>
      </c>
      <c r="AC36" s="170">
        <v>37</v>
      </c>
      <c r="AD36" s="41" t="str">
        <f t="shared" si="28"/>
        <v/>
      </c>
      <c r="AE36" s="42" t="str">
        <f t="shared" si="29"/>
        <v/>
      </c>
      <c r="AF36" s="43" t="str">
        <f t="shared" si="30"/>
        <v/>
      </c>
      <c r="AG36" s="44" t="str">
        <f t="shared" si="31"/>
        <v/>
      </c>
      <c r="AH36" s="45" t="str">
        <f t="shared" si="32"/>
        <v/>
      </c>
      <c r="AI36" s="45" t="str">
        <f t="shared" si="33"/>
        <v/>
      </c>
      <c r="AJ36" s="109" t="str">
        <f t="shared" si="34"/>
        <v/>
      </c>
      <c r="AK36" s="113" t="str">
        <f t="shared" si="35"/>
        <v/>
      </c>
      <c r="AL36" s="170">
        <v>37</v>
      </c>
      <c r="AM36" s="41" t="str">
        <f t="shared" si="36"/>
        <v/>
      </c>
      <c r="AN36" s="42" t="str">
        <f t="shared" si="37"/>
        <v/>
      </c>
      <c r="AO36" s="43" t="str">
        <f t="shared" si="38"/>
        <v/>
      </c>
      <c r="AP36" s="44" t="str">
        <f t="shared" si="39"/>
        <v/>
      </c>
      <c r="AQ36" s="45" t="str">
        <f t="shared" si="40"/>
        <v/>
      </c>
      <c r="AR36" s="45" t="str">
        <f t="shared" si="41"/>
        <v/>
      </c>
      <c r="AS36" s="45" t="str">
        <f t="shared" si="42"/>
        <v/>
      </c>
      <c r="AT36" s="70" t="str">
        <f t="shared" si="43"/>
        <v/>
      </c>
      <c r="AU36" s="170">
        <v>37</v>
      </c>
      <c r="AV36" s="41" t="str">
        <f t="shared" si="44"/>
        <v/>
      </c>
      <c r="AW36" s="42" t="str">
        <f t="shared" si="45"/>
        <v/>
      </c>
      <c r="AX36" s="43" t="str">
        <f t="shared" si="46"/>
        <v/>
      </c>
      <c r="AY36" s="44" t="str">
        <f t="shared" si="47"/>
        <v/>
      </c>
      <c r="AZ36" s="45" t="str">
        <f t="shared" si="48"/>
        <v/>
      </c>
      <c r="BA36" s="45" t="str">
        <f t="shared" si="49"/>
        <v/>
      </c>
      <c r="BB36" s="45" t="str">
        <f t="shared" si="50"/>
        <v/>
      </c>
      <c r="BC36" s="70" t="str">
        <f t="shared" si="51"/>
        <v/>
      </c>
      <c r="BD36" s="170">
        <v>37</v>
      </c>
      <c r="BE36" s="41" t="str">
        <f t="shared" si="52"/>
        <v/>
      </c>
      <c r="BF36" s="42" t="str">
        <f t="shared" si="53"/>
        <v/>
      </c>
      <c r="BG36" s="43" t="str">
        <f t="shared" si="54"/>
        <v/>
      </c>
      <c r="BH36" s="44" t="str">
        <f t="shared" si="55"/>
        <v/>
      </c>
      <c r="BI36" s="45" t="str">
        <f t="shared" si="56"/>
        <v/>
      </c>
      <c r="BJ36" s="45" t="str">
        <f t="shared" si="57"/>
        <v/>
      </c>
      <c r="BK36" s="45" t="str">
        <f t="shared" si="58"/>
        <v/>
      </c>
      <c r="BL36" s="70" t="str">
        <f t="shared" si="59"/>
        <v/>
      </c>
      <c r="BM36" s="170">
        <v>37</v>
      </c>
      <c r="BN36" s="41" t="str">
        <f t="shared" si="60"/>
        <v/>
      </c>
      <c r="BO36" s="42" t="str">
        <f t="shared" si="61"/>
        <v/>
      </c>
      <c r="BP36" s="43" t="str">
        <f t="shared" si="62"/>
        <v/>
      </c>
      <c r="BQ36" s="44" t="str">
        <f t="shared" si="63"/>
        <v/>
      </c>
      <c r="BR36" s="45" t="str">
        <f t="shared" si="64"/>
        <v/>
      </c>
      <c r="BS36" s="45" t="str">
        <f t="shared" si="65"/>
        <v/>
      </c>
      <c r="BT36" s="45" t="str">
        <f t="shared" si="66"/>
        <v/>
      </c>
      <c r="BU36" s="70" t="str">
        <f t="shared" si="67"/>
        <v/>
      </c>
      <c r="BV36" s="11"/>
      <c r="BW36" s="28">
        <v>37</v>
      </c>
      <c r="BX36" s="61">
        <f t="shared" si="69"/>
        <v>2200</v>
      </c>
      <c r="BY36" s="62">
        <f t="shared" si="70"/>
        <v>18.600000000000001</v>
      </c>
      <c r="BZ36" s="62">
        <f t="shared" si="71"/>
        <v>18.074708814355578</v>
      </c>
      <c r="CA36" s="61">
        <f t="shared" si="72"/>
        <v>567.29838809490377</v>
      </c>
      <c r="CB36" s="75">
        <f t="shared" si="0"/>
        <v>9.3355744858627894</v>
      </c>
      <c r="CC36" s="75">
        <f t="shared" si="73"/>
        <v>60.767378478312715</v>
      </c>
      <c r="CD36" s="75">
        <f t="shared" si="74"/>
        <v>18.753354767575008</v>
      </c>
      <c r="CE36" s="75">
        <f t="shared" si="1"/>
        <v>18.074708814355578</v>
      </c>
      <c r="CF36" s="118">
        <f t="shared" si="75"/>
        <v>0.93</v>
      </c>
      <c r="CH36" s="25">
        <v>37</v>
      </c>
      <c r="CI36" s="71">
        <f t="shared" si="76"/>
        <v>2200</v>
      </c>
      <c r="CJ36" s="42">
        <f t="shared" si="76"/>
        <v>18.600000000000001</v>
      </c>
      <c r="CK36" s="72">
        <f t="shared" si="77"/>
        <v>0.93</v>
      </c>
      <c r="CL36" s="71">
        <f t="shared" si="78"/>
        <v>567.29838809490377</v>
      </c>
      <c r="CM36" s="42">
        <f t="shared" si="79"/>
        <v>18.074708814355578</v>
      </c>
      <c r="CN36" s="73">
        <f t="shared" si="80"/>
        <v>1842.1607025508133</v>
      </c>
      <c r="CO36" s="123">
        <f t="shared" si="81"/>
        <v>18.074708814355578</v>
      </c>
      <c r="CP36"/>
      <c r="CQ36"/>
      <c r="CR36"/>
      <c r="CS36"/>
      <c r="CT36"/>
      <c r="CU36"/>
      <c r="CV36"/>
    </row>
    <row r="37" spans="1:100" ht="15" customHeight="1">
      <c r="A37" s="2">
        <v>38</v>
      </c>
      <c r="B37" s="47">
        <f t="shared" si="2"/>
        <v>2200</v>
      </c>
      <c r="C37" s="46">
        <f t="shared" si="3"/>
        <v>18.899999999999999</v>
      </c>
      <c r="D37" s="48">
        <f t="shared" si="4"/>
        <v>1833.4688282281513</v>
      </c>
      <c r="E37" s="49">
        <f t="shared" si="5"/>
        <v>0.94</v>
      </c>
      <c r="F37" s="50">
        <f t="shared" si="6"/>
        <v>583.83269921586225</v>
      </c>
      <c r="G37" s="45">
        <f t="shared" si="7"/>
        <v>9.4656083162799298</v>
      </c>
      <c r="H37" s="45">
        <f t="shared" si="8"/>
        <v>61.679363830397094</v>
      </c>
      <c r="I37" s="109">
        <f t="shared" si="9"/>
        <v>18.893554110399332</v>
      </c>
      <c r="J37" s="113">
        <f t="shared" si="10"/>
        <v>18.208847479817631</v>
      </c>
      <c r="K37" s="170">
        <f t="shared" si="11"/>
        <v>38</v>
      </c>
      <c r="L37" s="41" t="str">
        <f t="shared" si="12"/>
        <v/>
      </c>
      <c r="M37" s="42" t="str">
        <f t="shared" si="13"/>
        <v/>
      </c>
      <c r="N37" s="43" t="str">
        <f t="shared" si="14"/>
        <v/>
      </c>
      <c r="O37" s="44" t="str">
        <f t="shared" si="15"/>
        <v/>
      </c>
      <c r="P37" s="45" t="str">
        <f t="shared" si="16"/>
        <v/>
      </c>
      <c r="Q37" s="45" t="str">
        <f t="shared" si="17"/>
        <v/>
      </c>
      <c r="R37" s="109" t="str">
        <f t="shared" si="18"/>
        <v/>
      </c>
      <c r="S37" s="113" t="str">
        <f t="shared" si="19"/>
        <v/>
      </c>
      <c r="T37" s="170">
        <v>38</v>
      </c>
      <c r="U37" s="41" t="str">
        <f t="shared" si="20"/>
        <v/>
      </c>
      <c r="V37" s="42" t="str">
        <f t="shared" si="21"/>
        <v/>
      </c>
      <c r="W37" s="43" t="str">
        <f t="shared" si="22"/>
        <v/>
      </c>
      <c r="X37" s="44" t="str">
        <f t="shared" si="23"/>
        <v/>
      </c>
      <c r="Y37" s="45" t="str">
        <f t="shared" si="24"/>
        <v/>
      </c>
      <c r="Z37" s="45" t="str">
        <f t="shared" si="25"/>
        <v/>
      </c>
      <c r="AA37" s="109" t="str">
        <f t="shared" si="26"/>
        <v/>
      </c>
      <c r="AB37" s="113" t="str">
        <f t="shared" si="27"/>
        <v/>
      </c>
      <c r="AC37" s="170">
        <v>38</v>
      </c>
      <c r="AD37" s="41" t="str">
        <f t="shared" si="28"/>
        <v/>
      </c>
      <c r="AE37" s="42" t="str">
        <f t="shared" si="29"/>
        <v/>
      </c>
      <c r="AF37" s="43" t="str">
        <f t="shared" si="30"/>
        <v/>
      </c>
      <c r="AG37" s="44" t="str">
        <f t="shared" si="31"/>
        <v/>
      </c>
      <c r="AH37" s="45" t="str">
        <f t="shared" si="32"/>
        <v/>
      </c>
      <c r="AI37" s="45" t="str">
        <f t="shared" si="33"/>
        <v/>
      </c>
      <c r="AJ37" s="109" t="str">
        <f t="shared" si="34"/>
        <v/>
      </c>
      <c r="AK37" s="113" t="str">
        <f t="shared" si="35"/>
        <v/>
      </c>
      <c r="AL37" s="170">
        <v>38</v>
      </c>
      <c r="AM37" s="41" t="str">
        <f t="shared" si="36"/>
        <v/>
      </c>
      <c r="AN37" s="42" t="str">
        <f t="shared" si="37"/>
        <v/>
      </c>
      <c r="AO37" s="43" t="str">
        <f t="shared" si="38"/>
        <v/>
      </c>
      <c r="AP37" s="44" t="str">
        <f t="shared" si="39"/>
        <v/>
      </c>
      <c r="AQ37" s="45" t="str">
        <f t="shared" si="40"/>
        <v/>
      </c>
      <c r="AR37" s="45" t="str">
        <f t="shared" si="41"/>
        <v/>
      </c>
      <c r="AS37" s="45" t="str">
        <f t="shared" si="42"/>
        <v/>
      </c>
      <c r="AT37" s="70" t="str">
        <f t="shared" si="43"/>
        <v/>
      </c>
      <c r="AU37" s="170">
        <v>38</v>
      </c>
      <c r="AV37" s="41" t="str">
        <f t="shared" si="44"/>
        <v/>
      </c>
      <c r="AW37" s="42" t="str">
        <f t="shared" si="45"/>
        <v/>
      </c>
      <c r="AX37" s="43" t="str">
        <f t="shared" si="46"/>
        <v/>
      </c>
      <c r="AY37" s="44" t="str">
        <f t="shared" si="47"/>
        <v/>
      </c>
      <c r="AZ37" s="45" t="str">
        <f t="shared" si="48"/>
        <v/>
      </c>
      <c r="BA37" s="45" t="str">
        <f t="shared" si="49"/>
        <v/>
      </c>
      <c r="BB37" s="45" t="str">
        <f t="shared" si="50"/>
        <v/>
      </c>
      <c r="BC37" s="70" t="str">
        <f t="shared" si="51"/>
        <v/>
      </c>
      <c r="BD37" s="170">
        <v>38</v>
      </c>
      <c r="BE37" s="41" t="str">
        <f t="shared" si="52"/>
        <v/>
      </c>
      <c r="BF37" s="42" t="str">
        <f t="shared" si="53"/>
        <v/>
      </c>
      <c r="BG37" s="43" t="str">
        <f t="shared" si="54"/>
        <v/>
      </c>
      <c r="BH37" s="44" t="str">
        <f t="shared" si="55"/>
        <v/>
      </c>
      <c r="BI37" s="45" t="str">
        <f t="shared" si="56"/>
        <v/>
      </c>
      <c r="BJ37" s="45" t="str">
        <f t="shared" si="57"/>
        <v/>
      </c>
      <c r="BK37" s="45" t="str">
        <f t="shared" si="58"/>
        <v/>
      </c>
      <c r="BL37" s="70" t="str">
        <f t="shared" si="59"/>
        <v/>
      </c>
      <c r="BM37" s="170">
        <v>38</v>
      </c>
      <c r="BN37" s="41" t="str">
        <f t="shared" si="60"/>
        <v/>
      </c>
      <c r="BO37" s="42" t="str">
        <f t="shared" si="61"/>
        <v/>
      </c>
      <c r="BP37" s="43" t="str">
        <f t="shared" si="62"/>
        <v/>
      </c>
      <c r="BQ37" s="44" t="str">
        <f t="shared" si="63"/>
        <v/>
      </c>
      <c r="BR37" s="45" t="str">
        <f t="shared" si="64"/>
        <v/>
      </c>
      <c r="BS37" s="45" t="str">
        <f t="shared" si="65"/>
        <v/>
      </c>
      <c r="BT37" s="45" t="str">
        <f t="shared" si="66"/>
        <v/>
      </c>
      <c r="BU37" s="70" t="str">
        <f t="shared" si="67"/>
        <v/>
      </c>
      <c r="BV37" s="11"/>
      <c r="BW37" s="28">
        <v>38</v>
      </c>
      <c r="BX37" s="61">
        <f t="shared" si="69"/>
        <v>2200</v>
      </c>
      <c r="BY37" s="62">
        <f t="shared" si="70"/>
        <v>18.899999999999999</v>
      </c>
      <c r="BZ37" s="62">
        <f t="shared" si="71"/>
        <v>18.208847479817631</v>
      </c>
      <c r="CA37" s="61">
        <f t="shared" si="72"/>
        <v>583.83269921586225</v>
      </c>
      <c r="CB37" s="75">
        <f t="shared" si="0"/>
        <v>9.4656083162799298</v>
      </c>
      <c r="CC37" s="75">
        <f t="shared" si="73"/>
        <v>61.679363830397094</v>
      </c>
      <c r="CD37" s="75">
        <f t="shared" si="74"/>
        <v>18.893554110399332</v>
      </c>
      <c r="CE37" s="75">
        <f t="shared" si="1"/>
        <v>18.208847479817631</v>
      </c>
      <c r="CF37" s="118">
        <f t="shared" si="75"/>
        <v>0.94</v>
      </c>
      <c r="CH37" s="25">
        <v>38</v>
      </c>
      <c r="CI37" s="71">
        <f t="shared" si="76"/>
        <v>2200</v>
      </c>
      <c r="CJ37" s="42">
        <f t="shared" si="76"/>
        <v>18.899999999999999</v>
      </c>
      <c r="CK37" s="72">
        <f t="shared" si="77"/>
        <v>0.94</v>
      </c>
      <c r="CL37" s="71">
        <f t="shared" si="78"/>
        <v>583.83269921586225</v>
      </c>
      <c r="CM37" s="42">
        <f t="shared" si="79"/>
        <v>18.208847479817631</v>
      </c>
      <c r="CN37" s="73">
        <f t="shared" si="80"/>
        <v>1833.4688282281513</v>
      </c>
      <c r="CO37" s="123">
        <f t="shared" si="81"/>
        <v>18.208847479817631</v>
      </c>
      <c r="CP37"/>
      <c r="CQ37"/>
      <c r="CR37"/>
      <c r="CS37"/>
      <c r="CT37"/>
      <c r="CU37"/>
      <c r="CV37"/>
    </row>
    <row r="38" spans="1:100" ht="15" customHeight="1">
      <c r="A38" s="2">
        <v>39</v>
      </c>
      <c r="B38" s="47">
        <f t="shared" si="2"/>
        <v>2200</v>
      </c>
      <c r="C38" s="46">
        <f t="shared" si="3"/>
        <v>19.100000000000001</v>
      </c>
      <c r="D38" s="48">
        <f t="shared" si="4"/>
        <v>1827.6782953417369</v>
      </c>
      <c r="E38" s="49">
        <f t="shared" si="5"/>
        <v>0.94</v>
      </c>
      <c r="F38" s="50">
        <f t="shared" si="6"/>
        <v>594.93515261226833</v>
      </c>
      <c r="G38" s="45">
        <f t="shared" si="7"/>
        <v>9.5522975365580258</v>
      </c>
      <c r="H38" s="45">
        <f t="shared" si="8"/>
        <v>62.281890857708873</v>
      </c>
      <c r="I38" s="109">
        <f t="shared" si="9"/>
        <v>18.985612538411857</v>
      </c>
      <c r="J38" s="113">
        <f t="shared" si="10"/>
        <v>18.296886550738556</v>
      </c>
      <c r="K38" s="170">
        <f t="shared" si="11"/>
        <v>39</v>
      </c>
      <c r="L38" s="41" t="str">
        <f t="shared" si="12"/>
        <v/>
      </c>
      <c r="M38" s="42" t="str">
        <f t="shared" si="13"/>
        <v/>
      </c>
      <c r="N38" s="43" t="str">
        <f t="shared" si="14"/>
        <v/>
      </c>
      <c r="O38" s="44" t="str">
        <f t="shared" si="15"/>
        <v/>
      </c>
      <c r="P38" s="45" t="str">
        <f t="shared" si="16"/>
        <v/>
      </c>
      <c r="Q38" s="45" t="str">
        <f t="shared" si="17"/>
        <v/>
      </c>
      <c r="R38" s="109" t="str">
        <f t="shared" si="18"/>
        <v/>
      </c>
      <c r="S38" s="113" t="str">
        <f t="shared" si="19"/>
        <v/>
      </c>
      <c r="T38" s="170">
        <v>39</v>
      </c>
      <c r="U38" s="41" t="str">
        <f t="shared" si="20"/>
        <v/>
      </c>
      <c r="V38" s="42" t="str">
        <f t="shared" si="21"/>
        <v/>
      </c>
      <c r="W38" s="43" t="str">
        <f t="shared" si="22"/>
        <v/>
      </c>
      <c r="X38" s="44" t="str">
        <f t="shared" si="23"/>
        <v/>
      </c>
      <c r="Y38" s="45" t="str">
        <f t="shared" si="24"/>
        <v/>
      </c>
      <c r="Z38" s="45" t="str">
        <f t="shared" si="25"/>
        <v/>
      </c>
      <c r="AA38" s="109" t="str">
        <f t="shared" si="26"/>
        <v/>
      </c>
      <c r="AB38" s="113" t="str">
        <f t="shared" si="27"/>
        <v/>
      </c>
      <c r="AC38" s="170">
        <v>39</v>
      </c>
      <c r="AD38" s="41" t="str">
        <f t="shared" si="28"/>
        <v/>
      </c>
      <c r="AE38" s="42" t="str">
        <f t="shared" si="29"/>
        <v/>
      </c>
      <c r="AF38" s="43" t="str">
        <f t="shared" si="30"/>
        <v/>
      </c>
      <c r="AG38" s="44" t="str">
        <f t="shared" si="31"/>
        <v/>
      </c>
      <c r="AH38" s="45" t="str">
        <f t="shared" si="32"/>
        <v/>
      </c>
      <c r="AI38" s="45" t="str">
        <f t="shared" si="33"/>
        <v/>
      </c>
      <c r="AJ38" s="109" t="str">
        <f t="shared" si="34"/>
        <v/>
      </c>
      <c r="AK38" s="113" t="str">
        <f t="shared" si="35"/>
        <v/>
      </c>
      <c r="AL38" s="170">
        <v>39</v>
      </c>
      <c r="AM38" s="41" t="str">
        <f t="shared" si="36"/>
        <v/>
      </c>
      <c r="AN38" s="42" t="str">
        <f t="shared" si="37"/>
        <v/>
      </c>
      <c r="AO38" s="43" t="str">
        <f t="shared" si="38"/>
        <v/>
      </c>
      <c r="AP38" s="44" t="str">
        <f t="shared" si="39"/>
        <v/>
      </c>
      <c r="AQ38" s="45" t="str">
        <f t="shared" si="40"/>
        <v/>
      </c>
      <c r="AR38" s="45" t="str">
        <f t="shared" si="41"/>
        <v/>
      </c>
      <c r="AS38" s="45" t="str">
        <f t="shared" si="42"/>
        <v/>
      </c>
      <c r="AT38" s="70" t="str">
        <f t="shared" si="43"/>
        <v/>
      </c>
      <c r="AU38" s="170">
        <v>39</v>
      </c>
      <c r="AV38" s="41" t="str">
        <f t="shared" si="44"/>
        <v/>
      </c>
      <c r="AW38" s="42" t="str">
        <f t="shared" si="45"/>
        <v/>
      </c>
      <c r="AX38" s="43" t="str">
        <f t="shared" si="46"/>
        <v/>
      </c>
      <c r="AY38" s="44" t="str">
        <f t="shared" si="47"/>
        <v/>
      </c>
      <c r="AZ38" s="45" t="str">
        <f t="shared" si="48"/>
        <v/>
      </c>
      <c r="BA38" s="45" t="str">
        <f t="shared" si="49"/>
        <v/>
      </c>
      <c r="BB38" s="45" t="str">
        <f t="shared" si="50"/>
        <v/>
      </c>
      <c r="BC38" s="70" t="str">
        <f t="shared" si="51"/>
        <v/>
      </c>
      <c r="BD38" s="170">
        <v>39</v>
      </c>
      <c r="BE38" s="41" t="str">
        <f t="shared" si="52"/>
        <v/>
      </c>
      <c r="BF38" s="42" t="str">
        <f t="shared" si="53"/>
        <v/>
      </c>
      <c r="BG38" s="43" t="str">
        <f t="shared" si="54"/>
        <v/>
      </c>
      <c r="BH38" s="44" t="str">
        <f t="shared" si="55"/>
        <v/>
      </c>
      <c r="BI38" s="45" t="str">
        <f t="shared" si="56"/>
        <v/>
      </c>
      <c r="BJ38" s="45" t="str">
        <f t="shared" si="57"/>
        <v/>
      </c>
      <c r="BK38" s="45" t="str">
        <f t="shared" si="58"/>
        <v/>
      </c>
      <c r="BL38" s="70" t="str">
        <f t="shared" si="59"/>
        <v/>
      </c>
      <c r="BM38" s="170">
        <v>39</v>
      </c>
      <c r="BN38" s="41" t="str">
        <f t="shared" si="60"/>
        <v/>
      </c>
      <c r="BO38" s="42" t="str">
        <f t="shared" si="61"/>
        <v/>
      </c>
      <c r="BP38" s="43" t="str">
        <f t="shared" si="62"/>
        <v/>
      </c>
      <c r="BQ38" s="44" t="str">
        <f t="shared" si="63"/>
        <v/>
      </c>
      <c r="BR38" s="45" t="str">
        <f t="shared" si="64"/>
        <v/>
      </c>
      <c r="BS38" s="45" t="str">
        <f t="shared" si="65"/>
        <v/>
      </c>
      <c r="BT38" s="45" t="str">
        <f t="shared" si="66"/>
        <v/>
      </c>
      <c r="BU38" s="70" t="str">
        <f t="shared" si="67"/>
        <v/>
      </c>
      <c r="BV38" s="11"/>
      <c r="BW38" s="28">
        <v>39</v>
      </c>
      <c r="BX38" s="61">
        <f t="shared" si="69"/>
        <v>2200</v>
      </c>
      <c r="BY38" s="62">
        <f t="shared" si="70"/>
        <v>19.100000000000001</v>
      </c>
      <c r="BZ38" s="62">
        <f t="shared" si="71"/>
        <v>18.296886550738556</v>
      </c>
      <c r="CA38" s="61">
        <f t="shared" si="72"/>
        <v>594.93515261226833</v>
      </c>
      <c r="CB38" s="75">
        <f t="shared" si="0"/>
        <v>9.5522975365580258</v>
      </c>
      <c r="CC38" s="75">
        <f t="shared" si="73"/>
        <v>62.281890857708873</v>
      </c>
      <c r="CD38" s="75">
        <f t="shared" si="74"/>
        <v>18.985612538411857</v>
      </c>
      <c r="CE38" s="75">
        <f t="shared" si="1"/>
        <v>18.296886550738556</v>
      </c>
      <c r="CF38" s="118">
        <f t="shared" si="75"/>
        <v>0.94</v>
      </c>
      <c r="CH38" s="25">
        <v>39</v>
      </c>
      <c r="CI38" s="71">
        <f t="shared" si="76"/>
        <v>2200</v>
      </c>
      <c r="CJ38" s="42">
        <f t="shared" si="76"/>
        <v>19.100000000000001</v>
      </c>
      <c r="CK38" s="72">
        <f t="shared" si="77"/>
        <v>0.94</v>
      </c>
      <c r="CL38" s="71">
        <f t="shared" si="78"/>
        <v>594.93515261226833</v>
      </c>
      <c r="CM38" s="42">
        <f t="shared" si="79"/>
        <v>18.296886550738556</v>
      </c>
      <c r="CN38" s="73">
        <f t="shared" si="80"/>
        <v>1827.6782953417369</v>
      </c>
      <c r="CO38" s="123">
        <f t="shared" si="81"/>
        <v>18.296886550738556</v>
      </c>
      <c r="CP38"/>
      <c r="CQ38"/>
      <c r="CR38"/>
      <c r="CS38"/>
      <c r="CT38"/>
      <c r="CU38"/>
      <c r="CV38"/>
    </row>
    <row r="39" spans="1:100" ht="15" customHeight="1" thickBot="1">
      <c r="A39" s="3">
        <v>40</v>
      </c>
      <c r="B39" s="79">
        <f t="shared" si="2"/>
        <v>2200</v>
      </c>
      <c r="C39" s="80">
        <f t="shared" si="3"/>
        <v>19.399999999999999</v>
      </c>
      <c r="D39" s="81">
        <f t="shared" si="4"/>
        <v>1819.0001948377494</v>
      </c>
      <c r="E39" s="82">
        <f t="shared" si="5"/>
        <v>0.95</v>
      </c>
      <c r="F39" s="83">
        <f t="shared" si="6"/>
        <v>611.70642015418923</v>
      </c>
      <c r="G39" s="84">
        <f t="shared" si="7"/>
        <v>9.6823313669751663</v>
      </c>
      <c r="H39" s="84">
        <f t="shared" si="8"/>
        <v>63.177596073670735</v>
      </c>
      <c r="I39" s="110">
        <f t="shared" si="9"/>
        <v>19.121645714442252</v>
      </c>
      <c r="J39" s="114">
        <f t="shared" si="10"/>
        <v>18.426921475249927</v>
      </c>
      <c r="K39" s="170">
        <f t="shared" si="11"/>
        <v>40</v>
      </c>
      <c r="L39" s="100">
        <f t="shared" si="12"/>
        <v>1540</v>
      </c>
      <c r="M39" s="101">
        <f t="shared" si="13"/>
        <v>19.399999999999999</v>
      </c>
      <c r="N39" s="102">
        <f t="shared" si="14"/>
        <v>0.86</v>
      </c>
      <c r="O39" s="103">
        <f t="shared" si="15"/>
        <v>550.54615743800321</v>
      </c>
      <c r="P39" s="84">
        <f t="shared" si="16"/>
        <v>9.4736151622587474</v>
      </c>
      <c r="Q39" s="84">
        <f t="shared" si="17"/>
        <v>58.113629064360175</v>
      </c>
      <c r="R39" s="110">
        <f t="shared" si="18"/>
        <v>21.919654142927207</v>
      </c>
      <c r="S39" s="114">
        <f t="shared" si="19"/>
        <v>21.224831910786229</v>
      </c>
      <c r="T39" s="170">
        <v>40</v>
      </c>
      <c r="U39" s="100" t="str">
        <f t="shared" si="20"/>
        <v/>
      </c>
      <c r="V39" s="101" t="str">
        <f t="shared" si="21"/>
        <v/>
      </c>
      <c r="W39" s="102" t="str">
        <f t="shared" si="22"/>
        <v/>
      </c>
      <c r="X39" s="103" t="str">
        <f t="shared" si="23"/>
        <v/>
      </c>
      <c r="Y39" s="84" t="str">
        <f t="shared" si="24"/>
        <v/>
      </c>
      <c r="Z39" s="84" t="str">
        <f t="shared" si="25"/>
        <v/>
      </c>
      <c r="AA39" s="110" t="str">
        <f t="shared" si="26"/>
        <v/>
      </c>
      <c r="AB39" s="114" t="str">
        <f t="shared" si="27"/>
        <v/>
      </c>
      <c r="AC39" s="170">
        <v>40</v>
      </c>
      <c r="AD39" s="100" t="str">
        <f t="shared" si="28"/>
        <v/>
      </c>
      <c r="AE39" s="101" t="str">
        <f t="shared" si="29"/>
        <v/>
      </c>
      <c r="AF39" s="102" t="str">
        <f t="shared" si="30"/>
        <v/>
      </c>
      <c r="AG39" s="103" t="str">
        <f t="shared" si="31"/>
        <v/>
      </c>
      <c r="AH39" s="84" t="str">
        <f t="shared" si="32"/>
        <v/>
      </c>
      <c r="AI39" s="84" t="str">
        <f t="shared" si="33"/>
        <v/>
      </c>
      <c r="AJ39" s="110" t="str">
        <f t="shared" si="34"/>
        <v/>
      </c>
      <c r="AK39" s="114" t="str">
        <f t="shared" si="35"/>
        <v/>
      </c>
      <c r="AL39" s="170">
        <v>40</v>
      </c>
      <c r="AM39" s="100" t="str">
        <f t="shared" si="36"/>
        <v/>
      </c>
      <c r="AN39" s="101" t="str">
        <f t="shared" si="37"/>
        <v/>
      </c>
      <c r="AO39" s="102" t="str">
        <f t="shared" si="38"/>
        <v/>
      </c>
      <c r="AP39" s="103" t="str">
        <f t="shared" si="39"/>
        <v/>
      </c>
      <c r="AQ39" s="84" t="str">
        <f t="shared" si="40"/>
        <v/>
      </c>
      <c r="AR39" s="84" t="str">
        <f t="shared" si="41"/>
        <v/>
      </c>
      <c r="AS39" s="84" t="str">
        <f t="shared" si="42"/>
        <v/>
      </c>
      <c r="AT39" s="85" t="str">
        <f t="shared" si="43"/>
        <v/>
      </c>
      <c r="AU39" s="170">
        <v>40</v>
      </c>
      <c r="AV39" s="100" t="str">
        <f t="shared" si="44"/>
        <v/>
      </c>
      <c r="AW39" s="101" t="str">
        <f t="shared" si="45"/>
        <v/>
      </c>
      <c r="AX39" s="102" t="str">
        <f t="shared" si="46"/>
        <v/>
      </c>
      <c r="AY39" s="103" t="str">
        <f t="shared" si="47"/>
        <v/>
      </c>
      <c r="AZ39" s="84" t="str">
        <f t="shared" si="48"/>
        <v/>
      </c>
      <c r="BA39" s="84" t="str">
        <f t="shared" si="49"/>
        <v/>
      </c>
      <c r="BB39" s="84" t="str">
        <f t="shared" si="50"/>
        <v/>
      </c>
      <c r="BC39" s="85" t="str">
        <f t="shared" si="51"/>
        <v/>
      </c>
      <c r="BD39" s="170">
        <v>40</v>
      </c>
      <c r="BE39" s="100" t="str">
        <f t="shared" si="52"/>
        <v/>
      </c>
      <c r="BF39" s="101" t="str">
        <f t="shared" si="53"/>
        <v/>
      </c>
      <c r="BG39" s="102" t="str">
        <f t="shared" si="54"/>
        <v/>
      </c>
      <c r="BH39" s="103" t="str">
        <f t="shared" si="55"/>
        <v/>
      </c>
      <c r="BI39" s="84" t="str">
        <f t="shared" si="56"/>
        <v/>
      </c>
      <c r="BJ39" s="84" t="str">
        <f t="shared" si="57"/>
        <v/>
      </c>
      <c r="BK39" s="84" t="str">
        <f t="shared" si="58"/>
        <v/>
      </c>
      <c r="BL39" s="85" t="str">
        <f t="shared" si="59"/>
        <v/>
      </c>
      <c r="BM39" s="170">
        <v>40</v>
      </c>
      <c r="BN39" s="100" t="str">
        <f t="shared" si="60"/>
        <v/>
      </c>
      <c r="BO39" s="101" t="str">
        <f t="shared" si="61"/>
        <v/>
      </c>
      <c r="BP39" s="102" t="str">
        <f t="shared" si="62"/>
        <v/>
      </c>
      <c r="BQ39" s="103" t="str">
        <f t="shared" si="63"/>
        <v/>
      </c>
      <c r="BR39" s="84" t="str">
        <f t="shared" si="64"/>
        <v/>
      </c>
      <c r="BS39" s="84" t="str">
        <f t="shared" si="65"/>
        <v/>
      </c>
      <c r="BT39" s="84" t="str">
        <f t="shared" si="66"/>
        <v/>
      </c>
      <c r="BU39" s="85" t="str">
        <f t="shared" si="67"/>
        <v/>
      </c>
      <c r="BV39" s="11"/>
      <c r="BW39" s="29">
        <v>40</v>
      </c>
      <c r="BX39" s="137">
        <f t="shared" si="69"/>
        <v>1540</v>
      </c>
      <c r="BY39" s="138">
        <f t="shared" si="70"/>
        <v>19.399999999999999</v>
      </c>
      <c r="BZ39" s="138">
        <f t="shared" si="71"/>
        <v>21.224831910786229</v>
      </c>
      <c r="CA39" s="137">
        <f t="shared" si="72"/>
        <v>550.54615743800321</v>
      </c>
      <c r="CB39" s="139">
        <f t="shared" si="0"/>
        <v>9.4736151622587474</v>
      </c>
      <c r="CC39" s="139">
        <f t="shared" si="73"/>
        <v>58.113629064360175</v>
      </c>
      <c r="CD39" s="139">
        <f t="shared" si="74"/>
        <v>21.919654142927207</v>
      </c>
      <c r="CE39" s="139">
        <f t="shared" si="1"/>
        <v>21.224831910786229</v>
      </c>
      <c r="CF39" s="140">
        <f t="shared" si="75"/>
        <v>0.86</v>
      </c>
      <c r="CH39" s="149">
        <v>40</v>
      </c>
      <c r="CI39" s="143">
        <f t="shared" si="76"/>
        <v>1540</v>
      </c>
      <c r="CJ39" s="105">
        <f t="shared" si="76"/>
        <v>19.399999999999999</v>
      </c>
      <c r="CK39" s="144">
        <f t="shared" si="77"/>
        <v>0.86</v>
      </c>
      <c r="CL39" s="143">
        <f t="shared" si="78"/>
        <v>550.54615743800321</v>
      </c>
      <c r="CM39" s="105">
        <f t="shared" si="79"/>
        <v>21.224831910786229</v>
      </c>
      <c r="CN39" s="145">
        <f t="shared" si="80"/>
        <v>1819.0001948377494</v>
      </c>
      <c r="CO39" s="146">
        <f t="shared" si="81"/>
        <v>18.426921475249927</v>
      </c>
      <c r="CP39"/>
      <c r="CQ39"/>
      <c r="CR39"/>
      <c r="CS39"/>
      <c r="CT39"/>
      <c r="CU39"/>
      <c r="CV39"/>
    </row>
    <row r="40" spans="1:100" ht="15" customHeight="1">
      <c r="A40" s="1">
        <v>41</v>
      </c>
      <c r="B40" s="47">
        <f t="shared" si="2"/>
        <v>2200</v>
      </c>
      <c r="C40" s="46">
        <f t="shared" si="3"/>
        <v>19.7</v>
      </c>
      <c r="D40" s="77">
        <f t="shared" si="4"/>
        <v>1810.3331913365639</v>
      </c>
      <c r="E40" s="49">
        <f t="shared" si="5"/>
        <v>0.96</v>
      </c>
      <c r="F40" s="50">
        <f t="shared" si="6"/>
        <v>628.61672449753576</v>
      </c>
      <c r="G40" s="78">
        <f t="shared" si="7"/>
        <v>9.8123651973923085</v>
      </c>
      <c r="H40" s="78">
        <f t="shared" si="8"/>
        <v>64.06373100183778</v>
      </c>
      <c r="I40" s="108">
        <f t="shared" si="9"/>
        <v>19.255279759401041</v>
      </c>
      <c r="J40" s="113">
        <f t="shared" si="10"/>
        <v>18.554593217269662</v>
      </c>
      <c r="K40" s="170">
        <f t="shared" si="11"/>
        <v>41</v>
      </c>
      <c r="L40" s="98">
        <f t="shared" si="12"/>
        <v>1540</v>
      </c>
      <c r="M40" s="46">
        <f t="shared" si="13"/>
        <v>19.7</v>
      </c>
      <c r="N40" s="49">
        <f t="shared" si="14"/>
        <v>0.86</v>
      </c>
      <c r="O40" s="50">
        <f t="shared" si="15"/>
        <v>566.73411354984898</v>
      </c>
      <c r="P40" s="78">
        <f t="shared" si="16"/>
        <v>9.6004214224998616</v>
      </c>
      <c r="Q40" s="78">
        <f t="shared" si="17"/>
        <v>59.032212088276914</v>
      </c>
      <c r="R40" s="108">
        <f t="shared" si="18"/>
        <v>22.09221330236787</v>
      </c>
      <c r="S40" s="113">
        <f t="shared" si="19"/>
        <v>21.391492328300444</v>
      </c>
      <c r="T40" s="170">
        <v>41</v>
      </c>
      <c r="U40" s="98" t="str">
        <f t="shared" si="20"/>
        <v/>
      </c>
      <c r="V40" s="46" t="str">
        <f t="shared" si="21"/>
        <v/>
      </c>
      <c r="W40" s="49" t="str">
        <f t="shared" si="22"/>
        <v/>
      </c>
      <c r="X40" s="50" t="str">
        <f t="shared" si="23"/>
        <v/>
      </c>
      <c r="Y40" s="78" t="str">
        <f t="shared" si="24"/>
        <v/>
      </c>
      <c r="Z40" s="78" t="str">
        <f t="shared" si="25"/>
        <v/>
      </c>
      <c r="AA40" s="108" t="str">
        <f t="shared" si="26"/>
        <v/>
      </c>
      <c r="AB40" s="113" t="str">
        <f t="shared" si="27"/>
        <v/>
      </c>
      <c r="AC40" s="170">
        <v>41</v>
      </c>
      <c r="AD40" s="98" t="str">
        <f t="shared" si="28"/>
        <v/>
      </c>
      <c r="AE40" s="46" t="str">
        <f t="shared" si="29"/>
        <v/>
      </c>
      <c r="AF40" s="49" t="str">
        <f t="shared" si="30"/>
        <v/>
      </c>
      <c r="AG40" s="50" t="str">
        <f t="shared" si="31"/>
        <v/>
      </c>
      <c r="AH40" s="78" t="str">
        <f t="shared" si="32"/>
        <v/>
      </c>
      <c r="AI40" s="78" t="str">
        <f t="shared" si="33"/>
        <v/>
      </c>
      <c r="AJ40" s="108" t="str">
        <f t="shared" si="34"/>
        <v/>
      </c>
      <c r="AK40" s="113" t="str">
        <f t="shared" si="35"/>
        <v/>
      </c>
      <c r="AL40" s="170">
        <v>41</v>
      </c>
      <c r="AM40" s="98" t="str">
        <f t="shared" si="36"/>
        <v/>
      </c>
      <c r="AN40" s="46" t="str">
        <f t="shared" si="37"/>
        <v/>
      </c>
      <c r="AO40" s="49" t="str">
        <f t="shared" si="38"/>
        <v/>
      </c>
      <c r="AP40" s="50" t="str">
        <f t="shared" si="39"/>
        <v/>
      </c>
      <c r="AQ40" s="78" t="str">
        <f t="shared" si="40"/>
        <v/>
      </c>
      <c r="AR40" s="78" t="str">
        <f t="shared" si="41"/>
        <v/>
      </c>
      <c r="AS40" s="78" t="str">
        <f t="shared" si="42"/>
        <v/>
      </c>
      <c r="AT40" s="46" t="str">
        <f t="shared" si="43"/>
        <v/>
      </c>
      <c r="AU40" s="170">
        <v>41</v>
      </c>
      <c r="AV40" s="98" t="str">
        <f t="shared" si="44"/>
        <v/>
      </c>
      <c r="AW40" s="46" t="str">
        <f t="shared" si="45"/>
        <v/>
      </c>
      <c r="AX40" s="49" t="str">
        <f t="shared" si="46"/>
        <v/>
      </c>
      <c r="AY40" s="50" t="str">
        <f t="shared" si="47"/>
        <v/>
      </c>
      <c r="AZ40" s="78" t="str">
        <f t="shared" si="48"/>
        <v/>
      </c>
      <c r="BA40" s="78" t="str">
        <f t="shared" si="49"/>
        <v/>
      </c>
      <c r="BB40" s="78" t="str">
        <f t="shared" si="50"/>
        <v/>
      </c>
      <c r="BC40" s="46" t="str">
        <f t="shared" si="51"/>
        <v/>
      </c>
      <c r="BD40" s="170">
        <v>41</v>
      </c>
      <c r="BE40" s="98" t="str">
        <f t="shared" si="52"/>
        <v/>
      </c>
      <c r="BF40" s="46" t="str">
        <f t="shared" si="53"/>
        <v/>
      </c>
      <c r="BG40" s="49" t="str">
        <f t="shared" si="54"/>
        <v/>
      </c>
      <c r="BH40" s="50" t="str">
        <f t="shared" si="55"/>
        <v/>
      </c>
      <c r="BI40" s="78" t="str">
        <f t="shared" si="56"/>
        <v/>
      </c>
      <c r="BJ40" s="78" t="str">
        <f t="shared" si="57"/>
        <v/>
      </c>
      <c r="BK40" s="78" t="str">
        <f t="shared" si="58"/>
        <v/>
      </c>
      <c r="BL40" s="46" t="str">
        <f t="shared" si="59"/>
        <v/>
      </c>
      <c r="BM40" s="170">
        <v>41</v>
      </c>
      <c r="BN40" s="98" t="str">
        <f t="shared" si="60"/>
        <v/>
      </c>
      <c r="BO40" s="46" t="str">
        <f t="shared" si="61"/>
        <v/>
      </c>
      <c r="BP40" s="49" t="str">
        <f t="shared" si="62"/>
        <v/>
      </c>
      <c r="BQ40" s="50" t="str">
        <f t="shared" si="63"/>
        <v/>
      </c>
      <c r="BR40" s="78" t="str">
        <f t="shared" si="64"/>
        <v/>
      </c>
      <c r="BS40" s="78" t="str">
        <f t="shared" si="65"/>
        <v/>
      </c>
      <c r="BT40" s="78" t="str">
        <f t="shared" si="66"/>
        <v/>
      </c>
      <c r="BU40" s="70" t="str">
        <f t="shared" si="67"/>
        <v/>
      </c>
      <c r="BV40" s="11"/>
      <c r="BW40" s="133">
        <v>41</v>
      </c>
      <c r="BX40" s="59">
        <f t="shared" si="69"/>
        <v>1540</v>
      </c>
      <c r="BY40" s="60">
        <f t="shared" si="70"/>
        <v>19.7</v>
      </c>
      <c r="BZ40" s="60">
        <f t="shared" si="71"/>
        <v>21.391492328300444</v>
      </c>
      <c r="CA40" s="59">
        <f t="shared" si="72"/>
        <v>566.73411354984898</v>
      </c>
      <c r="CB40" s="76">
        <f t="shared" si="0"/>
        <v>9.6004214224998616</v>
      </c>
      <c r="CC40" s="76">
        <f t="shared" si="73"/>
        <v>59.032212088276914</v>
      </c>
      <c r="CD40" s="76">
        <f t="shared" si="74"/>
        <v>22.09221330236787</v>
      </c>
      <c r="CE40" s="76">
        <f t="shared" si="1"/>
        <v>21.391492328300444</v>
      </c>
      <c r="CF40" s="134">
        <f t="shared" si="75"/>
        <v>0.86</v>
      </c>
      <c r="CH40" s="24">
        <v>41</v>
      </c>
      <c r="CI40" s="52">
        <f t="shared" si="76"/>
        <v>1540</v>
      </c>
      <c r="CJ40" s="54">
        <f t="shared" si="76"/>
        <v>19.7</v>
      </c>
      <c r="CK40" s="55">
        <f t="shared" si="77"/>
        <v>0.86</v>
      </c>
      <c r="CL40" s="52">
        <f t="shared" si="78"/>
        <v>566.73411354984898</v>
      </c>
      <c r="CM40" s="54">
        <f t="shared" si="79"/>
        <v>21.391492328300444</v>
      </c>
      <c r="CN40" s="148">
        <f t="shared" si="80"/>
        <v>1810.3331913365639</v>
      </c>
      <c r="CO40" s="53">
        <f t="shared" si="81"/>
        <v>18.554593217269662</v>
      </c>
    </row>
    <row r="41" spans="1:100" ht="15" customHeight="1">
      <c r="A41" s="2">
        <v>42</v>
      </c>
      <c r="B41" s="47">
        <f t="shared" si="2"/>
        <v>2200</v>
      </c>
      <c r="C41" s="46">
        <f t="shared" si="3"/>
        <v>19.899999999999999</v>
      </c>
      <c r="D41" s="48">
        <f t="shared" si="4"/>
        <v>1804.5623426192662</v>
      </c>
      <c r="E41" s="49">
        <f t="shared" si="5"/>
        <v>0.96</v>
      </c>
      <c r="F41" s="50">
        <f t="shared" si="6"/>
        <v>639.96638828544303</v>
      </c>
      <c r="G41" s="45">
        <f t="shared" si="7"/>
        <v>9.8990544176704027</v>
      </c>
      <c r="H41" s="45">
        <f t="shared" si="8"/>
        <v>64.649244390763712</v>
      </c>
      <c r="I41" s="109">
        <f t="shared" si="9"/>
        <v>19.343071874066702</v>
      </c>
      <c r="J41" s="113">
        <f t="shared" si="10"/>
        <v>18.638429901282915</v>
      </c>
      <c r="K41" s="170">
        <f t="shared" si="11"/>
        <v>42</v>
      </c>
      <c r="L41" s="41">
        <f t="shared" si="12"/>
        <v>1540</v>
      </c>
      <c r="M41" s="42">
        <f t="shared" si="13"/>
        <v>19.899999999999999</v>
      </c>
      <c r="N41" s="43">
        <f t="shared" si="14"/>
        <v>0.87</v>
      </c>
      <c r="O41" s="44">
        <f t="shared" si="15"/>
        <v>577.61117227884802</v>
      </c>
      <c r="P41" s="45">
        <f t="shared" si="16"/>
        <v>9.6849589293272711</v>
      </c>
      <c r="Q41" s="45">
        <f t="shared" si="17"/>
        <v>59.640022894652539</v>
      </c>
      <c r="R41" s="109">
        <f t="shared" si="18"/>
        <v>22.205655591520692</v>
      </c>
      <c r="S41" s="113">
        <f t="shared" si="19"/>
        <v>21.501026054538336</v>
      </c>
      <c r="T41" s="170">
        <v>42</v>
      </c>
      <c r="U41" s="41" t="str">
        <f t="shared" si="20"/>
        <v/>
      </c>
      <c r="V41" s="42" t="str">
        <f t="shared" si="21"/>
        <v/>
      </c>
      <c r="W41" s="43" t="str">
        <f t="shared" si="22"/>
        <v/>
      </c>
      <c r="X41" s="44" t="str">
        <f t="shared" si="23"/>
        <v/>
      </c>
      <c r="Y41" s="45" t="str">
        <f t="shared" si="24"/>
        <v/>
      </c>
      <c r="Z41" s="45" t="str">
        <f t="shared" si="25"/>
        <v/>
      </c>
      <c r="AA41" s="109" t="str">
        <f t="shared" si="26"/>
        <v/>
      </c>
      <c r="AB41" s="113" t="str">
        <f t="shared" si="27"/>
        <v/>
      </c>
      <c r="AC41" s="170">
        <v>42</v>
      </c>
      <c r="AD41" s="41" t="str">
        <f t="shared" si="28"/>
        <v/>
      </c>
      <c r="AE41" s="42" t="str">
        <f t="shared" si="29"/>
        <v/>
      </c>
      <c r="AF41" s="43" t="str">
        <f t="shared" si="30"/>
        <v/>
      </c>
      <c r="AG41" s="44" t="str">
        <f t="shared" si="31"/>
        <v/>
      </c>
      <c r="AH41" s="45" t="str">
        <f t="shared" si="32"/>
        <v/>
      </c>
      <c r="AI41" s="45" t="str">
        <f t="shared" si="33"/>
        <v/>
      </c>
      <c r="AJ41" s="109" t="str">
        <f t="shared" si="34"/>
        <v/>
      </c>
      <c r="AK41" s="113" t="str">
        <f t="shared" si="35"/>
        <v/>
      </c>
      <c r="AL41" s="170">
        <v>42</v>
      </c>
      <c r="AM41" s="41" t="str">
        <f t="shared" si="36"/>
        <v/>
      </c>
      <c r="AN41" s="42" t="str">
        <f t="shared" si="37"/>
        <v/>
      </c>
      <c r="AO41" s="43" t="str">
        <f t="shared" si="38"/>
        <v/>
      </c>
      <c r="AP41" s="44" t="str">
        <f t="shared" si="39"/>
        <v/>
      </c>
      <c r="AQ41" s="45" t="str">
        <f t="shared" si="40"/>
        <v/>
      </c>
      <c r="AR41" s="45" t="str">
        <f t="shared" si="41"/>
        <v/>
      </c>
      <c r="AS41" s="45" t="str">
        <f t="shared" si="42"/>
        <v/>
      </c>
      <c r="AT41" s="46" t="str">
        <f t="shared" si="43"/>
        <v/>
      </c>
      <c r="AU41" s="170">
        <v>42</v>
      </c>
      <c r="AV41" s="41" t="str">
        <f t="shared" si="44"/>
        <v/>
      </c>
      <c r="AW41" s="42" t="str">
        <f t="shared" si="45"/>
        <v/>
      </c>
      <c r="AX41" s="43" t="str">
        <f t="shared" si="46"/>
        <v/>
      </c>
      <c r="AY41" s="44" t="str">
        <f t="shared" si="47"/>
        <v/>
      </c>
      <c r="AZ41" s="45" t="str">
        <f t="shared" si="48"/>
        <v/>
      </c>
      <c r="BA41" s="45" t="str">
        <f t="shared" si="49"/>
        <v/>
      </c>
      <c r="BB41" s="45" t="str">
        <f t="shared" si="50"/>
        <v/>
      </c>
      <c r="BC41" s="46" t="str">
        <f t="shared" si="51"/>
        <v/>
      </c>
      <c r="BD41" s="170">
        <v>42</v>
      </c>
      <c r="BE41" s="41" t="str">
        <f t="shared" si="52"/>
        <v/>
      </c>
      <c r="BF41" s="42" t="str">
        <f t="shared" si="53"/>
        <v/>
      </c>
      <c r="BG41" s="43" t="str">
        <f t="shared" si="54"/>
        <v/>
      </c>
      <c r="BH41" s="44" t="str">
        <f t="shared" si="55"/>
        <v/>
      </c>
      <c r="BI41" s="45" t="str">
        <f t="shared" si="56"/>
        <v/>
      </c>
      <c r="BJ41" s="45" t="str">
        <f t="shared" si="57"/>
        <v/>
      </c>
      <c r="BK41" s="45" t="str">
        <f t="shared" si="58"/>
        <v/>
      </c>
      <c r="BL41" s="46" t="str">
        <f t="shared" si="59"/>
        <v/>
      </c>
      <c r="BM41" s="170">
        <v>42</v>
      </c>
      <c r="BN41" s="41" t="str">
        <f t="shared" si="60"/>
        <v/>
      </c>
      <c r="BO41" s="42" t="str">
        <f t="shared" si="61"/>
        <v/>
      </c>
      <c r="BP41" s="43" t="str">
        <f t="shared" si="62"/>
        <v/>
      </c>
      <c r="BQ41" s="44" t="str">
        <f t="shared" si="63"/>
        <v/>
      </c>
      <c r="BR41" s="45" t="str">
        <f t="shared" si="64"/>
        <v/>
      </c>
      <c r="BS41" s="45" t="str">
        <f t="shared" si="65"/>
        <v/>
      </c>
      <c r="BT41" s="45" t="str">
        <f t="shared" si="66"/>
        <v/>
      </c>
      <c r="BU41" s="70" t="str">
        <f t="shared" si="67"/>
        <v/>
      </c>
      <c r="BV41" s="11"/>
      <c r="BW41" s="28">
        <v>42</v>
      </c>
      <c r="BX41" s="61">
        <f t="shared" si="69"/>
        <v>1540</v>
      </c>
      <c r="BY41" s="62">
        <f t="shared" si="70"/>
        <v>19.899999999999999</v>
      </c>
      <c r="BZ41" s="62">
        <f t="shared" si="71"/>
        <v>21.501026054538336</v>
      </c>
      <c r="CA41" s="61">
        <f t="shared" si="72"/>
        <v>577.61117227884802</v>
      </c>
      <c r="CB41" s="75">
        <f t="shared" si="0"/>
        <v>9.6849589293272711</v>
      </c>
      <c r="CC41" s="75">
        <f t="shared" si="73"/>
        <v>59.640022894652539</v>
      </c>
      <c r="CD41" s="75">
        <f t="shared" si="74"/>
        <v>22.205655591520692</v>
      </c>
      <c r="CE41" s="75">
        <f t="shared" si="1"/>
        <v>21.501026054538336</v>
      </c>
      <c r="CF41" s="118">
        <f t="shared" si="75"/>
        <v>0.87</v>
      </c>
      <c r="CH41" s="25">
        <v>42</v>
      </c>
      <c r="CI41" s="71">
        <f t="shared" si="76"/>
        <v>1540</v>
      </c>
      <c r="CJ41" s="42">
        <f t="shared" si="76"/>
        <v>19.899999999999999</v>
      </c>
      <c r="CK41" s="72">
        <f t="shared" si="77"/>
        <v>0.87</v>
      </c>
      <c r="CL41" s="71">
        <f t="shared" si="78"/>
        <v>577.61117227884802</v>
      </c>
      <c r="CM41" s="42">
        <f t="shared" si="79"/>
        <v>21.501026054538336</v>
      </c>
      <c r="CN41" s="73">
        <f t="shared" si="80"/>
        <v>1804.5623426192662</v>
      </c>
      <c r="CO41" s="123">
        <f t="shared" si="81"/>
        <v>18.638429901282915</v>
      </c>
    </row>
    <row r="42" spans="1:100" ht="15" customHeight="1">
      <c r="A42" s="2">
        <v>43</v>
      </c>
      <c r="B42" s="47">
        <f t="shared" si="2"/>
        <v>2200</v>
      </c>
      <c r="C42" s="46">
        <f t="shared" si="3"/>
        <v>20.2</v>
      </c>
      <c r="D42" s="48">
        <f t="shared" si="4"/>
        <v>1795.9182132888725</v>
      </c>
      <c r="E42" s="49">
        <f t="shared" si="5"/>
        <v>0.96</v>
      </c>
      <c r="F42" s="50">
        <f t="shared" si="6"/>
        <v>657.10345637557384</v>
      </c>
      <c r="G42" s="45">
        <f t="shared" si="7"/>
        <v>10.029088248087545</v>
      </c>
      <c r="H42" s="45">
        <f t="shared" si="8"/>
        <v>65.51976013381649</v>
      </c>
      <c r="I42" s="109">
        <f t="shared" si="9"/>
        <v>19.472865685817741</v>
      </c>
      <c r="J42" s="113">
        <f t="shared" si="10"/>
        <v>18.762318952149286</v>
      </c>
      <c r="K42" s="170">
        <f t="shared" si="11"/>
        <v>43</v>
      </c>
      <c r="L42" s="41">
        <f t="shared" si="12"/>
        <v>1540</v>
      </c>
      <c r="M42" s="42">
        <f t="shared" si="13"/>
        <v>20.2</v>
      </c>
      <c r="N42" s="43">
        <f t="shared" si="14"/>
        <v>0.87</v>
      </c>
      <c r="O42" s="44">
        <f t="shared" si="15"/>
        <v>594.05253176766655</v>
      </c>
      <c r="P42" s="45">
        <f t="shared" si="16"/>
        <v>9.8117651895683871</v>
      </c>
      <c r="Q42" s="45">
        <f t="shared" si="17"/>
        <v>60.544919317805089</v>
      </c>
      <c r="R42" s="109">
        <f t="shared" si="18"/>
        <v>22.373480577914563</v>
      </c>
      <c r="S42" s="113">
        <f t="shared" si="19"/>
        <v>21.663023235854688</v>
      </c>
      <c r="T42" s="170">
        <v>43</v>
      </c>
      <c r="U42" s="41" t="str">
        <f t="shared" si="20"/>
        <v/>
      </c>
      <c r="V42" s="42" t="str">
        <f t="shared" si="21"/>
        <v/>
      </c>
      <c r="W42" s="43" t="str">
        <f t="shared" si="22"/>
        <v/>
      </c>
      <c r="X42" s="44" t="str">
        <f t="shared" si="23"/>
        <v/>
      </c>
      <c r="Y42" s="45" t="str">
        <f t="shared" si="24"/>
        <v/>
      </c>
      <c r="Z42" s="45" t="str">
        <f t="shared" si="25"/>
        <v/>
      </c>
      <c r="AA42" s="109" t="str">
        <f t="shared" si="26"/>
        <v/>
      </c>
      <c r="AB42" s="113" t="str">
        <f t="shared" si="27"/>
        <v/>
      </c>
      <c r="AC42" s="170">
        <v>43</v>
      </c>
      <c r="AD42" s="41" t="str">
        <f t="shared" si="28"/>
        <v/>
      </c>
      <c r="AE42" s="42" t="str">
        <f t="shared" si="29"/>
        <v/>
      </c>
      <c r="AF42" s="43" t="str">
        <f t="shared" si="30"/>
        <v/>
      </c>
      <c r="AG42" s="44" t="str">
        <f t="shared" si="31"/>
        <v/>
      </c>
      <c r="AH42" s="45" t="str">
        <f t="shared" si="32"/>
        <v/>
      </c>
      <c r="AI42" s="45" t="str">
        <f t="shared" si="33"/>
        <v/>
      </c>
      <c r="AJ42" s="109" t="str">
        <f t="shared" si="34"/>
        <v/>
      </c>
      <c r="AK42" s="113" t="str">
        <f t="shared" si="35"/>
        <v/>
      </c>
      <c r="AL42" s="170">
        <v>43</v>
      </c>
      <c r="AM42" s="41" t="str">
        <f t="shared" si="36"/>
        <v/>
      </c>
      <c r="AN42" s="42" t="str">
        <f t="shared" si="37"/>
        <v/>
      </c>
      <c r="AO42" s="43" t="str">
        <f t="shared" si="38"/>
        <v/>
      </c>
      <c r="AP42" s="44" t="str">
        <f t="shared" si="39"/>
        <v/>
      </c>
      <c r="AQ42" s="45" t="str">
        <f t="shared" si="40"/>
        <v/>
      </c>
      <c r="AR42" s="45" t="str">
        <f t="shared" si="41"/>
        <v/>
      </c>
      <c r="AS42" s="45" t="str">
        <f t="shared" si="42"/>
        <v/>
      </c>
      <c r="AT42" s="46" t="str">
        <f t="shared" si="43"/>
        <v/>
      </c>
      <c r="AU42" s="170">
        <v>43</v>
      </c>
      <c r="AV42" s="41" t="str">
        <f t="shared" si="44"/>
        <v/>
      </c>
      <c r="AW42" s="42" t="str">
        <f t="shared" si="45"/>
        <v/>
      </c>
      <c r="AX42" s="43" t="str">
        <f t="shared" si="46"/>
        <v/>
      </c>
      <c r="AY42" s="44" t="str">
        <f t="shared" si="47"/>
        <v/>
      </c>
      <c r="AZ42" s="45" t="str">
        <f t="shared" si="48"/>
        <v/>
      </c>
      <c r="BA42" s="45" t="str">
        <f t="shared" si="49"/>
        <v/>
      </c>
      <c r="BB42" s="45" t="str">
        <f t="shared" si="50"/>
        <v/>
      </c>
      <c r="BC42" s="46" t="str">
        <f t="shared" si="51"/>
        <v/>
      </c>
      <c r="BD42" s="170">
        <v>43</v>
      </c>
      <c r="BE42" s="41" t="str">
        <f t="shared" si="52"/>
        <v/>
      </c>
      <c r="BF42" s="42" t="str">
        <f t="shared" si="53"/>
        <v/>
      </c>
      <c r="BG42" s="43" t="str">
        <f t="shared" si="54"/>
        <v/>
      </c>
      <c r="BH42" s="44" t="str">
        <f t="shared" si="55"/>
        <v/>
      </c>
      <c r="BI42" s="45" t="str">
        <f t="shared" si="56"/>
        <v/>
      </c>
      <c r="BJ42" s="45" t="str">
        <f t="shared" si="57"/>
        <v/>
      </c>
      <c r="BK42" s="45" t="str">
        <f t="shared" si="58"/>
        <v/>
      </c>
      <c r="BL42" s="46" t="str">
        <f t="shared" si="59"/>
        <v/>
      </c>
      <c r="BM42" s="170">
        <v>43</v>
      </c>
      <c r="BN42" s="41" t="str">
        <f t="shared" si="60"/>
        <v/>
      </c>
      <c r="BO42" s="42" t="str">
        <f t="shared" si="61"/>
        <v/>
      </c>
      <c r="BP42" s="43" t="str">
        <f t="shared" si="62"/>
        <v/>
      </c>
      <c r="BQ42" s="44" t="str">
        <f t="shared" si="63"/>
        <v/>
      </c>
      <c r="BR42" s="45" t="str">
        <f t="shared" si="64"/>
        <v/>
      </c>
      <c r="BS42" s="45" t="str">
        <f t="shared" si="65"/>
        <v/>
      </c>
      <c r="BT42" s="45" t="str">
        <f t="shared" si="66"/>
        <v/>
      </c>
      <c r="BU42" s="70" t="str">
        <f t="shared" si="67"/>
        <v/>
      </c>
      <c r="BV42" s="11"/>
      <c r="BW42" s="28">
        <v>43</v>
      </c>
      <c r="BX42" s="61">
        <f t="shared" si="69"/>
        <v>1540</v>
      </c>
      <c r="BY42" s="62">
        <f t="shared" si="70"/>
        <v>20.2</v>
      </c>
      <c r="BZ42" s="62">
        <f t="shared" si="71"/>
        <v>21.663023235854688</v>
      </c>
      <c r="CA42" s="61">
        <f t="shared" si="72"/>
        <v>594.05253176766655</v>
      </c>
      <c r="CB42" s="75">
        <f t="shared" si="0"/>
        <v>9.8117651895683871</v>
      </c>
      <c r="CC42" s="75">
        <f t="shared" si="73"/>
        <v>60.544919317805089</v>
      </c>
      <c r="CD42" s="75">
        <f t="shared" si="74"/>
        <v>22.373480577914563</v>
      </c>
      <c r="CE42" s="75">
        <f t="shared" si="1"/>
        <v>21.663023235854688</v>
      </c>
      <c r="CF42" s="118">
        <f t="shared" si="75"/>
        <v>0.87</v>
      </c>
      <c r="CH42" s="25">
        <v>43</v>
      </c>
      <c r="CI42" s="71">
        <f t="shared" si="76"/>
        <v>1540</v>
      </c>
      <c r="CJ42" s="42">
        <f t="shared" si="76"/>
        <v>20.2</v>
      </c>
      <c r="CK42" s="72">
        <f t="shared" si="77"/>
        <v>0.87</v>
      </c>
      <c r="CL42" s="71">
        <f t="shared" si="78"/>
        <v>594.05253176766655</v>
      </c>
      <c r="CM42" s="42">
        <f t="shared" si="79"/>
        <v>21.663023235854688</v>
      </c>
      <c r="CN42" s="73">
        <f t="shared" si="80"/>
        <v>1795.9182132888725</v>
      </c>
      <c r="CO42" s="123">
        <f t="shared" si="81"/>
        <v>18.762318952149286</v>
      </c>
    </row>
    <row r="43" spans="1:100" ht="15" customHeight="1">
      <c r="A43" s="2">
        <v>44</v>
      </c>
      <c r="B43" s="47">
        <f t="shared" si="2"/>
        <v>2200</v>
      </c>
      <c r="C43" s="46">
        <f t="shared" si="3"/>
        <v>20.399999999999999</v>
      </c>
      <c r="D43" s="48">
        <f t="shared" si="4"/>
        <v>1790.1643451558825</v>
      </c>
      <c r="E43" s="49">
        <f t="shared" si="5"/>
        <v>0.97</v>
      </c>
      <c r="F43" s="50">
        <f t="shared" si="6"/>
        <v>668.60229974011327</v>
      </c>
      <c r="G43" s="45">
        <f t="shared" si="7"/>
        <v>10.115777468365639</v>
      </c>
      <c r="H43" s="45">
        <f t="shared" si="8"/>
        <v>66.094998810618989</v>
      </c>
      <c r="I43" s="109">
        <f t="shared" si="9"/>
        <v>19.558161072102081</v>
      </c>
      <c r="J43" s="113">
        <f t="shared" si="10"/>
        <v>18.843696318759285</v>
      </c>
      <c r="K43" s="170">
        <f t="shared" si="11"/>
        <v>44</v>
      </c>
      <c r="L43" s="41">
        <f t="shared" si="12"/>
        <v>1540</v>
      </c>
      <c r="M43" s="42">
        <f t="shared" si="13"/>
        <v>20.399999999999999</v>
      </c>
      <c r="N43" s="43">
        <f t="shared" si="14"/>
        <v>0.88</v>
      </c>
      <c r="O43" s="44">
        <f t="shared" si="15"/>
        <v>605.09622781045675</v>
      </c>
      <c r="P43" s="45">
        <f t="shared" si="16"/>
        <v>9.8963026963957965</v>
      </c>
      <c r="Q43" s="45">
        <f t="shared" si="17"/>
        <v>61.143666111873372</v>
      </c>
      <c r="R43" s="109">
        <f t="shared" si="18"/>
        <v>22.483837427776962</v>
      </c>
      <c r="S43" s="113">
        <f t="shared" si="19"/>
        <v>21.769517755024488</v>
      </c>
      <c r="T43" s="170">
        <v>44</v>
      </c>
      <c r="U43" s="41" t="str">
        <f t="shared" si="20"/>
        <v/>
      </c>
      <c r="V43" s="42" t="str">
        <f t="shared" si="21"/>
        <v/>
      </c>
      <c r="W43" s="43" t="str">
        <f t="shared" si="22"/>
        <v/>
      </c>
      <c r="X43" s="44" t="str">
        <f t="shared" si="23"/>
        <v/>
      </c>
      <c r="Y43" s="45" t="str">
        <f t="shared" si="24"/>
        <v/>
      </c>
      <c r="Z43" s="45" t="str">
        <f t="shared" si="25"/>
        <v/>
      </c>
      <c r="AA43" s="109" t="str">
        <f t="shared" si="26"/>
        <v/>
      </c>
      <c r="AB43" s="113" t="str">
        <f t="shared" si="27"/>
        <v/>
      </c>
      <c r="AC43" s="170">
        <v>44</v>
      </c>
      <c r="AD43" s="41" t="str">
        <f t="shared" si="28"/>
        <v/>
      </c>
      <c r="AE43" s="42" t="str">
        <f t="shared" si="29"/>
        <v/>
      </c>
      <c r="AF43" s="43" t="str">
        <f t="shared" si="30"/>
        <v/>
      </c>
      <c r="AG43" s="44" t="str">
        <f t="shared" si="31"/>
        <v/>
      </c>
      <c r="AH43" s="45" t="str">
        <f t="shared" si="32"/>
        <v/>
      </c>
      <c r="AI43" s="45" t="str">
        <f t="shared" si="33"/>
        <v/>
      </c>
      <c r="AJ43" s="109" t="str">
        <f t="shared" si="34"/>
        <v/>
      </c>
      <c r="AK43" s="113" t="str">
        <f t="shared" si="35"/>
        <v/>
      </c>
      <c r="AL43" s="170">
        <v>44</v>
      </c>
      <c r="AM43" s="41" t="str">
        <f t="shared" si="36"/>
        <v/>
      </c>
      <c r="AN43" s="42" t="str">
        <f t="shared" si="37"/>
        <v/>
      </c>
      <c r="AO43" s="43" t="str">
        <f t="shared" si="38"/>
        <v/>
      </c>
      <c r="AP43" s="44" t="str">
        <f t="shared" si="39"/>
        <v/>
      </c>
      <c r="AQ43" s="45" t="str">
        <f t="shared" si="40"/>
        <v/>
      </c>
      <c r="AR43" s="45" t="str">
        <f t="shared" si="41"/>
        <v/>
      </c>
      <c r="AS43" s="45" t="str">
        <f t="shared" si="42"/>
        <v/>
      </c>
      <c r="AT43" s="46" t="str">
        <f t="shared" si="43"/>
        <v/>
      </c>
      <c r="AU43" s="170">
        <v>44</v>
      </c>
      <c r="AV43" s="41" t="str">
        <f t="shared" si="44"/>
        <v/>
      </c>
      <c r="AW43" s="42" t="str">
        <f t="shared" si="45"/>
        <v/>
      </c>
      <c r="AX43" s="43" t="str">
        <f t="shared" si="46"/>
        <v/>
      </c>
      <c r="AY43" s="44" t="str">
        <f t="shared" si="47"/>
        <v/>
      </c>
      <c r="AZ43" s="45" t="str">
        <f t="shared" si="48"/>
        <v/>
      </c>
      <c r="BA43" s="45" t="str">
        <f t="shared" si="49"/>
        <v/>
      </c>
      <c r="BB43" s="45" t="str">
        <f t="shared" si="50"/>
        <v/>
      </c>
      <c r="BC43" s="46" t="str">
        <f t="shared" si="51"/>
        <v/>
      </c>
      <c r="BD43" s="170">
        <v>44</v>
      </c>
      <c r="BE43" s="41" t="str">
        <f t="shared" si="52"/>
        <v/>
      </c>
      <c r="BF43" s="42" t="str">
        <f t="shared" si="53"/>
        <v/>
      </c>
      <c r="BG43" s="43" t="str">
        <f t="shared" si="54"/>
        <v/>
      </c>
      <c r="BH43" s="44" t="str">
        <f t="shared" si="55"/>
        <v/>
      </c>
      <c r="BI43" s="45" t="str">
        <f t="shared" si="56"/>
        <v/>
      </c>
      <c r="BJ43" s="45" t="str">
        <f t="shared" si="57"/>
        <v/>
      </c>
      <c r="BK43" s="45" t="str">
        <f t="shared" si="58"/>
        <v/>
      </c>
      <c r="BL43" s="46" t="str">
        <f t="shared" si="59"/>
        <v/>
      </c>
      <c r="BM43" s="170">
        <v>44</v>
      </c>
      <c r="BN43" s="41" t="str">
        <f t="shared" si="60"/>
        <v/>
      </c>
      <c r="BO43" s="42" t="str">
        <f t="shared" si="61"/>
        <v/>
      </c>
      <c r="BP43" s="43" t="str">
        <f t="shared" si="62"/>
        <v/>
      </c>
      <c r="BQ43" s="44" t="str">
        <f t="shared" si="63"/>
        <v/>
      </c>
      <c r="BR43" s="45" t="str">
        <f t="shared" si="64"/>
        <v/>
      </c>
      <c r="BS43" s="45" t="str">
        <f t="shared" si="65"/>
        <v/>
      </c>
      <c r="BT43" s="45" t="str">
        <f t="shared" si="66"/>
        <v/>
      </c>
      <c r="BU43" s="70" t="str">
        <f t="shared" si="67"/>
        <v/>
      </c>
      <c r="BV43" s="11"/>
      <c r="BW43" s="28">
        <v>44</v>
      </c>
      <c r="BX43" s="61">
        <f t="shared" si="69"/>
        <v>1540</v>
      </c>
      <c r="BY43" s="62">
        <f t="shared" si="70"/>
        <v>20.399999999999999</v>
      </c>
      <c r="BZ43" s="62">
        <f t="shared" si="71"/>
        <v>21.769517755024488</v>
      </c>
      <c r="CA43" s="61">
        <f t="shared" si="72"/>
        <v>605.09622781045675</v>
      </c>
      <c r="CB43" s="75">
        <f t="shared" si="0"/>
        <v>9.8963026963957965</v>
      </c>
      <c r="CC43" s="75">
        <f t="shared" si="73"/>
        <v>61.143666111873372</v>
      </c>
      <c r="CD43" s="75">
        <f t="shared" si="74"/>
        <v>22.483837427776962</v>
      </c>
      <c r="CE43" s="75">
        <f t="shared" si="1"/>
        <v>21.769517755024488</v>
      </c>
      <c r="CF43" s="118">
        <f t="shared" si="75"/>
        <v>0.88</v>
      </c>
      <c r="CH43" s="25">
        <v>44</v>
      </c>
      <c r="CI43" s="71">
        <f t="shared" si="76"/>
        <v>1540</v>
      </c>
      <c r="CJ43" s="42">
        <f t="shared" si="76"/>
        <v>20.399999999999999</v>
      </c>
      <c r="CK43" s="72">
        <f t="shared" si="77"/>
        <v>0.88</v>
      </c>
      <c r="CL43" s="71">
        <f t="shared" si="78"/>
        <v>605.09622781045675</v>
      </c>
      <c r="CM43" s="42">
        <f t="shared" si="79"/>
        <v>21.769517755024488</v>
      </c>
      <c r="CN43" s="73">
        <f t="shared" si="80"/>
        <v>1790.1643451558825</v>
      </c>
      <c r="CO43" s="123">
        <f t="shared" si="81"/>
        <v>18.843696318759285</v>
      </c>
    </row>
    <row r="44" spans="1:100" ht="15" customHeight="1">
      <c r="A44" s="2">
        <v>45</v>
      </c>
      <c r="B44" s="47">
        <f t="shared" si="2"/>
        <v>2200</v>
      </c>
      <c r="C44" s="46">
        <f t="shared" si="3"/>
        <v>20.7</v>
      </c>
      <c r="D44" s="48">
        <f t="shared" si="4"/>
        <v>1781.5481639559378</v>
      </c>
      <c r="E44" s="49">
        <f t="shared" si="5"/>
        <v>0.97</v>
      </c>
      <c r="F44" s="50">
        <f t="shared" si="6"/>
        <v>685.96023499855414</v>
      </c>
      <c r="G44" s="45">
        <f t="shared" si="7"/>
        <v>10.245811298782781</v>
      </c>
      <c r="H44" s="45">
        <f t="shared" si="8"/>
        <v>66.950309252723329</v>
      </c>
      <c r="I44" s="109">
        <f t="shared" si="9"/>
        <v>19.68430169089708</v>
      </c>
      <c r="J44" s="113">
        <f t="shared" si="10"/>
        <v>18.963986916112869</v>
      </c>
      <c r="K44" s="170">
        <f t="shared" si="11"/>
        <v>45</v>
      </c>
      <c r="L44" s="41">
        <f t="shared" si="12"/>
        <v>1540</v>
      </c>
      <c r="M44" s="42">
        <f t="shared" si="13"/>
        <v>20.7</v>
      </c>
      <c r="N44" s="43">
        <f t="shared" si="14"/>
        <v>0.88</v>
      </c>
      <c r="O44" s="44">
        <f t="shared" si="15"/>
        <v>621.78418867381208</v>
      </c>
      <c r="P44" s="45">
        <f t="shared" si="16"/>
        <v>10.023108956636911</v>
      </c>
      <c r="Q44" s="45">
        <f t="shared" si="17"/>
        <v>62.035062310890169</v>
      </c>
      <c r="R44" s="109">
        <f t="shared" si="18"/>
        <v>22.647137156642717</v>
      </c>
      <c r="S44" s="113">
        <f t="shared" si="19"/>
        <v>21.927057485271529</v>
      </c>
      <c r="T44" s="170">
        <v>45</v>
      </c>
      <c r="U44" s="41" t="str">
        <f t="shared" si="20"/>
        <v/>
      </c>
      <c r="V44" s="42" t="str">
        <f t="shared" si="21"/>
        <v/>
      </c>
      <c r="W44" s="43" t="str">
        <f t="shared" si="22"/>
        <v/>
      </c>
      <c r="X44" s="44" t="str">
        <f t="shared" si="23"/>
        <v/>
      </c>
      <c r="Y44" s="45" t="str">
        <f t="shared" si="24"/>
        <v/>
      </c>
      <c r="Z44" s="45" t="str">
        <f t="shared" si="25"/>
        <v/>
      </c>
      <c r="AA44" s="109" t="str">
        <f t="shared" si="26"/>
        <v/>
      </c>
      <c r="AB44" s="113" t="str">
        <f t="shared" si="27"/>
        <v/>
      </c>
      <c r="AC44" s="170">
        <v>45</v>
      </c>
      <c r="AD44" s="41" t="str">
        <f t="shared" si="28"/>
        <v/>
      </c>
      <c r="AE44" s="42" t="str">
        <f t="shared" si="29"/>
        <v/>
      </c>
      <c r="AF44" s="43" t="str">
        <f t="shared" si="30"/>
        <v/>
      </c>
      <c r="AG44" s="44" t="str">
        <f t="shared" si="31"/>
        <v/>
      </c>
      <c r="AH44" s="45" t="str">
        <f t="shared" si="32"/>
        <v/>
      </c>
      <c r="AI44" s="45" t="str">
        <f t="shared" si="33"/>
        <v/>
      </c>
      <c r="AJ44" s="109" t="str">
        <f t="shared" si="34"/>
        <v/>
      </c>
      <c r="AK44" s="113" t="str">
        <f t="shared" si="35"/>
        <v/>
      </c>
      <c r="AL44" s="170">
        <v>45</v>
      </c>
      <c r="AM44" s="41" t="str">
        <f t="shared" si="36"/>
        <v/>
      </c>
      <c r="AN44" s="42" t="str">
        <f t="shared" si="37"/>
        <v/>
      </c>
      <c r="AO44" s="43" t="str">
        <f t="shared" si="38"/>
        <v/>
      </c>
      <c r="AP44" s="44" t="str">
        <f t="shared" si="39"/>
        <v/>
      </c>
      <c r="AQ44" s="45" t="str">
        <f t="shared" si="40"/>
        <v/>
      </c>
      <c r="AR44" s="45" t="str">
        <f t="shared" si="41"/>
        <v/>
      </c>
      <c r="AS44" s="45" t="str">
        <f t="shared" si="42"/>
        <v/>
      </c>
      <c r="AT44" s="46" t="str">
        <f t="shared" si="43"/>
        <v/>
      </c>
      <c r="AU44" s="170">
        <v>45</v>
      </c>
      <c r="AV44" s="41" t="str">
        <f t="shared" si="44"/>
        <v/>
      </c>
      <c r="AW44" s="42" t="str">
        <f t="shared" si="45"/>
        <v/>
      </c>
      <c r="AX44" s="43" t="str">
        <f t="shared" si="46"/>
        <v/>
      </c>
      <c r="AY44" s="44" t="str">
        <f t="shared" si="47"/>
        <v/>
      </c>
      <c r="AZ44" s="45" t="str">
        <f t="shared" si="48"/>
        <v/>
      </c>
      <c r="BA44" s="45" t="str">
        <f t="shared" si="49"/>
        <v/>
      </c>
      <c r="BB44" s="45" t="str">
        <f t="shared" si="50"/>
        <v/>
      </c>
      <c r="BC44" s="46" t="str">
        <f t="shared" si="51"/>
        <v/>
      </c>
      <c r="BD44" s="170">
        <v>45</v>
      </c>
      <c r="BE44" s="41" t="str">
        <f t="shared" si="52"/>
        <v/>
      </c>
      <c r="BF44" s="42" t="str">
        <f t="shared" si="53"/>
        <v/>
      </c>
      <c r="BG44" s="43" t="str">
        <f t="shared" si="54"/>
        <v/>
      </c>
      <c r="BH44" s="44" t="str">
        <f t="shared" si="55"/>
        <v/>
      </c>
      <c r="BI44" s="45" t="str">
        <f t="shared" si="56"/>
        <v/>
      </c>
      <c r="BJ44" s="45" t="str">
        <f t="shared" si="57"/>
        <v/>
      </c>
      <c r="BK44" s="45" t="str">
        <f t="shared" si="58"/>
        <v/>
      </c>
      <c r="BL44" s="46" t="str">
        <f t="shared" si="59"/>
        <v/>
      </c>
      <c r="BM44" s="170">
        <v>45</v>
      </c>
      <c r="BN44" s="41" t="str">
        <f t="shared" si="60"/>
        <v/>
      </c>
      <c r="BO44" s="42" t="str">
        <f t="shared" si="61"/>
        <v/>
      </c>
      <c r="BP44" s="43" t="str">
        <f t="shared" si="62"/>
        <v/>
      </c>
      <c r="BQ44" s="44" t="str">
        <f t="shared" si="63"/>
        <v/>
      </c>
      <c r="BR44" s="45" t="str">
        <f t="shared" si="64"/>
        <v/>
      </c>
      <c r="BS44" s="45" t="str">
        <f t="shared" si="65"/>
        <v/>
      </c>
      <c r="BT44" s="45" t="str">
        <f t="shared" si="66"/>
        <v/>
      </c>
      <c r="BU44" s="70" t="str">
        <f t="shared" si="67"/>
        <v/>
      </c>
      <c r="BV44" s="11"/>
      <c r="BW44" s="28">
        <v>45</v>
      </c>
      <c r="BX44" s="61">
        <f t="shared" si="69"/>
        <v>1540</v>
      </c>
      <c r="BY44" s="62">
        <f t="shared" si="70"/>
        <v>20.7</v>
      </c>
      <c r="BZ44" s="62">
        <f t="shared" si="71"/>
        <v>21.927057485271529</v>
      </c>
      <c r="CA44" s="61">
        <f t="shared" si="72"/>
        <v>621.78418867381208</v>
      </c>
      <c r="CB44" s="75">
        <f t="shared" si="0"/>
        <v>10.023108956636911</v>
      </c>
      <c r="CC44" s="75">
        <f t="shared" si="73"/>
        <v>62.035062310890169</v>
      </c>
      <c r="CD44" s="75">
        <f t="shared" si="74"/>
        <v>22.647137156642717</v>
      </c>
      <c r="CE44" s="75">
        <f t="shared" si="1"/>
        <v>21.927057485271529</v>
      </c>
      <c r="CF44" s="118">
        <f t="shared" si="75"/>
        <v>0.88</v>
      </c>
      <c r="CH44" s="25">
        <v>45</v>
      </c>
      <c r="CI44" s="71">
        <f t="shared" si="76"/>
        <v>1540</v>
      </c>
      <c r="CJ44" s="42">
        <f t="shared" si="76"/>
        <v>20.7</v>
      </c>
      <c r="CK44" s="72">
        <f t="shared" si="77"/>
        <v>0.88</v>
      </c>
      <c r="CL44" s="71">
        <f t="shared" si="78"/>
        <v>621.78418867381208</v>
      </c>
      <c r="CM44" s="42">
        <f t="shared" si="79"/>
        <v>21.927057485271529</v>
      </c>
      <c r="CN44" s="73">
        <f t="shared" si="80"/>
        <v>1781.5481639559378</v>
      </c>
      <c r="CO44" s="123">
        <f t="shared" si="81"/>
        <v>18.963986916112869</v>
      </c>
    </row>
    <row r="45" spans="1:100" ht="15" customHeight="1">
      <c r="A45" s="2">
        <v>46</v>
      </c>
      <c r="B45" s="47">
        <f t="shared" si="2"/>
        <v>2200</v>
      </c>
      <c r="C45" s="46">
        <f t="shared" si="3"/>
        <v>20.9</v>
      </c>
      <c r="D45" s="48">
        <f t="shared" si="4"/>
        <v>1775.8145122788292</v>
      </c>
      <c r="E45" s="49">
        <f t="shared" si="5"/>
        <v>0.98</v>
      </c>
      <c r="F45" s="50">
        <f t="shared" si="6"/>
        <v>697.60444015264977</v>
      </c>
      <c r="G45" s="45">
        <f t="shared" si="7"/>
        <v>10.332500519060876</v>
      </c>
      <c r="H45" s="45">
        <f t="shared" si="8"/>
        <v>67.515548522426329</v>
      </c>
      <c r="I45" s="109">
        <f t="shared" si="9"/>
        <v>19.767221060869119</v>
      </c>
      <c r="J45" s="113">
        <f t="shared" si="10"/>
        <v>19.04302386863899</v>
      </c>
      <c r="K45" s="170">
        <f t="shared" si="11"/>
        <v>46</v>
      </c>
      <c r="L45" s="41">
        <f t="shared" si="12"/>
        <v>1540</v>
      </c>
      <c r="M45" s="42">
        <f t="shared" si="13"/>
        <v>20.9</v>
      </c>
      <c r="N45" s="43">
        <f t="shared" si="14"/>
        <v>0.89</v>
      </c>
      <c r="O45" s="44">
        <f t="shared" si="15"/>
        <v>632.99010187892804</v>
      </c>
      <c r="P45" s="45">
        <f t="shared" si="16"/>
        <v>10.10764646346432</v>
      </c>
      <c r="Q45" s="45">
        <f t="shared" si="17"/>
        <v>62.624875550106587</v>
      </c>
      <c r="R45" s="109">
        <f t="shared" si="18"/>
        <v>22.754544006667967</v>
      </c>
      <c r="S45" s="113">
        <f t="shared" si="19"/>
        <v>22.030646207401738</v>
      </c>
      <c r="T45" s="170">
        <v>46</v>
      </c>
      <c r="U45" s="41" t="str">
        <f t="shared" si="20"/>
        <v/>
      </c>
      <c r="V45" s="42" t="str">
        <f t="shared" si="21"/>
        <v/>
      </c>
      <c r="W45" s="43" t="str">
        <f t="shared" si="22"/>
        <v/>
      </c>
      <c r="X45" s="44" t="str">
        <f t="shared" si="23"/>
        <v/>
      </c>
      <c r="Y45" s="45" t="str">
        <f t="shared" si="24"/>
        <v/>
      </c>
      <c r="Z45" s="45" t="str">
        <f t="shared" si="25"/>
        <v/>
      </c>
      <c r="AA45" s="109" t="str">
        <f t="shared" si="26"/>
        <v/>
      </c>
      <c r="AB45" s="113" t="str">
        <f t="shared" si="27"/>
        <v/>
      </c>
      <c r="AC45" s="170">
        <v>46</v>
      </c>
      <c r="AD45" s="41" t="str">
        <f t="shared" si="28"/>
        <v/>
      </c>
      <c r="AE45" s="42" t="str">
        <f t="shared" si="29"/>
        <v/>
      </c>
      <c r="AF45" s="43" t="str">
        <f t="shared" si="30"/>
        <v/>
      </c>
      <c r="AG45" s="44" t="str">
        <f t="shared" si="31"/>
        <v/>
      </c>
      <c r="AH45" s="45" t="str">
        <f t="shared" si="32"/>
        <v/>
      </c>
      <c r="AI45" s="45" t="str">
        <f t="shared" si="33"/>
        <v/>
      </c>
      <c r="AJ45" s="109" t="str">
        <f t="shared" si="34"/>
        <v/>
      </c>
      <c r="AK45" s="113" t="str">
        <f t="shared" si="35"/>
        <v/>
      </c>
      <c r="AL45" s="170">
        <v>46</v>
      </c>
      <c r="AM45" s="41" t="str">
        <f t="shared" si="36"/>
        <v/>
      </c>
      <c r="AN45" s="42" t="str">
        <f t="shared" si="37"/>
        <v/>
      </c>
      <c r="AO45" s="43" t="str">
        <f t="shared" si="38"/>
        <v/>
      </c>
      <c r="AP45" s="44" t="str">
        <f t="shared" si="39"/>
        <v/>
      </c>
      <c r="AQ45" s="45" t="str">
        <f t="shared" si="40"/>
        <v/>
      </c>
      <c r="AR45" s="45" t="str">
        <f t="shared" si="41"/>
        <v/>
      </c>
      <c r="AS45" s="45" t="str">
        <f t="shared" si="42"/>
        <v/>
      </c>
      <c r="AT45" s="46" t="str">
        <f t="shared" si="43"/>
        <v/>
      </c>
      <c r="AU45" s="170">
        <v>46</v>
      </c>
      <c r="AV45" s="41" t="str">
        <f t="shared" si="44"/>
        <v/>
      </c>
      <c r="AW45" s="42" t="str">
        <f t="shared" si="45"/>
        <v/>
      </c>
      <c r="AX45" s="43" t="str">
        <f t="shared" si="46"/>
        <v/>
      </c>
      <c r="AY45" s="44" t="str">
        <f t="shared" si="47"/>
        <v/>
      </c>
      <c r="AZ45" s="45" t="str">
        <f t="shared" si="48"/>
        <v/>
      </c>
      <c r="BA45" s="45" t="str">
        <f t="shared" si="49"/>
        <v/>
      </c>
      <c r="BB45" s="45" t="str">
        <f t="shared" si="50"/>
        <v/>
      </c>
      <c r="BC45" s="46" t="str">
        <f t="shared" si="51"/>
        <v/>
      </c>
      <c r="BD45" s="170">
        <v>46</v>
      </c>
      <c r="BE45" s="41" t="str">
        <f t="shared" si="52"/>
        <v/>
      </c>
      <c r="BF45" s="42" t="str">
        <f t="shared" si="53"/>
        <v/>
      </c>
      <c r="BG45" s="43" t="str">
        <f t="shared" si="54"/>
        <v/>
      </c>
      <c r="BH45" s="44" t="str">
        <f t="shared" si="55"/>
        <v/>
      </c>
      <c r="BI45" s="45" t="str">
        <f t="shared" si="56"/>
        <v/>
      </c>
      <c r="BJ45" s="45" t="str">
        <f t="shared" si="57"/>
        <v/>
      </c>
      <c r="BK45" s="45" t="str">
        <f t="shared" si="58"/>
        <v/>
      </c>
      <c r="BL45" s="46" t="str">
        <f t="shared" si="59"/>
        <v/>
      </c>
      <c r="BM45" s="170">
        <v>46</v>
      </c>
      <c r="BN45" s="41" t="str">
        <f t="shared" si="60"/>
        <v/>
      </c>
      <c r="BO45" s="42" t="str">
        <f t="shared" si="61"/>
        <v/>
      </c>
      <c r="BP45" s="43" t="str">
        <f t="shared" si="62"/>
        <v/>
      </c>
      <c r="BQ45" s="44" t="str">
        <f t="shared" si="63"/>
        <v/>
      </c>
      <c r="BR45" s="45" t="str">
        <f t="shared" si="64"/>
        <v/>
      </c>
      <c r="BS45" s="45" t="str">
        <f t="shared" si="65"/>
        <v/>
      </c>
      <c r="BT45" s="45" t="str">
        <f t="shared" si="66"/>
        <v/>
      </c>
      <c r="BU45" s="70" t="str">
        <f t="shared" si="67"/>
        <v/>
      </c>
      <c r="BV45" s="11"/>
      <c r="BW45" s="28">
        <v>46</v>
      </c>
      <c r="BX45" s="61">
        <f t="shared" si="69"/>
        <v>1540</v>
      </c>
      <c r="BY45" s="62">
        <f t="shared" si="70"/>
        <v>20.9</v>
      </c>
      <c r="BZ45" s="62">
        <f t="shared" si="71"/>
        <v>22.030646207401738</v>
      </c>
      <c r="CA45" s="61">
        <f t="shared" si="72"/>
        <v>632.99010187892804</v>
      </c>
      <c r="CB45" s="75">
        <f t="shared" si="0"/>
        <v>10.10764646346432</v>
      </c>
      <c r="CC45" s="75">
        <f t="shared" si="73"/>
        <v>62.624875550106587</v>
      </c>
      <c r="CD45" s="75">
        <f t="shared" si="74"/>
        <v>22.754544006667967</v>
      </c>
      <c r="CE45" s="75">
        <f t="shared" si="1"/>
        <v>22.030646207401738</v>
      </c>
      <c r="CF45" s="118">
        <f t="shared" si="75"/>
        <v>0.89</v>
      </c>
      <c r="CH45" s="25">
        <v>46</v>
      </c>
      <c r="CI45" s="71">
        <f t="shared" si="76"/>
        <v>1540</v>
      </c>
      <c r="CJ45" s="42">
        <f t="shared" si="76"/>
        <v>20.9</v>
      </c>
      <c r="CK45" s="72">
        <f t="shared" si="77"/>
        <v>0.89</v>
      </c>
      <c r="CL45" s="71">
        <f t="shared" si="78"/>
        <v>632.99010187892804</v>
      </c>
      <c r="CM45" s="42">
        <f t="shared" si="79"/>
        <v>22.030646207401738</v>
      </c>
      <c r="CN45" s="73">
        <f t="shared" si="80"/>
        <v>1775.8145122788292</v>
      </c>
      <c r="CO45" s="123">
        <f t="shared" si="81"/>
        <v>19.04302386863899</v>
      </c>
    </row>
    <row r="46" spans="1:100" ht="15" customHeight="1">
      <c r="A46" s="2">
        <v>47</v>
      </c>
      <c r="B46" s="47">
        <f t="shared" si="2"/>
        <v>2200</v>
      </c>
      <c r="C46" s="46">
        <f t="shared" si="3"/>
        <v>21.2</v>
      </c>
      <c r="D46" s="48">
        <f t="shared" si="4"/>
        <v>1767.2309214378943</v>
      </c>
      <c r="E46" s="49">
        <f t="shared" si="5"/>
        <v>0.98</v>
      </c>
      <c r="F46" s="50">
        <f t="shared" si="6"/>
        <v>715.17767919104278</v>
      </c>
      <c r="G46" s="45">
        <f t="shared" si="7"/>
        <v>10.462534349478018</v>
      </c>
      <c r="H46" s="45">
        <f t="shared" si="8"/>
        <v>68.356065108328508</v>
      </c>
      <c r="I46" s="109">
        <f t="shared" si="9"/>
        <v>19.889883817295772</v>
      </c>
      <c r="J46" s="113">
        <f t="shared" si="10"/>
        <v>19.159888715913954</v>
      </c>
      <c r="K46" s="170">
        <f t="shared" si="11"/>
        <v>47</v>
      </c>
      <c r="L46" s="41">
        <f t="shared" si="12"/>
        <v>1540</v>
      </c>
      <c r="M46" s="42">
        <f t="shared" si="13"/>
        <v>21.2</v>
      </c>
      <c r="N46" s="43">
        <f t="shared" si="14"/>
        <v>0.89</v>
      </c>
      <c r="O46" s="44">
        <f t="shared" si="15"/>
        <v>649.91820058773214</v>
      </c>
      <c r="P46" s="45">
        <f t="shared" si="16"/>
        <v>10.234452723705436</v>
      </c>
      <c r="Q46" s="45">
        <f t="shared" si="17"/>
        <v>63.502975501793699</v>
      </c>
      <c r="R46" s="109">
        <f t="shared" si="18"/>
        <v>22.913516061349341</v>
      </c>
      <c r="S46" s="113">
        <f t="shared" si="19"/>
        <v>22.183923109334373</v>
      </c>
      <c r="T46" s="170">
        <v>47</v>
      </c>
      <c r="U46" s="41" t="str">
        <f t="shared" si="20"/>
        <v/>
      </c>
      <c r="V46" s="42" t="str">
        <f t="shared" si="21"/>
        <v/>
      </c>
      <c r="W46" s="43" t="str">
        <f t="shared" si="22"/>
        <v/>
      </c>
      <c r="X46" s="44" t="str">
        <f t="shared" si="23"/>
        <v/>
      </c>
      <c r="Y46" s="45" t="str">
        <f t="shared" si="24"/>
        <v/>
      </c>
      <c r="Z46" s="45" t="str">
        <f t="shared" si="25"/>
        <v/>
      </c>
      <c r="AA46" s="109" t="str">
        <f t="shared" si="26"/>
        <v/>
      </c>
      <c r="AB46" s="113" t="str">
        <f t="shared" si="27"/>
        <v/>
      </c>
      <c r="AC46" s="170">
        <v>47</v>
      </c>
      <c r="AD46" s="41" t="str">
        <f t="shared" si="28"/>
        <v/>
      </c>
      <c r="AE46" s="42" t="str">
        <f t="shared" si="29"/>
        <v/>
      </c>
      <c r="AF46" s="43" t="str">
        <f t="shared" si="30"/>
        <v/>
      </c>
      <c r="AG46" s="44" t="str">
        <f t="shared" si="31"/>
        <v/>
      </c>
      <c r="AH46" s="45" t="str">
        <f t="shared" si="32"/>
        <v/>
      </c>
      <c r="AI46" s="45" t="str">
        <f t="shared" si="33"/>
        <v/>
      </c>
      <c r="AJ46" s="109" t="str">
        <f t="shared" si="34"/>
        <v/>
      </c>
      <c r="AK46" s="113" t="str">
        <f t="shared" si="35"/>
        <v/>
      </c>
      <c r="AL46" s="170">
        <v>47</v>
      </c>
      <c r="AM46" s="41" t="str">
        <f t="shared" si="36"/>
        <v/>
      </c>
      <c r="AN46" s="42" t="str">
        <f t="shared" si="37"/>
        <v/>
      </c>
      <c r="AO46" s="43" t="str">
        <f t="shared" si="38"/>
        <v/>
      </c>
      <c r="AP46" s="44" t="str">
        <f t="shared" si="39"/>
        <v/>
      </c>
      <c r="AQ46" s="45" t="str">
        <f t="shared" si="40"/>
        <v/>
      </c>
      <c r="AR46" s="45" t="str">
        <f t="shared" si="41"/>
        <v/>
      </c>
      <c r="AS46" s="45" t="str">
        <f t="shared" si="42"/>
        <v/>
      </c>
      <c r="AT46" s="46" t="str">
        <f t="shared" si="43"/>
        <v/>
      </c>
      <c r="AU46" s="170">
        <v>47</v>
      </c>
      <c r="AV46" s="41" t="str">
        <f t="shared" si="44"/>
        <v/>
      </c>
      <c r="AW46" s="42" t="str">
        <f t="shared" si="45"/>
        <v/>
      </c>
      <c r="AX46" s="43" t="str">
        <f t="shared" si="46"/>
        <v/>
      </c>
      <c r="AY46" s="44" t="str">
        <f t="shared" si="47"/>
        <v/>
      </c>
      <c r="AZ46" s="45" t="str">
        <f t="shared" si="48"/>
        <v/>
      </c>
      <c r="BA46" s="45" t="str">
        <f t="shared" si="49"/>
        <v/>
      </c>
      <c r="BB46" s="45" t="str">
        <f t="shared" si="50"/>
        <v/>
      </c>
      <c r="BC46" s="46" t="str">
        <f t="shared" si="51"/>
        <v/>
      </c>
      <c r="BD46" s="170">
        <v>47</v>
      </c>
      <c r="BE46" s="41" t="str">
        <f t="shared" si="52"/>
        <v/>
      </c>
      <c r="BF46" s="42" t="str">
        <f t="shared" si="53"/>
        <v/>
      </c>
      <c r="BG46" s="43" t="str">
        <f t="shared" si="54"/>
        <v/>
      </c>
      <c r="BH46" s="44" t="str">
        <f t="shared" si="55"/>
        <v/>
      </c>
      <c r="BI46" s="45" t="str">
        <f t="shared" si="56"/>
        <v/>
      </c>
      <c r="BJ46" s="45" t="str">
        <f t="shared" si="57"/>
        <v/>
      </c>
      <c r="BK46" s="45" t="str">
        <f t="shared" si="58"/>
        <v/>
      </c>
      <c r="BL46" s="46" t="str">
        <f t="shared" si="59"/>
        <v/>
      </c>
      <c r="BM46" s="170">
        <v>47</v>
      </c>
      <c r="BN46" s="41" t="str">
        <f t="shared" si="60"/>
        <v/>
      </c>
      <c r="BO46" s="42" t="str">
        <f t="shared" si="61"/>
        <v/>
      </c>
      <c r="BP46" s="43" t="str">
        <f t="shared" si="62"/>
        <v/>
      </c>
      <c r="BQ46" s="44" t="str">
        <f t="shared" si="63"/>
        <v/>
      </c>
      <c r="BR46" s="45" t="str">
        <f t="shared" si="64"/>
        <v/>
      </c>
      <c r="BS46" s="45" t="str">
        <f t="shared" si="65"/>
        <v/>
      </c>
      <c r="BT46" s="45" t="str">
        <f t="shared" si="66"/>
        <v/>
      </c>
      <c r="BU46" s="70" t="str">
        <f t="shared" si="67"/>
        <v/>
      </c>
      <c r="BV46" s="11"/>
      <c r="BW46" s="28">
        <v>47</v>
      </c>
      <c r="BX46" s="61">
        <f t="shared" si="69"/>
        <v>1540</v>
      </c>
      <c r="BY46" s="62">
        <f t="shared" si="70"/>
        <v>21.2</v>
      </c>
      <c r="BZ46" s="62">
        <f t="shared" si="71"/>
        <v>22.183923109334373</v>
      </c>
      <c r="CA46" s="61">
        <f t="shared" si="72"/>
        <v>649.91820058773214</v>
      </c>
      <c r="CB46" s="75">
        <f t="shared" si="0"/>
        <v>10.234452723705436</v>
      </c>
      <c r="CC46" s="75">
        <f t="shared" si="73"/>
        <v>63.502975501793699</v>
      </c>
      <c r="CD46" s="75">
        <f t="shared" si="74"/>
        <v>22.913516061349341</v>
      </c>
      <c r="CE46" s="75">
        <f t="shared" si="1"/>
        <v>22.183923109334373</v>
      </c>
      <c r="CF46" s="118">
        <f t="shared" si="75"/>
        <v>0.89</v>
      </c>
      <c r="CH46" s="25">
        <v>47</v>
      </c>
      <c r="CI46" s="71">
        <f t="shared" si="76"/>
        <v>1540</v>
      </c>
      <c r="CJ46" s="42">
        <f t="shared" si="76"/>
        <v>21.2</v>
      </c>
      <c r="CK46" s="72">
        <f t="shared" si="77"/>
        <v>0.89</v>
      </c>
      <c r="CL46" s="71">
        <f t="shared" si="78"/>
        <v>649.91820058773214</v>
      </c>
      <c r="CM46" s="42">
        <f t="shared" si="79"/>
        <v>22.183923109334373</v>
      </c>
      <c r="CN46" s="73">
        <f t="shared" si="80"/>
        <v>1767.2309214378943</v>
      </c>
      <c r="CO46" s="123">
        <f t="shared" si="81"/>
        <v>19.159888715913954</v>
      </c>
    </row>
    <row r="47" spans="1:100" ht="15" customHeight="1">
      <c r="A47" s="2">
        <v>48</v>
      </c>
      <c r="B47" s="47">
        <f t="shared" si="2"/>
        <v>2200</v>
      </c>
      <c r="C47" s="46">
        <f t="shared" si="3"/>
        <v>21.4</v>
      </c>
      <c r="D47" s="48">
        <f t="shared" si="4"/>
        <v>1761.5204448104644</v>
      </c>
      <c r="E47" s="49">
        <f t="shared" si="5"/>
        <v>0.99</v>
      </c>
      <c r="F47" s="50">
        <f t="shared" si="6"/>
        <v>726.96364236730153</v>
      </c>
      <c r="G47" s="45">
        <f t="shared" si="7"/>
        <v>10.549223569756112</v>
      </c>
      <c r="H47" s="45">
        <f t="shared" si="8"/>
        <v>68.911577952661418</v>
      </c>
      <c r="I47" s="109">
        <f t="shared" si="9"/>
        <v>19.970540364545641</v>
      </c>
      <c r="J47" s="113">
        <f t="shared" si="10"/>
        <v>19.236696751853575</v>
      </c>
      <c r="K47" s="170">
        <f t="shared" si="11"/>
        <v>48</v>
      </c>
      <c r="L47" s="41">
        <f t="shared" si="12"/>
        <v>1540</v>
      </c>
      <c r="M47" s="42">
        <f t="shared" si="13"/>
        <v>21.4</v>
      </c>
      <c r="N47" s="43">
        <f t="shared" si="14"/>
        <v>0.9</v>
      </c>
      <c r="O47" s="44">
        <f t="shared" si="15"/>
        <v>661.2821301651129</v>
      </c>
      <c r="P47" s="45">
        <f t="shared" si="16"/>
        <v>10.318990230532846</v>
      </c>
      <c r="Q47" s="45">
        <f t="shared" si="17"/>
        <v>64.083996146100233</v>
      </c>
      <c r="R47" s="109">
        <f t="shared" si="18"/>
        <v>23.01810101923326</v>
      </c>
      <c r="S47" s="113">
        <f t="shared" si="19"/>
        <v>22.2847322225551</v>
      </c>
      <c r="T47" s="170">
        <v>48</v>
      </c>
      <c r="U47" s="41" t="str">
        <f t="shared" si="20"/>
        <v/>
      </c>
      <c r="V47" s="42" t="str">
        <f t="shared" si="21"/>
        <v/>
      </c>
      <c r="W47" s="43" t="str">
        <f t="shared" si="22"/>
        <v/>
      </c>
      <c r="X47" s="44" t="str">
        <f t="shared" si="23"/>
        <v/>
      </c>
      <c r="Y47" s="45" t="str">
        <f t="shared" si="24"/>
        <v/>
      </c>
      <c r="Z47" s="45" t="str">
        <f t="shared" si="25"/>
        <v/>
      </c>
      <c r="AA47" s="109" t="str">
        <f t="shared" si="26"/>
        <v/>
      </c>
      <c r="AB47" s="113" t="str">
        <f t="shared" si="27"/>
        <v/>
      </c>
      <c r="AC47" s="170">
        <v>48</v>
      </c>
      <c r="AD47" s="41" t="str">
        <f t="shared" si="28"/>
        <v/>
      </c>
      <c r="AE47" s="42" t="str">
        <f t="shared" si="29"/>
        <v/>
      </c>
      <c r="AF47" s="43" t="str">
        <f t="shared" si="30"/>
        <v/>
      </c>
      <c r="AG47" s="44" t="str">
        <f t="shared" si="31"/>
        <v/>
      </c>
      <c r="AH47" s="45" t="str">
        <f t="shared" si="32"/>
        <v/>
      </c>
      <c r="AI47" s="45" t="str">
        <f t="shared" si="33"/>
        <v/>
      </c>
      <c r="AJ47" s="109" t="str">
        <f t="shared" si="34"/>
        <v/>
      </c>
      <c r="AK47" s="113" t="str">
        <f t="shared" si="35"/>
        <v/>
      </c>
      <c r="AL47" s="170">
        <v>48</v>
      </c>
      <c r="AM47" s="41" t="str">
        <f t="shared" si="36"/>
        <v/>
      </c>
      <c r="AN47" s="42" t="str">
        <f t="shared" si="37"/>
        <v/>
      </c>
      <c r="AO47" s="43" t="str">
        <f t="shared" si="38"/>
        <v/>
      </c>
      <c r="AP47" s="44" t="str">
        <f t="shared" si="39"/>
        <v/>
      </c>
      <c r="AQ47" s="45" t="str">
        <f t="shared" si="40"/>
        <v/>
      </c>
      <c r="AR47" s="45" t="str">
        <f t="shared" si="41"/>
        <v/>
      </c>
      <c r="AS47" s="45" t="str">
        <f t="shared" si="42"/>
        <v/>
      </c>
      <c r="AT47" s="46" t="str">
        <f t="shared" si="43"/>
        <v/>
      </c>
      <c r="AU47" s="170">
        <v>48</v>
      </c>
      <c r="AV47" s="41" t="str">
        <f t="shared" si="44"/>
        <v/>
      </c>
      <c r="AW47" s="42" t="str">
        <f t="shared" si="45"/>
        <v/>
      </c>
      <c r="AX47" s="43" t="str">
        <f t="shared" si="46"/>
        <v/>
      </c>
      <c r="AY47" s="44" t="str">
        <f t="shared" si="47"/>
        <v/>
      </c>
      <c r="AZ47" s="45" t="str">
        <f t="shared" si="48"/>
        <v/>
      </c>
      <c r="BA47" s="45" t="str">
        <f t="shared" si="49"/>
        <v/>
      </c>
      <c r="BB47" s="45" t="str">
        <f t="shared" si="50"/>
        <v/>
      </c>
      <c r="BC47" s="46" t="str">
        <f t="shared" si="51"/>
        <v/>
      </c>
      <c r="BD47" s="170">
        <v>48</v>
      </c>
      <c r="BE47" s="41" t="str">
        <f t="shared" si="52"/>
        <v/>
      </c>
      <c r="BF47" s="42" t="str">
        <f t="shared" si="53"/>
        <v/>
      </c>
      <c r="BG47" s="43" t="str">
        <f t="shared" si="54"/>
        <v/>
      </c>
      <c r="BH47" s="44" t="str">
        <f t="shared" si="55"/>
        <v/>
      </c>
      <c r="BI47" s="45" t="str">
        <f t="shared" si="56"/>
        <v/>
      </c>
      <c r="BJ47" s="45" t="str">
        <f t="shared" si="57"/>
        <v/>
      </c>
      <c r="BK47" s="45" t="str">
        <f t="shared" si="58"/>
        <v/>
      </c>
      <c r="BL47" s="46" t="str">
        <f t="shared" si="59"/>
        <v/>
      </c>
      <c r="BM47" s="170">
        <v>48</v>
      </c>
      <c r="BN47" s="41" t="str">
        <f t="shared" si="60"/>
        <v/>
      </c>
      <c r="BO47" s="42" t="str">
        <f t="shared" si="61"/>
        <v/>
      </c>
      <c r="BP47" s="43" t="str">
        <f t="shared" si="62"/>
        <v/>
      </c>
      <c r="BQ47" s="44" t="str">
        <f t="shared" si="63"/>
        <v/>
      </c>
      <c r="BR47" s="45" t="str">
        <f t="shared" si="64"/>
        <v/>
      </c>
      <c r="BS47" s="45" t="str">
        <f t="shared" si="65"/>
        <v/>
      </c>
      <c r="BT47" s="45" t="str">
        <f t="shared" si="66"/>
        <v/>
      </c>
      <c r="BU47" s="70" t="str">
        <f t="shared" si="67"/>
        <v/>
      </c>
      <c r="BV47" s="11"/>
      <c r="BW47" s="28">
        <v>48</v>
      </c>
      <c r="BX47" s="61">
        <f t="shared" si="69"/>
        <v>1540</v>
      </c>
      <c r="BY47" s="62">
        <f t="shared" si="70"/>
        <v>21.4</v>
      </c>
      <c r="BZ47" s="62">
        <f t="shared" si="71"/>
        <v>22.2847322225551</v>
      </c>
      <c r="CA47" s="61">
        <f t="shared" si="72"/>
        <v>661.2821301651129</v>
      </c>
      <c r="CB47" s="75">
        <f t="shared" si="0"/>
        <v>10.318990230532846</v>
      </c>
      <c r="CC47" s="75">
        <f t="shared" si="73"/>
        <v>64.083996146100233</v>
      </c>
      <c r="CD47" s="75">
        <f t="shared" si="74"/>
        <v>23.01810101923326</v>
      </c>
      <c r="CE47" s="75">
        <f t="shared" si="1"/>
        <v>22.2847322225551</v>
      </c>
      <c r="CF47" s="118">
        <f t="shared" si="75"/>
        <v>0.9</v>
      </c>
      <c r="CH47" s="25">
        <v>48</v>
      </c>
      <c r="CI47" s="71">
        <f t="shared" si="76"/>
        <v>1540</v>
      </c>
      <c r="CJ47" s="42">
        <f t="shared" si="76"/>
        <v>21.4</v>
      </c>
      <c r="CK47" s="72">
        <f t="shared" si="77"/>
        <v>0.9</v>
      </c>
      <c r="CL47" s="71">
        <f t="shared" si="78"/>
        <v>661.2821301651129</v>
      </c>
      <c r="CM47" s="42">
        <f t="shared" si="79"/>
        <v>22.2847322225551</v>
      </c>
      <c r="CN47" s="73">
        <f t="shared" si="80"/>
        <v>1761.5204448104644</v>
      </c>
      <c r="CO47" s="123">
        <f t="shared" si="81"/>
        <v>19.236696751853575</v>
      </c>
    </row>
    <row r="48" spans="1:100" ht="15" customHeight="1">
      <c r="A48" s="2">
        <v>49</v>
      </c>
      <c r="B48" s="47">
        <f t="shared" si="2"/>
        <v>2200</v>
      </c>
      <c r="C48" s="46">
        <f t="shared" si="3"/>
        <v>21.7</v>
      </c>
      <c r="D48" s="48">
        <f t="shared" si="4"/>
        <v>1752.9736858669867</v>
      </c>
      <c r="E48" s="49">
        <f t="shared" si="5"/>
        <v>0.99</v>
      </c>
      <c r="F48" s="50">
        <f t="shared" si="6"/>
        <v>744.74693117125025</v>
      </c>
      <c r="G48" s="45">
        <f t="shared" si="7"/>
        <v>10.679257400173254</v>
      </c>
      <c r="H48" s="45">
        <f t="shared" si="8"/>
        <v>69.737707713568909</v>
      </c>
      <c r="I48" s="109">
        <f t="shared" si="9"/>
        <v>20.089889725487918</v>
      </c>
      <c r="J48" s="113">
        <f t="shared" si="10"/>
        <v>19.350297851562104</v>
      </c>
      <c r="K48" s="170">
        <f t="shared" si="11"/>
        <v>49</v>
      </c>
      <c r="L48" s="41">
        <f t="shared" si="12"/>
        <v>1540</v>
      </c>
      <c r="M48" s="42">
        <f t="shared" si="13"/>
        <v>21.7</v>
      </c>
      <c r="N48" s="43">
        <f t="shared" si="14"/>
        <v>0.9</v>
      </c>
      <c r="O48" s="44">
        <f t="shared" si="15"/>
        <v>678.44422300699284</v>
      </c>
      <c r="P48" s="45">
        <f t="shared" si="16"/>
        <v>10.44579649077396</v>
      </c>
      <c r="Q48" s="45">
        <f t="shared" si="17"/>
        <v>64.949017875871419</v>
      </c>
      <c r="R48" s="109">
        <f t="shared" si="18"/>
        <v>23.172932311025434</v>
      </c>
      <c r="S48" s="113">
        <f t="shared" si="19"/>
        <v>22.433930406789671</v>
      </c>
      <c r="T48" s="170">
        <v>49</v>
      </c>
      <c r="U48" s="41" t="str">
        <f t="shared" si="20"/>
        <v/>
      </c>
      <c r="V48" s="42" t="str">
        <f t="shared" si="21"/>
        <v/>
      </c>
      <c r="W48" s="43" t="str">
        <f t="shared" si="22"/>
        <v/>
      </c>
      <c r="X48" s="44" t="str">
        <f t="shared" si="23"/>
        <v/>
      </c>
      <c r="Y48" s="45" t="str">
        <f t="shared" si="24"/>
        <v/>
      </c>
      <c r="Z48" s="45" t="str">
        <f t="shared" si="25"/>
        <v/>
      </c>
      <c r="AA48" s="109" t="str">
        <f t="shared" si="26"/>
        <v/>
      </c>
      <c r="AB48" s="113" t="str">
        <f t="shared" si="27"/>
        <v/>
      </c>
      <c r="AC48" s="170">
        <v>49</v>
      </c>
      <c r="AD48" s="41" t="str">
        <f t="shared" si="28"/>
        <v/>
      </c>
      <c r="AE48" s="42" t="str">
        <f t="shared" si="29"/>
        <v/>
      </c>
      <c r="AF48" s="43" t="str">
        <f t="shared" si="30"/>
        <v/>
      </c>
      <c r="AG48" s="44" t="str">
        <f t="shared" si="31"/>
        <v/>
      </c>
      <c r="AH48" s="45" t="str">
        <f t="shared" si="32"/>
        <v/>
      </c>
      <c r="AI48" s="45" t="str">
        <f t="shared" si="33"/>
        <v/>
      </c>
      <c r="AJ48" s="109" t="str">
        <f t="shared" si="34"/>
        <v/>
      </c>
      <c r="AK48" s="113" t="str">
        <f t="shared" si="35"/>
        <v/>
      </c>
      <c r="AL48" s="170">
        <v>49</v>
      </c>
      <c r="AM48" s="41" t="str">
        <f t="shared" si="36"/>
        <v/>
      </c>
      <c r="AN48" s="42" t="str">
        <f t="shared" si="37"/>
        <v/>
      </c>
      <c r="AO48" s="43" t="str">
        <f t="shared" si="38"/>
        <v/>
      </c>
      <c r="AP48" s="44" t="str">
        <f t="shared" si="39"/>
        <v/>
      </c>
      <c r="AQ48" s="45" t="str">
        <f t="shared" si="40"/>
        <v/>
      </c>
      <c r="AR48" s="45" t="str">
        <f t="shared" si="41"/>
        <v/>
      </c>
      <c r="AS48" s="45" t="str">
        <f t="shared" si="42"/>
        <v/>
      </c>
      <c r="AT48" s="46" t="str">
        <f t="shared" si="43"/>
        <v/>
      </c>
      <c r="AU48" s="170">
        <v>49</v>
      </c>
      <c r="AV48" s="41" t="str">
        <f t="shared" si="44"/>
        <v/>
      </c>
      <c r="AW48" s="42" t="str">
        <f t="shared" si="45"/>
        <v/>
      </c>
      <c r="AX48" s="43" t="str">
        <f t="shared" si="46"/>
        <v/>
      </c>
      <c r="AY48" s="44" t="str">
        <f t="shared" si="47"/>
        <v/>
      </c>
      <c r="AZ48" s="45" t="str">
        <f t="shared" si="48"/>
        <v/>
      </c>
      <c r="BA48" s="45" t="str">
        <f t="shared" si="49"/>
        <v/>
      </c>
      <c r="BB48" s="45" t="str">
        <f t="shared" si="50"/>
        <v/>
      </c>
      <c r="BC48" s="46" t="str">
        <f t="shared" si="51"/>
        <v/>
      </c>
      <c r="BD48" s="170">
        <v>49</v>
      </c>
      <c r="BE48" s="41" t="str">
        <f t="shared" si="52"/>
        <v/>
      </c>
      <c r="BF48" s="42" t="str">
        <f t="shared" si="53"/>
        <v/>
      </c>
      <c r="BG48" s="43" t="str">
        <f t="shared" si="54"/>
        <v/>
      </c>
      <c r="BH48" s="44" t="str">
        <f t="shared" si="55"/>
        <v/>
      </c>
      <c r="BI48" s="45" t="str">
        <f t="shared" si="56"/>
        <v/>
      </c>
      <c r="BJ48" s="45" t="str">
        <f t="shared" si="57"/>
        <v/>
      </c>
      <c r="BK48" s="45" t="str">
        <f t="shared" si="58"/>
        <v/>
      </c>
      <c r="BL48" s="46" t="str">
        <f t="shared" si="59"/>
        <v/>
      </c>
      <c r="BM48" s="170">
        <v>49</v>
      </c>
      <c r="BN48" s="41" t="str">
        <f t="shared" si="60"/>
        <v/>
      </c>
      <c r="BO48" s="42" t="str">
        <f t="shared" si="61"/>
        <v/>
      </c>
      <c r="BP48" s="43" t="str">
        <f t="shared" si="62"/>
        <v/>
      </c>
      <c r="BQ48" s="44" t="str">
        <f t="shared" si="63"/>
        <v/>
      </c>
      <c r="BR48" s="45" t="str">
        <f t="shared" si="64"/>
        <v/>
      </c>
      <c r="BS48" s="45" t="str">
        <f t="shared" si="65"/>
        <v/>
      </c>
      <c r="BT48" s="45" t="str">
        <f t="shared" si="66"/>
        <v/>
      </c>
      <c r="BU48" s="70" t="str">
        <f t="shared" si="67"/>
        <v/>
      </c>
      <c r="BV48" s="11"/>
      <c r="BW48" s="28">
        <v>49</v>
      </c>
      <c r="BX48" s="61">
        <f t="shared" si="69"/>
        <v>1540</v>
      </c>
      <c r="BY48" s="62">
        <f t="shared" si="70"/>
        <v>21.7</v>
      </c>
      <c r="BZ48" s="62">
        <f t="shared" si="71"/>
        <v>22.433930406789671</v>
      </c>
      <c r="CA48" s="61">
        <f t="shared" si="72"/>
        <v>678.44422300699284</v>
      </c>
      <c r="CB48" s="75">
        <f t="shared" si="0"/>
        <v>10.44579649077396</v>
      </c>
      <c r="CC48" s="75">
        <f t="shared" si="73"/>
        <v>64.949017875871419</v>
      </c>
      <c r="CD48" s="75">
        <f t="shared" si="74"/>
        <v>23.172932311025434</v>
      </c>
      <c r="CE48" s="75">
        <f t="shared" si="1"/>
        <v>22.433930406789671</v>
      </c>
      <c r="CF48" s="118">
        <f t="shared" si="75"/>
        <v>0.9</v>
      </c>
      <c r="CH48" s="25">
        <v>49</v>
      </c>
      <c r="CI48" s="71">
        <f t="shared" si="76"/>
        <v>1540</v>
      </c>
      <c r="CJ48" s="42">
        <f t="shared" si="76"/>
        <v>21.7</v>
      </c>
      <c r="CK48" s="72">
        <f t="shared" si="77"/>
        <v>0.9</v>
      </c>
      <c r="CL48" s="71">
        <f t="shared" si="78"/>
        <v>678.44422300699284</v>
      </c>
      <c r="CM48" s="42">
        <f t="shared" si="79"/>
        <v>22.433930406789671</v>
      </c>
      <c r="CN48" s="73">
        <f t="shared" si="80"/>
        <v>1752.9736858669867</v>
      </c>
      <c r="CO48" s="123">
        <f t="shared" si="81"/>
        <v>19.350297851562104</v>
      </c>
    </row>
    <row r="49" spans="1:93" ht="15" customHeight="1" thickBot="1">
      <c r="A49" s="12">
        <v>50</v>
      </c>
      <c r="B49" s="86">
        <f t="shared" si="2"/>
        <v>2200</v>
      </c>
      <c r="C49" s="87">
        <f t="shared" si="3"/>
        <v>21.9</v>
      </c>
      <c r="D49" s="88">
        <f t="shared" si="4"/>
        <v>1747.2890855738904</v>
      </c>
      <c r="E49" s="89">
        <f t="shared" si="5"/>
        <v>0.99</v>
      </c>
      <c r="F49" s="90">
        <f t="shared" si="6"/>
        <v>756.67124736567212</v>
      </c>
      <c r="G49" s="91">
        <f t="shared" si="7"/>
        <v>10.765946620451347</v>
      </c>
      <c r="H49" s="91">
        <f t="shared" si="8"/>
        <v>70.283763615200769</v>
      </c>
      <c r="I49" s="111">
        <f t="shared" si="9"/>
        <v>20.168389667056623</v>
      </c>
      <c r="J49" s="115">
        <f t="shared" si="10"/>
        <v>19.424981596400084</v>
      </c>
      <c r="K49" s="170">
        <f t="shared" si="11"/>
        <v>50</v>
      </c>
      <c r="L49" s="104">
        <f t="shared" si="12"/>
        <v>1540</v>
      </c>
      <c r="M49" s="105">
        <f t="shared" si="13"/>
        <v>21.9</v>
      </c>
      <c r="N49" s="106">
        <f t="shared" si="14"/>
        <v>0.91</v>
      </c>
      <c r="O49" s="107">
        <f t="shared" si="15"/>
        <v>689.9621753513934</v>
      </c>
      <c r="P49" s="91">
        <f t="shared" si="16"/>
        <v>10.530333997601367</v>
      </c>
      <c r="Q49" s="91">
        <f t="shared" si="17"/>
        <v>65.52139519112643</v>
      </c>
      <c r="R49" s="111">
        <f t="shared" si="18"/>
        <v>23.274816581581259</v>
      </c>
      <c r="S49" s="115">
        <f t="shared" si="19"/>
        <v>22.53207929978122</v>
      </c>
      <c r="T49" s="170">
        <v>50</v>
      </c>
      <c r="U49" s="104">
        <f t="shared" si="20"/>
        <v>1232</v>
      </c>
      <c r="V49" s="105">
        <f t="shared" si="21"/>
        <v>21.9</v>
      </c>
      <c r="W49" s="106">
        <f t="shared" si="22"/>
        <v>0.84</v>
      </c>
      <c r="X49" s="107">
        <f t="shared" si="23"/>
        <v>642.74144231484638</v>
      </c>
      <c r="Y49" s="91">
        <f t="shared" si="24"/>
        <v>10.402922925448802</v>
      </c>
      <c r="Z49" s="91">
        <f t="shared" si="25"/>
        <v>61.784697139541414</v>
      </c>
      <c r="AA49" s="111">
        <f t="shared" si="26"/>
        <v>25.269122831015363</v>
      </c>
      <c r="AB49" s="115">
        <f t="shared" si="27"/>
        <v>24.522036432651397</v>
      </c>
      <c r="AC49" s="170">
        <v>50</v>
      </c>
      <c r="AD49" s="104" t="str">
        <f t="shared" si="28"/>
        <v/>
      </c>
      <c r="AE49" s="105" t="str">
        <f t="shared" si="29"/>
        <v/>
      </c>
      <c r="AF49" s="106" t="str">
        <f t="shared" si="30"/>
        <v/>
      </c>
      <c r="AG49" s="107" t="str">
        <f t="shared" si="31"/>
        <v/>
      </c>
      <c r="AH49" s="91" t="str">
        <f t="shared" si="32"/>
        <v/>
      </c>
      <c r="AI49" s="91" t="str">
        <f t="shared" si="33"/>
        <v/>
      </c>
      <c r="AJ49" s="111" t="str">
        <f t="shared" si="34"/>
        <v/>
      </c>
      <c r="AK49" s="115" t="str">
        <f t="shared" si="35"/>
        <v/>
      </c>
      <c r="AL49" s="170">
        <v>50</v>
      </c>
      <c r="AM49" s="104" t="str">
        <f t="shared" si="36"/>
        <v/>
      </c>
      <c r="AN49" s="105" t="str">
        <f t="shared" si="37"/>
        <v/>
      </c>
      <c r="AO49" s="106" t="str">
        <f t="shared" si="38"/>
        <v/>
      </c>
      <c r="AP49" s="107" t="str">
        <f t="shared" si="39"/>
        <v/>
      </c>
      <c r="AQ49" s="91" t="str">
        <f t="shared" si="40"/>
        <v/>
      </c>
      <c r="AR49" s="91" t="str">
        <f t="shared" si="41"/>
        <v/>
      </c>
      <c r="AS49" s="91" t="str">
        <f t="shared" si="42"/>
        <v/>
      </c>
      <c r="AT49" s="87" t="str">
        <f t="shared" si="43"/>
        <v/>
      </c>
      <c r="AU49" s="170">
        <v>50</v>
      </c>
      <c r="AV49" s="104" t="str">
        <f t="shared" si="44"/>
        <v/>
      </c>
      <c r="AW49" s="105" t="str">
        <f t="shared" si="45"/>
        <v/>
      </c>
      <c r="AX49" s="106" t="str">
        <f t="shared" si="46"/>
        <v/>
      </c>
      <c r="AY49" s="107" t="str">
        <f t="shared" si="47"/>
        <v/>
      </c>
      <c r="AZ49" s="91" t="str">
        <f t="shared" si="48"/>
        <v/>
      </c>
      <c r="BA49" s="91" t="str">
        <f t="shared" si="49"/>
        <v/>
      </c>
      <c r="BB49" s="91" t="str">
        <f t="shared" si="50"/>
        <v/>
      </c>
      <c r="BC49" s="87" t="str">
        <f t="shared" si="51"/>
        <v/>
      </c>
      <c r="BD49" s="170">
        <v>50</v>
      </c>
      <c r="BE49" s="104" t="str">
        <f t="shared" si="52"/>
        <v/>
      </c>
      <c r="BF49" s="105" t="str">
        <f t="shared" si="53"/>
        <v/>
      </c>
      <c r="BG49" s="106" t="str">
        <f t="shared" si="54"/>
        <v/>
      </c>
      <c r="BH49" s="107" t="str">
        <f t="shared" si="55"/>
        <v/>
      </c>
      <c r="BI49" s="91" t="str">
        <f t="shared" si="56"/>
        <v/>
      </c>
      <c r="BJ49" s="91" t="str">
        <f t="shared" si="57"/>
        <v/>
      </c>
      <c r="BK49" s="91" t="str">
        <f t="shared" si="58"/>
        <v/>
      </c>
      <c r="BL49" s="87" t="str">
        <f t="shared" si="59"/>
        <v/>
      </c>
      <c r="BM49" s="170">
        <v>50</v>
      </c>
      <c r="BN49" s="104" t="str">
        <f t="shared" si="60"/>
        <v/>
      </c>
      <c r="BO49" s="105" t="str">
        <f t="shared" si="61"/>
        <v/>
      </c>
      <c r="BP49" s="106" t="str">
        <f t="shared" si="62"/>
        <v/>
      </c>
      <c r="BQ49" s="107" t="str">
        <f t="shared" si="63"/>
        <v/>
      </c>
      <c r="BR49" s="91" t="str">
        <f t="shared" si="64"/>
        <v/>
      </c>
      <c r="BS49" s="91" t="str">
        <f t="shared" si="65"/>
        <v/>
      </c>
      <c r="BT49" s="91" t="str">
        <f t="shared" si="66"/>
        <v/>
      </c>
      <c r="BU49" s="97" t="str">
        <f t="shared" si="67"/>
        <v/>
      </c>
      <c r="BV49" s="11"/>
      <c r="BW49" s="128">
        <v>50</v>
      </c>
      <c r="BX49" s="129">
        <f t="shared" si="69"/>
        <v>1232</v>
      </c>
      <c r="BY49" s="130">
        <f t="shared" si="70"/>
        <v>21.9</v>
      </c>
      <c r="BZ49" s="130">
        <f t="shared" si="71"/>
        <v>24.522036432651397</v>
      </c>
      <c r="CA49" s="129">
        <f t="shared" si="72"/>
        <v>642.74144231484638</v>
      </c>
      <c r="CB49" s="131">
        <f t="shared" si="0"/>
        <v>10.402922925448802</v>
      </c>
      <c r="CC49" s="131">
        <f t="shared" si="73"/>
        <v>61.784697139541414</v>
      </c>
      <c r="CD49" s="131">
        <f t="shared" si="74"/>
        <v>25.269122831015363</v>
      </c>
      <c r="CE49" s="131">
        <f t="shared" si="1"/>
        <v>24.522036432651397</v>
      </c>
      <c r="CF49" s="132">
        <f t="shared" si="75"/>
        <v>0.84</v>
      </c>
      <c r="CH49" s="26">
        <v>50</v>
      </c>
      <c r="CI49" s="124">
        <f t="shared" si="76"/>
        <v>1232</v>
      </c>
      <c r="CJ49" s="101">
        <f t="shared" si="76"/>
        <v>21.9</v>
      </c>
      <c r="CK49" s="125">
        <f t="shared" si="77"/>
        <v>0.84</v>
      </c>
      <c r="CL49" s="124">
        <f t="shared" si="78"/>
        <v>642.74144231484638</v>
      </c>
      <c r="CM49" s="101">
        <f t="shared" si="79"/>
        <v>24.522036432651397</v>
      </c>
      <c r="CN49" s="126">
        <f t="shared" si="80"/>
        <v>1747.2890855738904</v>
      </c>
      <c r="CO49" s="127">
        <f t="shared" si="81"/>
        <v>19.424981596400084</v>
      </c>
    </row>
    <row r="50" spans="1:93" ht="15" customHeight="1">
      <c r="A50" s="14">
        <v>51</v>
      </c>
      <c r="B50" s="92">
        <f t="shared" si="2"/>
        <v>2200</v>
      </c>
      <c r="C50" s="54">
        <f t="shared" si="3"/>
        <v>22.1</v>
      </c>
      <c r="D50" s="93">
        <f t="shared" si="4"/>
        <v>1741.6155381051078</v>
      </c>
      <c r="E50" s="94">
        <f t="shared" si="5"/>
        <v>1</v>
      </c>
      <c r="F50" s="95">
        <f t="shared" si="6"/>
        <v>768.64999318292712</v>
      </c>
      <c r="G50" s="96">
        <f t="shared" si="7"/>
        <v>10.852635840729443</v>
      </c>
      <c r="H50" s="96">
        <f t="shared" si="8"/>
        <v>70.826111228962375</v>
      </c>
      <c r="I50" s="112">
        <f t="shared" si="9"/>
        <v>20.246055240525031</v>
      </c>
      <c r="J50" s="116">
        <f t="shared" si="10"/>
        <v>19.498843475309382</v>
      </c>
      <c r="K50" s="170">
        <f t="shared" si="11"/>
        <v>51</v>
      </c>
      <c r="L50" s="99">
        <f t="shared" si="12"/>
        <v>1540</v>
      </c>
      <c r="M50" s="54">
        <f t="shared" si="13"/>
        <v>22.1</v>
      </c>
      <c r="N50" s="94">
        <f t="shared" si="14"/>
        <v>0.91</v>
      </c>
      <c r="O50" s="95">
        <f t="shared" si="15"/>
        <v>701.54066277474715</v>
      </c>
      <c r="P50" s="96">
        <f t="shared" si="16"/>
        <v>10.614871504428779</v>
      </c>
      <c r="Q50" s="96">
        <f t="shared" si="17"/>
        <v>66.09035846378805</v>
      </c>
      <c r="R50" s="112">
        <f t="shared" si="18"/>
        <v>23.375653046203336</v>
      </c>
      <c r="S50" s="116">
        <f t="shared" si="19"/>
        <v>22.629196087163141</v>
      </c>
      <c r="T50" s="170">
        <v>51</v>
      </c>
      <c r="U50" s="99">
        <f t="shared" si="20"/>
        <v>1232</v>
      </c>
      <c r="V50" s="54">
        <f t="shared" si="21"/>
        <v>22.1</v>
      </c>
      <c r="W50" s="94">
        <f t="shared" si="22"/>
        <v>0.85</v>
      </c>
      <c r="X50" s="95">
        <f t="shared" si="23"/>
        <v>653.96064035779943</v>
      </c>
      <c r="Y50" s="96">
        <f t="shared" si="24"/>
        <v>10.48629686084103</v>
      </c>
      <c r="Z50" s="96">
        <f t="shared" si="25"/>
        <v>62.363353721167684</v>
      </c>
      <c r="AA50" s="112">
        <f t="shared" si="26"/>
        <v>25.387178495872881</v>
      </c>
      <c r="AB50" s="116">
        <f t="shared" si="27"/>
        <v>24.636347591044373</v>
      </c>
      <c r="AC50" s="170">
        <v>51</v>
      </c>
      <c r="AD50" s="99" t="str">
        <f t="shared" si="28"/>
        <v/>
      </c>
      <c r="AE50" s="54" t="str">
        <f t="shared" si="29"/>
        <v/>
      </c>
      <c r="AF50" s="94" t="str">
        <f t="shared" si="30"/>
        <v/>
      </c>
      <c r="AG50" s="95" t="str">
        <f t="shared" si="31"/>
        <v/>
      </c>
      <c r="AH50" s="96" t="str">
        <f t="shared" si="32"/>
        <v/>
      </c>
      <c r="AI50" s="96" t="str">
        <f t="shared" si="33"/>
        <v/>
      </c>
      <c r="AJ50" s="112" t="str">
        <f t="shared" si="34"/>
        <v/>
      </c>
      <c r="AK50" s="116" t="str">
        <f t="shared" si="35"/>
        <v/>
      </c>
      <c r="AL50" s="170">
        <v>51</v>
      </c>
      <c r="AM50" s="99" t="str">
        <f t="shared" si="36"/>
        <v/>
      </c>
      <c r="AN50" s="54" t="str">
        <f t="shared" si="37"/>
        <v/>
      </c>
      <c r="AO50" s="94" t="str">
        <f t="shared" si="38"/>
        <v/>
      </c>
      <c r="AP50" s="95" t="str">
        <f t="shared" si="39"/>
        <v/>
      </c>
      <c r="AQ50" s="96" t="str">
        <f t="shared" si="40"/>
        <v/>
      </c>
      <c r="AR50" s="96" t="str">
        <f t="shared" si="41"/>
        <v/>
      </c>
      <c r="AS50" s="96" t="str">
        <f t="shared" si="42"/>
        <v/>
      </c>
      <c r="AT50" s="53" t="str">
        <f t="shared" si="43"/>
        <v/>
      </c>
      <c r="AU50" s="170">
        <v>51</v>
      </c>
      <c r="AV50" s="99" t="str">
        <f t="shared" si="44"/>
        <v/>
      </c>
      <c r="AW50" s="54" t="str">
        <f t="shared" si="45"/>
        <v/>
      </c>
      <c r="AX50" s="94" t="str">
        <f t="shared" si="46"/>
        <v/>
      </c>
      <c r="AY50" s="95" t="str">
        <f t="shared" si="47"/>
        <v/>
      </c>
      <c r="AZ50" s="96" t="str">
        <f t="shared" si="48"/>
        <v/>
      </c>
      <c r="BA50" s="96" t="str">
        <f t="shared" si="49"/>
        <v/>
      </c>
      <c r="BB50" s="96" t="str">
        <f t="shared" si="50"/>
        <v/>
      </c>
      <c r="BC50" s="53" t="str">
        <f t="shared" si="51"/>
        <v/>
      </c>
      <c r="BD50" s="170">
        <v>51</v>
      </c>
      <c r="BE50" s="99" t="str">
        <f t="shared" si="52"/>
        <v/>
      </c>
      <c r="BF50" s="54" t="str">
        <f t="shared" si="53"/>
        <v/>
      </c>
      <c r="BG50" s="94" t="str">
        <f t="shared" si="54"/>
        <v/>
      </c>
      <c r="BH50" s="95" t="str">
        <f t="shared" si="55"/>
        <v/>
      </c>
      <c r="BI50" s="96" t="str">
        <f t="shared" si="56"/>
        <v/>
      </c>
      <c r="BJ50" s="96" t="str">
        <f t="shared" si="57"/>
        <v/>
      </c>
      <c r="BK50" s="96" t="str">
        <f t="shared" si="58"/>
        <v/>
      </c>
      <c r="BL50" s="53" t="str">
        <f t="shared" si="59"/>
        <v/>
      </c>
      <c r="BM50" s="170">
        <v>51</v>
      </c>
      <c r="BN50" s="99" t="str">
        <f t="shared" si="60"/>
        <v/>
      </c>
      <c r="BO50" s="54" t="str">
        <f t="shared" si="61"/>
        <v/>
      </c>
      <c r="BP50" s="94" t="str">
        <f t="shared" si="62"/>
        <v/>
      </c>
      <c r="BQ50" s="95" t="str">
        <f t="shared" si="63"/>
        <v/>
      </c>
      <c r="BR50" s="96" t="str">
        <f t="shared" si="64"/>
        <v/>
      </c>
      <c r="BS50" s="96" t="str">
        <f t="shared" si="65"/>
        <v/>
      </c>
      <c r="BT50" s="96" t="str">
        <f t="shared" si="66"/>
        <v/>
      </c>
      <c r="BU50" s="53" t="str">
        <f t="shared" si="67"/>
        <v/>
      </c>
      <c r="BV50" s="11"/>
      <c r="BW50" s="27">
        <v>51</v>
      </c>
      <c r="BX50" s="51">
        <f t="shared" si="69"/>
        <v>1232</v>
      </c>
      <c r="BY50" s="56">
        <f t="shared" si="70"/>
        <v>22.1</v>
      </c>
      <c r="BZ50" s="56">
        <f t="shared" si="71"/>
        <v>24.636347591044373</v>
      </c>
      <c r="CA50" s="51">
        <f t="shared" si="72"/>
        <v>653.96064035779943</v>
      </c>
      <c r="CB50" s="135">
        <f t="shared" si="0"/>
        <v>10.48629686084103</v>
      </c>
      <c r="CC50" s="135">
        <f t="shared" si="73"/>
        <v>62.363353721167684</v>
      </c>
      <c r="CD50" s="135">
        <f t="shared" si="74"/>
        <v>25.387178495872881</v>
      </c>
      <c r="CE50" s="135">
        <f t="shared" si="1"/>
        <v>24.636347591044373</v>
      </c>
      <c r="CF50" s="136">
        <f t="shared" si="75"/>
        <v>0.85</v>
      </c>
      <c r="CH50" s="150">
        <v>51</v>
      </c>
      <c r="CI50" s="68">
        <f t="shared" si="76"/>
        <v>1232</v>
      </c>
      <c r="CJ50" s="46">
        <f t="shared" si="76"/>
        <v>22.1</v>
      </c>
      <c r="CK50" s="69">
        <f t="shared" si="77"/>
        <v>0.85</v>
      </c>
      <c r="CL50" s="68">
        <f t="shared" si="78"/>
        <v>653.96064035779943</v>
      </c>
      <c r="CM50" s="46">
        <f t="shared" si="79"/>
        <v>24.636347591044373</v>
      </c>
      <c r="CN50" s="147">
        <f t="shared" si="80"/>
        <v>1741.6155381051078</v>
      </c>
      <c r="CO50" s="70">
        <f t="shared" si="81"/>
        <v>19.498843475309382</v>
      </c>
    </row>
    <row r="51" spans="1:93" ht="15" customHeight="1">
      <c r="A51" s="2">
        <v>52</v>
      </c>
      <c r="B51" s="47">
        <f t="shared" si="2"/>
        <v>2200</v>
      </c>
      <c r="C51" s="46">
        <f t="shared" si="3"/>
        <v>22.4</v>
      </c>
      <c r="D51" s="48">
        <f t="shared" si="4"/>
        <v>1733.1267668715575</v>
      </c>
      <c r="E51" s="49">
        <f t="shared" si="5"/>
        <v>1</v>
      </c>
      <c r="F51" s="50">
        <f t="shared" si="6"/>
        <v>786.71906819919809</v>
      </c>
      <c r="G51" s="45">
        <f t="shared" si="7"/>
        <v>10.982669671146583</v>
      </c>
      <c r="H51" s="45">
        <f t="shared" si="8"/>
        <v>71.632771607986015</v>
      </c>
      <c r="I51" s="109">
        <f t="shared" si="9"/>
        <v>20.361023093408598</v>
      </c>
      <c r="J51" s="113">
        <f t="shared" si="10"/>
        <v>19.608128719475953</v>
      </c>
      <c r="K51" s="170">
        <f t="shared" si="11"/>
        <v>52</v>
      </c>
      <c r="L51" s="41">
        <f t="shared" si="12"/>
        <v>1540</v>
      </c>
      <c r="M51" s="42">
        <f t="shared" si="13"/>
        <v>22.4</v>
      </c>
      <c r="N51" s="43">
        <f t="shared" si="14"/>
        <v>0.91</v>
      </c>
      <c r="O51" s="44">
        <f t="shared" si="15"/>
        <v>719.02059762623503</v>
      </c>
      <c r="P51" s="45">
        <f t="shared" si="16"/>
        <v>10.741677764669893</v>
      </c>
      <c r="Q51" s="45">
        <f t="shared" si="17"/>
        <v>66.937457385953479</v>
      </c>
      <c r="R51" s="109">
        <f t="shared" si="18"/>
        <v>23.524982267796396</v>
      </c>
      <c r="S51" s="113">
        <f t="shared" si="19"/>
        <v>22.772974644218458</v>
      </c>
      <c r="T51" s="170">
        <v>52</v>
      </c>
      <c r="U51" s="41">
        <f t="shared" si="20"/>
        <v>1232</v>
      </c>
      <c r="V51" s="42">
        <f t="shared" si="21"/>
        <v>22.4</v>
      </c>
      <c r="W51" s="43">
        <f t="shared" si="22"/>
        <v>0.85</v>
      </c>
      <c r="X51" s="44">
        <f t="shared" si="23"/>
        <v>670.9098503104666</v>
      </c>
      <c r="Y51" s="45">
        <f t="shared" si="24"/>
        <v>10.611357763929368</v>
      </c>
      <c r="Z51" s="45">
        <f t="shared" si="25"/>
        <v>63.225636646712196</v>
      </c>
      <c r="AA51" s="109">
        <f t="shared" si="26"/>
        <v>25.562087138197477</v>
      </c>
      <c r="AB51" s="113">
        <f t="shared" si="27"/>
        <v>24.805672061698896</v>
      </c>
      <c r="AC51" s="170">
        <v>52</v>
      </c>
      <c r="AD51" s="41" t="str">
        <f t="shared" si="28"/>
        <v/>
      </c>
      <c r="AE51" s="42" t="str">
        <f t="shared" si="29"/>
        <v/>
      </c>
      <c r="AF51" s="43" t="str">
        <f t="shared" si="30"/>
        <v/>
      </c>
      <c r="AG51" s="44" t="str">
        <f t="shared" si="31"/>
        <v/>
      </c>
      <c r="AH51" s="45" t="str">
        <f t="shared" si="32"/>
        <v/>
      </c>
      <c r="AI51" s="45" t="str">
        <f t="shared" si="33"/>
        <v/>
      </c>
      <c r="AJ51" s="109" t="str">
        <f t="shared" si="34"/>
        <v/>
      </c>
      <c r="AK51" s="113" t="str">
        <f t="shared" si="35"/>
        <v/>
      </c>
      <c r="AL51" s="170">
        <v>52</v>
      </c>
      <c r="AM51" s="41" t="str">
        <f t="shared" si="36"/>
        <v/>
      </c>
      <c r="AN51" s="42" t="str">
        <f t="shared" si="37"/>
        <v/>
      </c>
      <c r="AO51" s="43" t="str">
        <f t="shared" si="38"/>
        <v/>
      </c>
      <c r="AP51" s="44" t="str">
        <f t="shared" si="39"/>
        <v/>
      </c>
      <c r="AQ51" s="45" t="str">
        <f t="shared" si="40"/>
        <v/>
      </c>
      <c r="AR51" s="45" t="str">
        <f t="shared" si="41"/>
        <v/>
      </c>
      <c r="AS51" s="45" t="str">
        <f t="shared" si="42"/>
        <v/>
      </c>
      <c r="AT51" s="70" t="str">
        <f t="shared" si="43"/>
        <v/>
      </c>
      <c r="AU51" s="170">
        <v>52</v>
      </c>
      <c r="AV51" s="41" t="str">
        <f t="shared" si="44"/>
        <v/>
      </c>
      <c r="AW51" s="42" t="str">
        <f t="shared" si="45"/>
        <v/>
      </c>
      <c r="AX51" s="43" t="str">
        <f t="shared" si="46"/>
        <v/>
      </c>
      <c r="AY51" s="44" t="str">
        <f t="shared" si="47"/>
        <v/>
      </c>
      <c r="AZ51" s="45" t="str">
        <f t="shared" si="48"/>
        <v/>
      </c>
      <c r="BA51" s="45" t="str">
        <f t="shared" si="49"/>
        <v/>
      </c>
      <c r="BB51" s="45" t="str">
        <f t="shared" si="50"/>
        <v/>
      </c>
      <c r="BC51" s="70" t="str">
        <f t="shared" si="51"/>
        <v/>
      </c>
      <c r="BD51" s="170">
        <v>52</v>
      </c>
      <c r="BE51" s="41" t="str">
        <f t="shared" si="52"/>
        <v/>
      </c>
      <c r="BF51" s="42" t="str">
        <f t="shared" si="53"/>
        <v/>
      </c>
      <c r="BG51" s="43" t="str">
        <f t="shared" si="54"/>
        <v/>
      </c>
      <c r="BH51" s="44" t="str">
        <f t="shared" si="55"/>
        <v/>
      </c>
      <c r="BI51" s="45" t="str">
        <f t="shared" si="56"/>
        <v/>
      </c>
      <c r="BJ51" s="45" t="str">
        <f t="shared" si="57"/>
        <v/>
      </c>
      <c r="BK51" s="45" t="str">
        <f t="shared" si="58"/>
        <v/>
      </c>
      <c r="BL51" s="70" t="str">
        <f t="shared" si="59"/>
        <v/>
      </c>
      <c r="BM51" s="170">
        <v>52</v>
      </c>
      <c r="BN51" s="41" t="str">
        <f t="shared" si="60"/>
        <v/>
      </c>
      <c r="BO51" s="42" t="str">
        <f t="shared" si="61"/>
        <v/>
      </c>
      <c r="BP51" s="43" t="str">
        <f t="shared" si="62"/>
        <v/>
      </c>
      <c r="BQ51" s="44" t="str">
        <f t="shared" si="63"/>
        <v/>
      </c>
      <c r="BR51" s="45" t="str">
        <f t="shared" si="64"/>
        <v/>
      </c>
      <c r="BS51" s="45" t="str">
        <f t="shared" si="65"/>
        <v/>
      </c>
      <c r="BT51" s="45" t="str">
        <f t="shared" si="66"/>
        <v/>
      </c>
      <c r="BU51" s="70" t="str">
        <f t="shared" si="67"/>
        <v/>
      </c>
      <c r="BV51" s="11"/>
      <c r="BW51" s="28">
        <v>52</v>
      </c>
      <c r="BX51" s="61">
        <f t="shared" si="69"/>
        <v>1232</v>
      </c>
      <c r="BY51" s="62">
        <f t="shared" si="70"/>
        <v>22.4</v>
      </c>
      <c r="BZ51" s="62">
        <f t="shared" si="71"/>
        <v>24.805672061698896</v>
      </c>
      <c r="CA51" s="61">
        <f t="shared" si="72"/>
        <v>670.9098503104666</v>
      </c>
      <c r="CB51" s="75">
        <f t="shared" si="0"/>
        <v>10.611357763929368</v>
      </c>
      <c r="CC51" s="75">
        <f t="shared" si="73"/>
        <v>63.225636646712196</v>
      </c>
      <c r="CD51" s="75">
        <f t="shared" si="74"/>
        <v>25.562087138197477</v>
      </c>
      <c r="CE51" s="75">
        <f t="shared" si="1"/>
        <v>24.805672061698896</v>
      </c>
      <c r="CF51" s="118">
        <f t="shared" si="75"/>
        <v>0.85</v>
      </c>
      <c r="CH51" s="25">
        <v>52</v>
      </c>
      <c r="CI51" s="71">
        <f t="shared" si="76"/>
        <v>1232</v>
      </c>
      <c r="CJ51" s="42">
        <f t="shared" si="76"/>
        <v>22.4</v>
      </c>
      <c r="CK51" s="72">
        <f t="shared" si="77"/>
        <v>0.85</v>
      </c>
      <c r="CL51" s="71">
        <f t="shared" si="78"/>
        <v>670.9098503104666</v>
      </c>
      <c r="CM51" s="42">
        <f t="shared" si="79"/>
        <v>24.805672061698896</v>
      </c>
      <c r="CN51" s="73">
        <f t="shared" si="80"/>
        <v>1733.1267668715575</v>
      </c>
      <c r="CO51" s="123">
        <f t="shared" si="81"/>
        <v>19.608128719475953</v>
      </c>
    </row>
    <row r="52" spans="1:93" ht="15" customHeight="1">
      <c r="A52" s="2">
        <v>53</v>
      </c>
      <c r="B52" s="47">
        <f t="shared" si="2"/>
        <v>2200</v>
      </c>
      <c r="C52" s="46">
        <f t="shared" si="3"/>
        <v>22.6</v>
      </c>
      <c r="D52" s="48">
        <f t="shared" si="4"/>
        <v>1727.4824803839797</v>
      </c>
      <c r="E52" s="49">
        <f t="shared" si="5"/>
        <v>1</v>
      </c>
      <c r="F52" s="50">
        <f t="shared" si="6"/>
        <v>798.83170735260421</v>
      </c>
      <c r="G52" s="45">
        <f t="shared" si="7"/>
        <v>11.069358891424679</v>
      </c>
      <c r="H52" s="45">
        <f t="shared" si="8"/>
        <v>72.166031943498652</v>
      </c>
      <c r="I52" s="109">
        <f t="shared" si="9"/>
        <v>20.436669989493645</v>
      </c>
      <c r="J52" s="113">
        <f t="shared" si="10"/>
        <v>19.680002168863801</v>
      </c>
      <c r="K52" s="170">
        <f t="shared" si="11"/>
        <v>53</v>
      </c>
      <c r="L52" s="41">
        <f t="shared" si="12"/>
        <v>1540</v>
      </c>
      <c r="M52" s="42">
        <f t="shared" si="13"/>
        <v>22.6</v>
      </c>
      <c r="N52" s="43">
        <f t="shared" si="14"/>
        <v>0.92</v>
      </c>
      <c r="O52" s="44">
        <f t="shared" si="15"/>
        <v>730.74784279490063</v>
      </c>
      <c r="P52" s="45">
        <f t="shared" si="16"/>
        <v>10.826215271497304</v>
      </c>
      <c r="Q52" s="45">
        <f t="shared" si="17"/>
        <v>67.497996711627891</v>
      </c>
      <c r="R52" s="109">
        <f t="shared" si="18"/>
        <v>23.623276904612617</v>
      </c>
      <c r="S52" s="113">
        <f t="shared" si="19"/>
        <v>22.867587690542365</v>
      </c>
      <c r="T52" s="170">
        <v>53</v>
      </c>
      <c r="U52" s="41">
        <f t="shared" si="20"/>
        <v>1232</v>
      </c>
      <c r="V52" s="42">
        <f t="shared" si="21"/>
        <v>22.6</v>
      </c>
      <c r="W52" s="43">
        <f t="shared" si="22"/>
        <v>0.86</v>
      </c>
      <c r="X52" s="44">
        <f t="shared" si="23"/>
        <v>682.28868859508623</v>
      </c>
      <c r="Y52" s="45">
        <f t="shared" si="24"/>
        <v>10.694731699321597</v>
      </c>
      <c r="Z52" s="45">
        <f t="shared" si="25"/>
        <v>63.796709237536653</v>
      </c>
      <c r="AA52" s="109">
        <f t="shared" si="26"/>
        <v>25.677269785670866</v>
      </c>
      <c r="AB52" s="113">
        <f t="shared" si="27"/>
        <v>24.917153252000226</v>
      </c>
      <c r="AC52" s="170">
        <v>53</v>
      </c>
      <c r="AD52" s="41" t="str">
        <f t="shared" si="28"/>
        <v/>
      </c>
      <c r="AE52" s="42" t="str">
        <f t="shared" si="29"/>
        <v/>
      </c>
      <c r="AF52" s="43" t="str">
        <f t="shared" si="30"/>
        <v/>
      </c>
      <c r="AG52" s="44" t="str">
        <f t="shared" si="31"/>
        <v/>
      </c>
      <c r="AH52" s="45" t="str">
        <f t="shared" si="32"/>
        <v/>
      </c>
      <c r="AI52" s="45" t="str">
        <f t="shared" si="33"/>
        <v/>
      </c>
      <c r="AJ52" s="109" t="str">
        <f t="shared" si="34"/>
        <v/>
      </c>
      <c r="AK52" s="113" t="str">
        <f t="shared" si="35"/>
        <v/>
      </c>
      <c r="AL52" s="170">
        <v>53</v>
      </c>
      <c r="AM52" s="41" t="str">
        <f t="shared" si="36"/>
        <v/>
      </c>
      <c r="AN52" s="42" t="str">
        <f t="shared" si="37"/>
        <v/>
      </c>
      <c r="AO52" s="43" t="str">
        <f t="shared" si="38"/>
        <v/>
      </c>
      <c r="AP52" s="44" t="str">
        <f t="shared" si="39"/>
        <v/>
      </c>
      <c r="AQ52" s="45" t="str">
        <f t="shared" si="40"/>
        <v/>
      </c>
      <c r="AR52" s="45" t="str">
        <f t="shared" si="41"/>
        <v/>
      </c>
      <c r="AS52" s="45" t="str">
        <f t="shared" si="42"/>
        <v/>
      </c>
      <c r="AT52" s="70" t="str">
        <f t="shared" si="43"/>
        <v/>
      </c>
      <c r="AU52" s="170">
        <v>53</v>
      </c>
      <c r="AV52" s="41" t="str">
        <f t="shared" si="44"/>
        <v/>
      </c>
      <c r="AW52" s="42" t="str">
        <f t="shared" si="45"/>
        <v/>
      </c>
      <c r="AX52" s="43" t="str">
        <f t="shared" si="46"/>
        <v/>
      </c>
      <c r="AY52" s="44" t="str">
        <f t="shared" si="47"/>
        <v/>
      </c>
      <c r="AZ52" s="45" t="str">
        <f t="shared" si="48"/>
        <v/>
      </c>
      <c r="BA52" s="45" t="str">
        <f t="shared" si="49"/>
        <v/>
      </c>
      <c r="BB52" s="45" t="str">
        <f t="shared" si="50"/>
        <v/>
      </c>
      <c r="BC52" s="70" t="str">
        <f t="shared" si="51"/>
        <v/>
      </c>
      <c r="BD52" s="170">
        <v>53</v>
      </c>
      <c r="BE52" s="41" t="str">
        <f t="shared" si="52"/>
        <v/>
      </c>
      <c r="BF52" s="42" t="str">
        <f t="shared" si="53"/>
        <v/>
      </c>
      <c r="BG52" s="43" t="str">
        <f t="shared" si="54"/>
        <v/>
      </c>
      <c r="BH52" s="44" t="str">
        <f t="shared" si="55"/>
        <v/>
      </c>
      <c r="BI52" s="45" t="str">
        <f t="shared" si="56"/>
        <v/>
      </c>
      <c r="BJ52" s="45" t="str">
        <f t="shared" si="57"/>
        <v/>
      </c>
      <c r="BK52" s="45" t="str">
        <f t="shared" si="58"/>
        <v/>
      </c>
      <c r="BL52" s="70" t="str">
        <f t="shared" si="59"/>
        <v/>
      </c>
      <c r="BM52" s="170">
        <v>53</v>
      </c>
      <c r="BN52" s="41" t="str">
        <f t="shared" si="60"/>
        <v/>
      </c>
      <c r="BO52" s="42" t="str">
        <f t="shared" si="61"/>
        <v/>
      </c>
      <c r="BP52" s="43" t="str">
        <f t="shared" si="62"/>
        <v/>
      </c>
      <c r="BQ52" s="44" t="str">
        <f t="shared" si="63"/>
        <v/>
      </c>
      <c r="BR52" s="45" t="str">
        <f t="shared" si="64"/>
        <v/>
      </c>
      <c r="BS52" s="45" t="str">
        <f t="shared" si="65"/>
        <v/>
      </c>
      <c r="BT52" s="45" t="str">
        <f t="shared" si="66"/>
        <v/>
      </c>
      <c r="BU52" s="70" t="str">
        <f t="shared" si="67"/>
        <v/>
      </c>
      <c r="BV52" s="11"/>
      <c r="BW52" s="28">
        <v>53</v>
      </c>
      <c r="BX52" s="61">
        <f t="shared" si="69"/>
        <v>1232</v>
      </c>
      <c r="BY52" s="62">
        <f t="shared" si="70"/>
        <v>22.6</v>
      </c>
      <c r="BZ52" s="62">
        <f t="shared" si="71"/>
        <v>24.917153252000226</v>
      </c>
      <c r="CA52" s="61">
        <f t="shared" si="72"/>
        <v>682.28868859508623</v>
      </c>
      <c r="CB52" s="75">
        <f t="shared" si="0"/>
        <v>10.694731699321597</v>
      </c>
      <c r="CC52" s="75">
        <f t="shared" si="73"/>
        <v>63.796709237536653</v>
      </c>
      <c r="CD52" s="75">
        <f t="shared" si="74"/>
        <v>25.677269785670866</v>
      </c>
      <c r="CE52" s="75">
        <f t="shared" si="1"/>
        <v>24.917153252000226</v>
      </c>
      <c r="CF52" s="118">
        <f t="shared" si="75"/>
        <v>0.86</v>
      </c>
      <c r="CH52" s="25">
        <v>53</v>
      </c>
      <c r="CI52" s="71">
        <f t="shared" si="76"/>
        <v>1232</v>
      </c>
      <c r="CJ52" s="42">
        <f t="shared" si="76"/>
        <v>22.6</v>
      </c>
      <c r="CK52" s="72">
        <f t="shared" si="77"/>
        <v>0.86</v>
      </c>
      <c r="CL52" s="71">
        <f t="shared" si="78"/>
        <v>682.28868859508623</v>
      </c>
      <c r="CM52" s="42">
        <f t="shared" si="79"/>
        <v>24.917153252000226</v>
      </c>
      <c r="CN52" s="73">
        <f t="shared" si="80"/>
        <v>1727.4824803839797</v>
      </c>
      <c r="CO52" s="123">
        <f t="shared" si="81"/>
        <v>19.680002168863801</v>
      </c>
    </row>
    <row r="53" spans="1:93" ht="15" customHeight="1">
      <c r="A53" s="2">
        <v>54</v>
      </c>
      <c r="B53" s="47">
        <f t="shared" si="2"/>
        <v>2200</v>
      </c>
      <c r="C53" s="46">
        <f t="shared" si="3"/>
        <v>22.8</v>
      </c>
      <c r="D53" s="48">
        <f t="shared" si="4"/>
        <v>1721.8505137701252</v>
      </c>
      <c r="E53" s="49">
        <f t="shared" si="5"/>
        <v>1.01</v>
      </c>
      <c r="F53" s="50">
        <f t="shared" si="6"/>
        <v>810.99705956043135</v>
      </c>
      <c r="G53" s="45">
        <f t="shared" si="7"/>
        <v>11.156048111702773</v>
      </c>
      <c r="H53" s="45">
        <f t="shared" si="8"/>
        <v>72.695729835522101</v>
      </c>
      <c r="I53" s="109">
        <f t="shared" si="9"/>
        <v>20.511535331033357</v>
      </c>
      <c r="J53" s="113">
        <f t="shared" si="10"/>
        <v>19.751105774519623</v>
      </c>
      <c r="K53" s="170">
        <f t="shared" si="11"/>
        <v>54</v>
      </c>
      <c r="L53" s="41">
        <f t="shared" si="12"/>
        <v>1540</v>
      </c>
      <c r="M53" s="42">
        <f t="shared" si="13"/>
        <v>22.8</v>
      </c>
      <c r="N53" s="43">
        <f t="shared" si="14"/>
        <v>0.92</v>
      </c>
      <c r="O53" s="44">
        <f t="shared" si="15"/>
        <v>742.53358934793403</v>
      </c>
      <c r="P53" s="45">
        <f t="shared" si="16"/>
        <v>10.910752778324714</v>
      </c>
      <c r="Q53" s="45">
        <f t="shared" si="17"/>
        <v>68.055211627840222</v>
      </c>
      <c r="R53" s="109">
        <f t="shared" si="18"/>
        <v>23.720584883325596</v>
      </c>
      <c r="S53" s="113">
        <f t="shared" si="19"/>
        <v>22.961228862848046</v>
      </c>
      <c r="T53" s="170">
        <v>54</v>
      </c>
      <c r="U53" s="41">
        <f t="shared" si="20"/>
        <v>1232</v>
      </c>
      <c r="V53" s="42">
        <f t="shared" si="21"/>
        <v>22.8</v>
      </c>
      <c r="W53" s="43">
        <f t="shared" si="22"/>
        <v>0.86</v>
      </c>
      <c r="X53" s="44">
        <f t="shared" si="23"/>
        <v>693.73030504973337</v>
      </c>
      <c r="Y53" s="45">
        <f t="shared" si="24"/>
        <v>10.778105634713823</v>
      </c>
      <c r="Z53" s="45">
        <f t="shared" si="25"/>
        <v>64.364771376463978</v>
      </c>
      <c r="AA53" s="109">
        <f t="shared" si="26"/>
        <v>25.791334905431988</v>
      </c>
      <c r="AB53" s="113">
        <f t="shared" si="27"/>
        <v>25.027533659624527</v>
      </c>
      <c r="AC53" s="170">
        <v>54</v>
      </c>
      <c r="AD53" s="41" t="str">
        <f t="shared" si="28"/>
        <v/>
      </c>
      <c r="AE53" s="42" t="str">
        <f t="shared" si="29"/>
        <v/>
      </c>
      <c r="AF53" s="43" t="str">
        <f t="shared" si="30"/>
        <v/>
      </c>
      <c r="AG53" s="44" t="str">
        <f t="shared" si="31"/>
        <v/>
      </c>
      <c r="AH53" s="45" t="str">
        <f t="shared" si="32"/>
        <v/>
      </c>
      <c r="AI53" s="45" t="str">
        <f t="shared" si="33"/>
        <v/>
      </c>
      <c r="AJ53" s="109" t="str">
        <f t="shared" si="34"/>
        <v/>
      </c>
      <c r="AK53" s="113" t="str">
        <f t="shared" si="35"/>
        <v/>
      </c>
      <c r="AL53" s="170">
        <v>54</v>
      </c>
      <c r="AM53" s="41" t="str">
        <f t="shared" si="36"/>
        <v/>
      </c>
      <c r="AN53" s="42" t="str">
        <f t="shared" si="37"/>
        <v/>
      </c>
      <c r="AO53" s="43" t="str">
        <f t="shared" si="38"/>
        <v/>
      </c>
      <c r="AP53" s="44" t="str">
        <f t="shared" si="39"/>
        <v/>
      </c>
      <c r="AQ53" s="45" t="str">
        <f t="shared" si="40"/>
        <v/>
      </c>
      <c r="AR53" s="45" t="str">
        <f t="shared" si="41"/>
        <v/>
      </c>
      <c r="AS53" s="45" t="str">
        <f t="shared" si="42"/>
        <v/>
      </c>
      <c r="AT53" s="70" t="str">
        <f t="shared" si="43"/>
        <v/>
      </c>
      <c r="AU53" s="170">
        <v>54</v>
      </c>
      <c r="AV53" s="41" t="str">
        <f t="shared" si="44"/>
        <v/>
      </c>
      <c r="AW53" s="42" t="str">
        <f t="shared" si="45"/>
        <v/>
      </c>
      <c r="AX53" s="43" t="str">
        <f t="shared" si="46"/>
        <v/>
      </c>
      <c r="AY53" s="44" t="str">
        <f t="shared" si="47"/>
        <v/>
      </c>
      <c r="AZ53" s="45" t="str">
        <f t="shared" si="48"/>
        <v/>
      </c>
      <c r="BA53" s="45" t="str">
        <f t="shared" si="49"/>
        <v/>
      </c>
      <c r="BB53" s="45" t="str">
        <f t="shared" si="50"/>
        <v/>
      </c>
      <c r="BC53" s="70" t="str">
        <f t="shared" si="51"/>
        <v/>
      </c>
      <c r="BD53" s="170">
        <v>54</v>
      </c>
      <c r="BE53" s="41" t="str">
        <f t="shared" si="52"/>
        <v/>
      </c>
      <c r="BF53" s="42" t="str">
        <f t="shared" si="53"/>
        <v/>
      </c>
      <c r="BG53" s="43" t="str">
        <f t="shared" si="54"/>
        <v/>
      </c>
      <c r="BH53" s="44" t="str">
        <f t="shared" si="55"/>
        <v/>
      </c>
      <c r="BI53" s="45" t="str">
        <f t="shared" si="56"/>
        <v/>
      </c>
      <c r="BJ53" s="45" t="str">
        <f t="shared" si="57"/>
        <v/>
      </c>
      <c r="BK53" s="45" t="str">
        <f t="shared" si="58"/>
        <v/>
      </c>
      <c r="BL53" s="70" t="str">
        <f t="shared" si="59"/>
        <v/>
      </c>
      <c r="BM53" s="170">
        <v>54</v>
      </c>
      <c r="BN53" s="41" t="str">
        <f t="shared" si="60"/>
        <v/>
      </c>
      <c r="BO53" s="42" t="str">
        <f t="shared" si="61"/>
        <v/>
      </c>
      <c r="BP53" s="43" t="str">
        <f t="shared" si="62"/>
        <v/>
      </c>
      <c r="BQ53" s="44" t="str">
        <f t="shared" si="63"/>
        <v/>
      </c>
      <c r="BR53" s="45" t="str">
        <f t="shared" si="64"/>
        <v/>
      </c>
      <c r="BS53" s="45" t="str">
        <f t="shared" si="65"/>
        <v/>
      </c>
      <c r="BT53" s="45" t="str">
        <f t="shared" si="66"/>
        <v/>
      </c>
      <c r="BU53" s="70" t="str">
        <f t="shared" si="67"/>
        <v/>
      </c>
      <c r="BV53" s="11"/>
      <c r="BW53" s="28">
        <v>54</v>
      </c>
      <c r="BX53" s="61">
        <f t="shared" si="69"/>
        <v>1232</v>
      </c>
      <c r="BY53" s="62">
        <f t="shared" si="70"/>
        <v>22.8</v>
      </c>
      <c r="BZ53" s="62">
        <f t="shared" si="71"/>
        <v>25.027533659624527</v>
      </c>
      <c r="CA53" s="61">
        <f t="shared" si="72"/>
        <v>693.73030504973337</v>
      </c>
      <c r="CB53" s="75">
        <f t="shared" si="0"/>
        <v>10.778105634713823</v>
      </c>
      <c r="CC53" s="75">
        <f t="shared" si="73"/>
        <v>64.364771376463978</v>
      </c>
      <c r="CD53" s="75">
        <f t="shared" si="74"/>
        <v>25.791334905431988</v>
      </c>
      <c r="CE53" s="75">
        <f t="shared" si="1"/>
        <v>25.027533659624527</v>
      </c>
      <c r="CF53" s="118">
        <f t="shared" si="75"/>
        <v>0.86</v>
      </c>
      <c r="CH53" s="25">
        <v>54</v>
      </c>
      <c r="CI53" s="71">
        <f t="shared" si="76"/>
        <v>1232</v>
      </c>
      <c r="CJ53" s="42">
        <f t="shared" si="76"/>
        <v>22.8</v>
      </c>
      <c r="CK53" s="72">
        <f t="shared" si="77"/>
        <v>0.86</v>
      </c>
      <c r="CL53" s="71">
        <f t="shared" si="78"/>
        <v>693.73030504973337</v>
      </c>
      <c r="CM53" s="42">
        <f t="shared" si="79"/>
        <v>25.027533659624527</v>
      </c>
      <c r="CN53" s="73">
        <f t="shared" si="80"/>
        <v>1721.8505137701252</v>
      </c>
      <c r="CO53" s="123">
        <f t="shared" si="81"/>
        <v>19.751105774519623</v>
      </c>
    </row>
    <row r="54" spans="1:93" ht="15" customHeight="1">
      <c r="A54" s="2">
        <v>55</v>
      </c>
      <c r="B54" s="47">
        <f t="shared" si="2"/>
        <v>2200</v>
      </c>
      <c r="C54" s="46">
        <f t="shared" si="3"/>
        <v>23</v>
      </c>
      <c r="D54" s="48">
        <f t="shared" si="4"/>
        <v>1716.2311989496638</v>
      </c>
      <c r="E54" s="49">
        <f t="shared" si="5"/>
        <v>1.01</v>
      </c>
      <c r="F54" s="50">
        <f t="shared" si="6"/>
        <v>823.21465775786044</v>
      </c>
      <c r="G54" s="45">
        <f t="shared" si="7"/>
        <v>11.242737331980866</v>
      </c>
      <c r="H54" s="45">
        <f t="shared" si="8"/>
        <v>73.221906147016398</v>
      </c>
      <c r="I54" s="109">
        <f t="shared" si="9"/>
        <v>20.585633389163334</v>
      </c>
      <c r="J54" s="113">
        <f t="shared" si="10"/>
        <v>19.821453593740323</v>
      </c>
      <c r="K54" s="170">
        <f t="shared" si="11"/>
        <v>55</v>
      </c>
      <c r="L54" s="41">
        <f t="shared" si="12"/>
        <v>1540</v>
      </c>
      <c r="M54" s="42">
        <f t="shared" si="13"/>
        <v>23</v>
      </c>
      <c r="N54" s="43">
        <f t="shared" si="14"/>
        <v>0.93</v>
      </c>
      <c r="O54" s="44">
        <f t="shared" si="15"/>
        <v>754.37728162254143</v>
      </c>
      <c r="P54" s="45">
        <f t="shared" si="16"/>
        <v>10.995290285152123</v>
      </c>
      <c r="Q54" s="45">
        <f t="shared" si="17"/>
        <v>68.609128277517271</v>
      </c>
      <c r="R54" s="109">
        <f t="shared" si="18"/>
        <v>23.816922835024183</v>
      </c>
      <c r="S54" s="113">
        <f t="shared" si="19"/>
        <v>23.053914543024121</v>
      </c>
      <c r="T54" s="170">
        <v>55</v>
      </c>
      <c r="U54" s="41">
        <f t="shared" si="20"/>
        <v>1232</v>
      </c>
      <c r="V54" s="42">
        <f t="shared" si="21"/>
        <v>23</v>
      </c>
      <c r="W54" s="43">
        <f t="shared" si="22"/>
        <v>0.86</v>
      </c>
      <c r="X54" s="44">
        <f t="shared" si="23"/>
        <v>705.23409992759139</v>
      </c>
      <c r="Y54" s="45">
        <f t="shared" si="24"/>
        <v>10.861479570106049</v>
      </c>
      <c r="Z54" s="45">
        <f t="shared" si="25"/>
        <v>64.929837171410867</v>
      </c>
      <c r="AA54" s="109">
        <f t="shared" si="26"/>
        <v>25.904300074244212</v>
      </c>
      <c r="AB54" s="113">
        <f t="shared" si="27"/>
        <v>25.136830597964948</v>
      </c>
      <c r="AC54" s="170">
        <v>55</v>
      </c>
      <c r="AD54" s="41" t="str">
        <f t="shared" si="28"/>
        <v/>
      </c>
      <c r="AE54" s="42" t="str">
        <f t="shared" si="29"/>
        <v/>
      </c>
      <c r="AF54" s="43" t="str">
        <f t="shared" si="30"/>
        <v/>
      </c>
      <c r="AG54" s="44" t="str">
        <f t="shared" si="31"/>
        <v/>
      </c>
      <c r="AH54" s="45" t="str">
        <f t="shared" si="32"/>
        <v/>
      </c>
      <c r="AI54" s="45" t="str">
        <f t="shared" si="33"/>
        <v/>
      </c>
      <c r="AJ54" s="109" t="str">
        <f t="shared" si="34"/>
        <v/>
      </c>
      <c r="AK54" s="113" t="str">
        <f t="shared" si="35"/>
        <v/>
      </c>
      <c r="AL54" s="170">
        <v>55</v>
      </c>
      <c r="AM54" s="41" t="str">
        <f t="shared" si="36"/>
        <v/>
      </c>
      <c r="AN54" s="42" t="str">
        <f t="shared" si="37"/>
        <v/>
      </c>
      <c r="AO54" s="43" t="str">
        <f t="shared" si="38"/>
        <v/>
      </c>
      <c r="AP54" s="44" t="str">
        <f t="shared" si="39"/>
        <v/>
      </c>
      <c r="AQ54" s="45" t="str">
        <f t="shared" si="40"/>
        <v/>
      </c>
      <c r="AR54" s="45" t="str">
        <f t="shared" si="41"/>
        <v/>
      </c>
      <c r="AS54" s="45" t="str">
        <f t="shared" si="42"/>
        <v/>
      </c>
      <c r="AT54" s="70" t="str">
        <f t="shared" si="43"/>
        <v/>
      </c>
      <c r="AU54" s="170">
        <v>55</v>
      </c>
      <c r="AV54" s="41" t="str">
        <f t="shared" si="44"/>
        <v/>
      </c>
      <c r="AW54" s="42" t="str">
        <f t="shared" si="45"/>
        <v/>
      </c>
      <c r="AX54" s="43" t="str">
        <f t="shared" si="46"/>
        <v/>
      </c>
      <c r="AY54" s="44" t="str">
        <f t="shared" si="47"/>
        <v/>
      </c>
      <c r="AZ54" s="45" t="str">
        <f t="shared" si="48"/>
        <v/>
      </c>
      <c r="BA54" s="45" t="str">
        <f t="shared" si="49"/>
        <v/>
      </c>
      <c r="BB54" s="45" t="str">
        <f t="shared" si="50"/>
        <v/>
      </c>
      <c r="BC54" s="70" t="str">
        <f t="shared" si="51"/>
        <v/>
      </c>
      <c r="BD54" s="170">
        <v>55</v>
      </c>
      <c r="BE54" s="41" t="str">
        <f t="shared" si="52"/>
        <v/>
      </c>
      <c r="BF54" s="42" t="str">
        <f t="shared" si="53"/>
        <v/>
      </c>
      <c r="BG54" s="43" t="str">
        <f t="shared" si="54"/>
        <v/>
      </c>
      <c r="BH54" s="44" t="str">
        <f t="shared" si="55"/>
        <v/>
      </c>
      <c r="BI54" s="45" t="str">
        <f t="shared" si="56"/>
        <v/>
      </c>
      <c r="BJ54" s="45" t="str">
        <f t="shared" si="57"/>
        <v/>
      </c>
      <c r="BK54" s="45" t="str">
        <f t="shared" si="58"/>
        <v/>
      </c>
      <c r="BL54" s="70" t="str">
        <f t="shared" si="59"/>
        <v/>
      </c>
      <c r="BM54" s="170">
        <v>55</v>
      </c>
      <c r="BN54" s="41" t="str">
        <f t="shared" si="60"/>
        <v/>
      </c>
      <c r="BO54" s="42" t="str">
        <f t="shared" si="61"/>
        <v/>
      </c>
      <c r="BP54" s="43" t="str">
        <f t="shared" si="62"/>
        <v/>
      </c>
      <c r="BQ54" s="44" t="str">
        <f t="shared" si="63"/>
        <v/>
      </c>
      <c r="BR54" s="45" t="str">
        <f t="shared" si="64"/>
        <v/>
      </c>
      <c r="BS54" s="45" t="str">
        <f t="shared" si="65"/>
        <v/>
      </c>
      <c r="BT54" s="45" t="str">
        <f t="shared" si="66"/>
        <v/>
      </c>
      <c r="BU54" s="70" t="str">
        <f t="shared" si="67"/>
        <v/>
      </c>
      <c r="BV54" s="11"/>
      <c r="BW54" s="28">
        <v>55</v>
      </c>
      <c r="BX54" s="61">
        <f t="shared" si="69"/>
        <v>1232</v>
      </c>
      <c r="BY54" s="62">
        <f t="shared" si="70"/>
        <v>23</v>
      </c>
      <c r="BZ54" s="62">
        <f t="shared" si="71"/>
        <v>25.136830597964948</v>
      </c>
      <c r="CA54" s="61">
        <f t="shared" si="72"/>
        <v>705.23409992759139</v>
      </c>
      <c r="CB54" s="75">
        <f t="shared" si="0"/>
        <v>10.861479570106049</v>
      </c>
      <c r="CC54" s="75">
        <f t="shared" si="73"/>
        <v>64.929837171410867</v>
      </c>
      <c r="CD54" s="75">
        <f t="shared" si="74"/>
        <v>25.904300074244212</v>
      </c>
      <c r="CE54" s="75">
        <f t="shared" si="1"/>
        <v>25.136830597964948</v>
      </c>
      <c r="CF54" s="118">
        <f t="shared" si="75"/>
        <v>0.86</v>
      </c>
      <c r="CH54" s="25">
        <v>55</v>
      </c>
      <c r="CI54" s="71">
        <f t="shared" si="76"/>
        <v>1232</v>
      </c>
      <c r="CJ54" s="42">
        <f t="shared" si="76"/>
        <v>23</v>
      </c>
      <c r="CK54" s="72">
        <f t="shared" si="77"/>
        <v>0.86</v>
      </c>
      <c r="CL54" s="71">
        <f t="shared" si="78"/>
        <v>705.23409992759139</v>
      </c>
      <c r="CM54" s="42">
        <f t="shared" si="79"/>
        <v>25.136830597964948</v>
      </c>
      <c r="CN54" s="73">
        <f t="shared" si="80"/>
        <v>1716.2311989496638</v>
      </c>
      <c r="CO54" s="123">
        <f t="shared" si="81"/>
        <v>19.821453593740323</v>
      </c>
    </row>
    <row r="55" spans="1:93" ht="15" customHeight="1">
      <c r="A55" s="2">
        <v>56</v>
      </c>
      <c r="B55" s="47">
        <f t="shared" si="2"/>
        <v>2200</v>
      </c>
      <c r="C55" s="46">
        <f t="shared" si="3"/>
        <v>23.3</v>
      </c>
      <c r="D55" s="48">
        <f t="shared" si="4"/>
        <v>1707.8266438623266</v>
      </c>
      <c r="E55" s="49">
        <f t="shared" si="5"/>
        <v>1.01</v>
      </c>
      <c r="F55" s="50">
        <f t="shared" si="6"/>
        <v>841.63801876481216</v>
      </c>
      <c r="G55" s="45">
        <f t="shared" si="7"/>
        <v>11.37277116239801</v>
      </c>
      <c r="H55" s="45">
        <f t="shared" si="8"/>
        <v>74.004656098905301</v>
      </c>
      <c r="I55" s="109">
        <f t="shared" si="9"/>
        <v>20.695372192358331</v>
      </c>
      <c r="J55" s="113">
        <f t="shared" si="10"/>
        <v>19.92558814029886</v>
      </c>
      <c r="K55" s="170">
        <f t="shared" si="11"/>
        <v>56</v>
      </c>
      <c r="L55" s="41">
        <f t="shared" si="12"/>
        <v>1540</v>
      </c>
      <c r="M55" s="42">
        <f t="shared" si="13"/>
        <v>23.3</v>
      </c>
      <c r="N55" s="43">
        <f t="shared" si="14"/>
        <v>0.93</v>
      </c>
      <c r="O55" s="44">
        <f t="shared" si="15"/>
        <v>772.25027928245345</v>
      </c>
      <c r="P55" s="45">
        <f t="shared" si="16"/>
        <v>11.122096545393237</v>
      </c>
      <c r="Q55" s="45">
        <f t="shared" si="17"/>
        <v>69.433876619450743</v>
      </c>
      <c r="R55" s="109">
        <f t="shared" si="18"/>
        <v>23.959646466635288</v>
      </c>
      <c r="S55" s="113">
        <f t="shared" si="19"/>
        <v>23.19118648825777</v>
      </c>
      <c r="T55" s="170">
        <v>56</v>
      </c>
      <c r="U55" s="41">
        <f t="shared" si="20"/>
        <v>1232</v>
      </c>
      <c r="V55" s="42">
        <f t="shared" si="21"/>
        <v>23.3</v>
      </c>
      <c r="W55" s="43">
        <f t="shared" si="22"/>
        <v>0.87</v>
      </c>
      <c r="X55" s="44">
        <f t="shared" si="23"/>
        <v>722.6050907088686</v>
      </c>
      <c r="Y55" s="45">
        <f t="shared" si="24"/>
        <v>10.986540473194388</v>
      </c>
      <c r="Z55" s="45">
        <f t="shared" si="25"/>
        <v>65.771849880489981</v>
      </c>
      <c r="AA55" s="109">
        <f t="shared" si="26"/>
        <v>26.071723032218369</v>
      </c>
      <c r="AB55" s="113">
        <f t="shared" si="27"/>
        <v>25.298781549763341</v>
      </c>
      <c r="AC55" s="170">
        <v>56</v>
      </c>
      <c r="AD55" s="41" t="str">
        <f t="shared" si="28"/>
        <v/>
      </c>
      <c r="AE55" s="42" t="str">
        <f t="shared" si="29"/>
        <v/>
      </c>
      <c r="AF55" s="43" t="str">
        <f t="shared" si="30"/>
        <v/>
      </c>
      <c r="AG55" s="44" t="str">
        <f t="shared" si="31"/>
        <v/>
      </c>
      <c r="AH55" s="45" t="str">
        <f t="shared" si="32"/>
        <v/>
      </c>
      <c r="AI55" s="45" t="str">
        <f t="shared" si="33"/>
        <v/>
      </c>
      <c r="AJ55" s="109" t="str">
        <f t="shared" si="34"/>
        <v/>
      </c>
      <c r="AK55" s="113" t="str">
        <f t="shared" si="35"/>
        <v/>
      </c>
      <c r="AL55" s="170">
        <v>56</v>
      </c>
      <c r="AM55" s="41" t="str">
        <f t="shared" si="36"/>
        <v/>
      </c>
      <c r="AN55" s="42" t="str">
        <f t="shared" si="37"/>
        <v/>
      </c>
      <c r="AO55" s="43" t="str">
        <f t="shared" si="38"/>
        <v/>
      </c>
      <c r="AP55" s="44" t="str">
        <f t="shared" si="39"/>
        <v/>
      </c>
      <c r="AQ55" s="45" t="str">
        <f t="shared" si="40"/>
        <v/>
      </c>
      <c r="AR55" s="45" t="str">
        <f t="shared" si="41"/>
        <v/>
      </c>
      <c r="AS55" s="45" t="str">
        <f t="shared" si="42"/>
        <v/>
      </c>
      <c r="AT55" s="70" t="str">
        <f t="shared" si="43"/>
        <v/>
      </c>
      <c r="AU55" s="170">
        <v>56</v>
      </c>
      <c r="AV55" s="41" t="str">
        <f t="shared" si="44"/>
        <v/>
      </c>
      <c r="AW55" s="42" t="str">
        <f t="shared" si="45"/>
        <v/>
      </c>
      <c r="AX55" s="43" t="str">
        <f t="shared" si="46"/>
        <v/>
      </c>
      <c r="AY55" s="44" t="str">
        <f t="shared" si="47"/>
        <v/>
      </c>
      <c r="AZ55" s="45" t="str">
        <f t="shared" si="48"/>
        <v/>
      </c>
      <c r="BA55" s="45" t="str">
        <f t="shared" si="49"/>
        <v/>
      </c>
      <c r="BB55" s="45" t="str">
        <f t="shared" si="50"/>
        <v/>
      </c>
      <c r="BC55" s="70" t="str">
        <f t="shared" si="51"/>
        <v/>
      </c>
      <c r="BD55" s="170">
        <v>56</v>
      </c>
      <c r="BE55" s="41" t="str">
        <f t="shared" si="52"/>
        <v/>
      </c>
      <c r="BF55" s="42" t="str">
        <f t="shared" si="53"/>
        <v/>
      </c>
      <c r="BG55" s="43" t="str">
        <f t="shared" si="54"/>
        <v/>
      </c>
      <c r="BH55" s="44" t="str">
        <f t="shared" si="55"/>
        <v/>
      </c>
      <c r="BI55" s="45" t="str">
        <f t="shared" si="56"/>
        <v/>
      </c>
      <c r="BJ55" s="45" t="str">
        <f t="shared" si="57"/>
        <v/>
      </c>
      <c r="BK55" s="45" t="str">
        <f t="shared" si="58"/>
        <v/>
      </c>
      <c r="BL55" s="70" t="str">
        <f t="shared" si="59"/>
        <v/>
      </c>
      <c r="BM55" s="170">
        <v>56</v>
      </c>
      <c r="BN55" s="41" t="str">
        <f t="shared" si="60"/>
        <v/>
      </c>
      <c r="BO55" s="42" t="str">
        <f t="shared" si="61"/>
        <v/>
      </c>
      <c r="BP55" s="43" t="str">
        <f t="shared" si="62"/>
        <v/>
      </c>
      <c r="BQ55" s="44" t="str">
        <f t="shared" si="63"/>
        <v/>
      </c>
      <c r="BR55" s="45" t="str">
        <f t="shared" si="64"/>
        <v/>
      </c>
      <c r="BS55" s="45" t="str">
        <f t="shared" si="65"/>
        <v/>
      </c>
      <c r="BT55" s="45" t="str">
        <f t="shared" si="66"/>
        <v/>
      </c>
      <c r="BU55" s="70" t="str">
        <f t="shared" si="67"/>
        <v/>
      </c>
      <c r="BV55" s="11"/>
      <c r="BW55" s="28">
        <v>56</v>
      </c>
      <c r="BX55" s="61">
        <f t="shared" si="69"/>
        <v>1232</v>
      </c>
      <c r="BY55" s="62">
        <f t="shared" si="70"/>
        <v>23.3</v>
      </c>
      <c r="BZ55" s="62">
        <f t="shared" si="71"/>
        <v>25.298781549763341</v>
      </c>
      <c r="CA55" s="61">
        <f t="shared" si="72"/>
        <v>722.6050907088686</v>
      </c>
      <c r="CB55" s="75">
        <f t="shared" si="0"/>
        <v>10.986540473194388</v>
      </c>
      <c r="CC55" s="75">
        <f t="shared" si="73"/>
        <v>65.771849880489981</v>
      </c>
      <c r="CD55" s="75">
        <f t="shared" si="74"/>
        <v>26.071723032218369</v>
      </c>
      <c r="CE55" s="75">
        <f t="shared" si="1"/>
        <v>25.298781549763341</v>
      </c>
      <c r="CF55" s="118">
        <f t="shared" si="75"/>
        <v>0.87</v>
      </c>
      <c r="CH55" s="25">
        <v>56</v>
      </c>
      <c r="CI55" s="71">
        <f t="shared" si="76"/>
        <v>1232</v>
      </c>
      <c r="CJ55" s="42">
        <f t="shared" si="76"/>
        <v>23.3</v>
      </c>
      <c r="CK55" s="72">
        <f t="shared" si="77"/>
        <v>0.87</v>
      </c>
      <c r="CL55" s="71">
        <f t="shared" si="78"/>
        <v>722.6050907088686</v>
      </c>
      <c r="CM55" s="42">
        <f t="shared" si="79"/>
        <v>25.298781549763341</v>
      </c>
      <c r="CN55" s="73">
        <f t="shared" si="80"/>
        <v>1707.8266438623266</v>
      </c>
      <c r="CO55" s="123">
        <f t="shared" si="81"/>
        <v>19.92558814029886</v>
      </c>
    </row>
    <row r="56" spans="1:93" ht="15" customHeight="1">
      <c r="A56" s="2">
        <v>57</v>
      </c>
      <c r="B56" s="47">
        <f t="shared" si="2"/>
        <v>2200</v>
      </c>
      <c r="C56" s="46">
        <f t="shared" si="3"/>
        <v>23.5</v>
      </c>
      <c r="D56" s="48">
        <f t="shared" si="4"/>
        <v>1702.2403285660459</v>
      </c>
      <c r="E56" s="49">
        <f t="shared" si="5"/>
        <v>1.02</v>
      </c>
      <c r="F56" s="50">
        <f t="shared" si="6"/>
        <v>853.98425252100651</v>
      </c>
      <c r="G56" s="45">
        <f t="shared" si="7"/>
        <v>11.459460382676102</v>
      </c>
      <c r="H56" s="45">
        <f t="shared" si="8"/>
        <v>74.522204711490744</v>
      </c>
      <c r="I56" s="109">
        <f t="shared" si="9"/>
        <v>20.767612240689399</v>
      </c>
      <c r="J56" s="113">
        <f t="shared" si="10"/>
        <v>19.994105790139475</v>
      </c>
      <c r="K56" s="170">
        <f t="shared" si="11"/>
        <v>57</v>
      </c>
      <c r="L56" s="41">
        <f t="shared" si="12"/>
        <v>1540</v>
      </c>
      <c r="M56" s="42">
        <f t="shared" si="13"/>
        <v>23.5</v>
      </c>
      <c r="N56" s="43">
        <f t="shared" si="14"/>
        <v>0.93</v>
      </c>
      <c r="O56" s="44">
        <f t="shared" si="15"/>
        <v>784.23647513620756</v>
      </c>
      <c r="P56" s="45">
        <f t="shared" si="16"/>
        <v>11.206634052220647</v>
      </c>
      <c r="Q56" s="45">
        <f t="shared" si="17"/>
        <v>69.979663071161625</v>
      </c>
      <c r="R56" s="109">
        <f t="shared" si="18"/>
        <v>24.053629791888646</v>
      </c>
      <c r="S56" s="113">
        <f t="shared" si="19"/>
        <v>23.281552823711273</v>
      </c>
      <c r="T56" s="170">
        <v>57</v>
      </c>
      <c r="U56" s="41">
        <f t="shared" si="20"/>
        <v>1232</v>
      </c>
      <c r="V56" s="42">
        <f t="shared" si="21"/>
        <v>23.5</v>
      </c>
      <c r="W56" s="43">
        <f t="shared" si="22"/>
        <v>0.87</v>
      </c>
      <c r="X56" s="44">
        <f t="shared" si="23"/>
        <v>734.26177637417072</v>
      </c>
      <c r="Y56" s="45">
        <f t="shared" si="24"/>
        <v>11.069914408586614</v>
      </c>
      <c r="Z56" s="45">
        <f t="shared" si="25"/>
        <v>66.329489937575758</v>
      </c>
      <c r="AA56" s="109">
        <f t="shared" si="26"/>
        <v>26.182013004283096</v>
      </c>
      <c r="AB56" s="113">
        <f t="shared" si="27"/>
        <v>25.40544337650433</v>
      </c>
      <c r="AC56" s="170">
        <v>57</v>
      </c>
      <c r="AD56" s="41" t="str">
        <f t="shared" si="28"/>
        <v/>
      </c>
      <c r="AE56" s="42" t="str">
        <f t="shared" si="29"/>
        <v/>
      </c>
      <c r="AF56" s="43" t="str">
        <f t="shared" si="30"/>
        <v/>
      </c>
      <c r="AG56" s="44" t="str">
        <f t="shared" si="31"/>
        <v/>
      </c>
      <c r="AH56" s="45" t="str">
        <f t="shared" si="32"/>
        <v/>
      </c>
      <c r="AI56" s="45" t="str">
        <f t="shared" si="33"/>
        <v/>
      </c>
      <c r="AJ56" s="109" t="str">
        <f t="shared" si="34"/>
        <v/>
      </c>
      <c r="AK56" s="113" t="str">
        <f t="shared" si="35"/>
        <v/>
      </c>
      <c r="AL56" s="170">
        <v>57</v>
      </c>
      <c r="AM56" s="41" t="str">
        <f t="shared" si="36"/>
        <v/>
      </c>
      <c r="AN56" s="42" t="str">
        <f t="shared" si="37"/>
        <v/>
      </c>
      <c r="AO56" s="43" t="str">
        <f t="shared" si="38"/>
        <v/>
      </c>
      <c r="AP56" s="44" t="str">
        <f t="shared" si="39"/>
        <v/>
      </c>
      <c r="AQ56" s="45" t="str">
        <f t="shared" si="40"/>
        <v/>
      </c>
      <c r="AR56" s="45" t="str">
        <f t="shared" si="41"/>
        <v/>
      </c>
      <c r="AS56" s="45" t="str">
        <f t="shared" si="42"/>
        <v/>
      </c>
      <c r="AT56" s="70" t="str">
        <f t="shared" si="43"/>
        <v/>
      </c>
      <c r="AU56" s="170">
        <v>57</v>
      </c>
      <c r="AV56" s="41" t="str">
        <f t="shared" si="44"/>
        <v/>
      </c>
      <c r="AW56" s="42" t="str">
        <f t="shared" si="45"/>
        <v/>
      </c>
      <c r="AX56" s="43" t="str">
        <f t="shared" si="46"/>
        <v/>
      </c>
      <c r="AY56" s="44" t="str">
        <f t="shared" si="47"/>
        <v/>
      </c>
      <c r="AZ56" s="45" t="str">
        <f t="shared" si="48"/>
        <v/>
      </c>
      <c r="BA56" s="45" t="str">
        <f t="shared" si="49"/>
        <v/>
      </c>
      <c r="BB56" s="45" t="str">
        <f t="shared" si="50"/>
        <v/>
      </c>
      <c r="BC56" s="70" t="str">
        <f t="shared" si="51"/>
        <v/>
      </c>
      <c r="BD56" s="170">
        <v>57</v>
      </c>
      <c r="BE56" s="41" t="str">
        <f t="shared" si="52"/>
        <v/>
      </c>
      <c r="BF56" s="42" t="str">
        <f t="shared" si="53"/>
        <v/>
      </c>
      <c r="BG56" s="43" t="str">
        <f t="shared" si="54"/>
        <v/>
      </c>
      <c r="BH56" s="44" t="str">
        <f t="shared" si="55"/>
        <v/>
      </c>
      <c r="BI56" s="45" t="str">
        <f t="shared" si="56"/>
        <v/>
      </c>
      <c r="BJ56" s="45" t="str">
        <f t="shared" si="57"/>
        <v/>
      </c>
      <c r="BK56" s="45" t="str">
        <f t="shared" si="58"/>
        <v/>
      </c>
      <c r="BL56" s="70" t="str">
        <f t="shared" si="59"/>
        <v/>
      </c>
      <c r="BM56" s="170">
        <v>57</v>
      </c>
      <c r="BN56" s="41" t="str">
        <f t="shared" si="60"/>
        <v/>
      </c>
      <c r="BO56" s="42" t="str">
        <f t="shared" si="61"/>
        <v/>
      </c>
      <c r="BP56" s="43" t="str">
        <f t="shared" si="62"/>
        <v/>
      </c>
      <c r="BQ56" s="44" t="str">
        <f t="shared" si="63"/>
        <v/>
      </c>
      <c r="BR56" s="45" t="str">
        <f t="shared" si="64"/>
        <v/>
      </c>
      <c r="BS56" s="45" t="str">
        <f t="shared" si="65"/>
        <v/>
      </c>
      <c r="BT56" s="45" t="str">
        <f t="shared" si="66"/>
        <v/>
      </c>
      <c r="BU56" s="70" t="str">
        <f t="shared" si="67"/>
        <v/>
      </c>
      <c r="BV56" s="11"/>
      <c r="BW56" s="28">
        <v>57</v>
      </c>
      <c r="BX56" s="61">
        <f t="shared" si="69"/>
        <v>1232</v>
      </c>
      <c r="BY56" s="62">
        <f t="shared" si="70"/>
        <v>23.5</v>
      </c>
      <c r="BZ56" s="62">
        <f t="shared" si="71"/>
        <v>25.40544337650433</v>
      </c>
      <c r="CA56" s="61">
        <f t="shared" si="72"/>
        <v>734.26177637417072</v>
      </c>
      <c r="CB56" s="75">
        <f t="shared" si="0"/>
        <v>11.069914408586614</v>
      </c>
      <c r="CC56" s="75">
        <f t="shared" si="73"/>
        <v>66.329489937575758</v>
      </c>
      <c r="CD56" s="75">
        <f t="shared" si="74"/>
        <v>26.182013004283096</v>
      </c>
      <c r="CE56" s="75">
        <f t="shared" si="1"/>
        <v>25.40544337650433</v>
      </c>
      <c r="CF56" s="118">
        <f t="shared" si="75"/>
        <v>0.87</v>
      </c>
      <c r="CH56" s="25">
        <v>57</v>
      </c>
      <c r="CI56" s="71">
        <f t="shared" si="76"/>
        <v>1232</v>
      </c>
      <c r="CJ56" s="42">
        <f t="shared" si="76"/>
        <v>23.5</v>
      </c>
      <c r="CK56" s="72">
        <f t="shared" si="77"/>
        <v>0.87</v>
      </c>
      <c r="CL56" s="71">
        <f t="shared" si="78"/>
        <v>734.26177637417072</v>
      </c>
      <c r="CM56" s="42">
        <f t="shared" si="79"/>
        <v>25.40544337650433</v>
      </c>
      <c r="CN56" s="73">
        <f t="shared" si="80"/>
        <v>1702.2403285660459</v>
      </c>
      <c r="CO56" s="123">
        <f t="shared" si="81"/>
        <v>19.994105790139475</v>
      </c>
    </row>
    <row r="57" spans="1:93" ht="15" customHeight="1">
      <c r="A57" s="2">
        <v>58</v>
      </c>
      <c r="B57" s="47">
        <f t="shared" si="2"/>
        <v>2200</v>
      </c>
      <c r="C57" s="46">
        <f t="shared" si="3"/>
        <v>23.7</v>
      </c>
      <c r="D57" s="48">
        <f t="shared" si="4"/>
        <v>1696.6677295852953</v>
      </c>
      <c r="E57" s="49">
        <f t="shared" si="5"/>
        <v>1.02</v>
      </c>
      <c r="F57" s="50">
        <f t="shared" si="6"/>
        <v>866.38117334791002</v>
      </c>
      <c r="G57" s="45">
        <f t="shared" si="7"/>
        <v>11.546149602954198</v>
      </c>
      <c r="H57" s="45">
        <f t="shared" si="8"/>
        <v>75.036371703189928</v>
      </c>
      <c r="I57" s="109">
        <f t="shared" si="9"/>
        <v>20.839132304605545</v>
      </c>
      <c r="J57" s="113">
        <f t="shared" si="10"/>
        <v>20.061914243811643</v>
      </c>
      <c r="K57" s="170">
        <f t="shared" si="11"/>
        <v>58</v>
      </c>
      <c r="L57" s="41">
        <f t="shared" si="12"/>
        <v>1540</v>
      </c>
      <c r="M57" s="42">
        <f t="shared" si="13"/>
        <v>23.7</v>
      </c>
      <c r="N57" s="43">
        <f t="shared" si="14"/>
        <v>0.94</v>
      </c>
      <c r="O57" s="44">
        <f t="shared" si="15"/>
        <v>796.27875535412431</v>
      </c>
      <c r="P57" s="45">
        <f t="shared" si="16"/>
        <v>11.291171559048056</v>
      </c>
      <c r="Q57" s="45">
        <f t="shared" si="17"/>
        <v>70.522243966440769</v>
      </c>
      <c r="R57" s="109">
        <f t="shared" si="18"/>
        <v>24.146698545749601</v>
      </c>
      <c r="S57" s="113">
        <f t="shared" si="19"/>
        <v>23.371018291710111</v>
      </c>
      <c r="T57" s="170">
        <v>58</v>
      </c>
      <c r="U57" s="41">
        <f t="shared" si="20"/>
        <v>1232</v>
      </c>
      <c r="V57" s="42">
        <f t="shared" si="21"/>
        <v>23.7</v>
      </c>
      <c r="W57" s="43">
        <f t="shared" si="22"/>
        <v>0.88</v>
      </c>
      <c r="X57" s="44">
        <f t="shared" si="23"/>
        <v>745.97862298400651</v>
      </c>
      <c r="Y57" s="45">
        <f t="shared" si="24"/>
        <v>11.153288343978842</v>
      </c>
      <c r="Z57" s="45">
        <f t="shared" si="25"/>
        <v>66.884186974931637</v>
      </c>
      <c r="AA57" s="109">
        <f t="shared" si="26"/>
        <v>26.291261907914958</v>
      </c>
      <c r="AB57" s="113">
        <f t="shared" si="27"/>
        <v>25.511079734181852</v>
      </c>
      <c r="AC57" s="170">
        <v>58</v>
      </c>
      <c r="AD57" s="41" t="str">
        <f t="shared" si="28"/>
        <v/>
      </c>
      <c r="AE57" s="42" t="str">
        <f t="shared" si="29"/>
        <v/>
      </c>
      <c r="AF57" s="43" t="str">
        <f t="shared" si="30"/>
        <v/>
      </c>
      <c r="AG57" s="44" t="str">
        <f t="shared" si="31"/>
        <v/>
      </c>
      <c r="AH57" s="45" t="str">
        <f t="shared" si="32"/>
        <v/>
      </c>
      <c r="AI57" s="45" t="str">
        <f t="shared" si="33"/>
        <v/>
      </c>
      <c r="AJ57" s="109" t="str">
        <f t="shared" si="34"/>
        <v/>
      </c>
      <c r="AK57" s="113" t="str">
        <f t="shared" si="35"/>
        <v/>
      </c>
      <c r="AL57" s="170">
        <v>58</v>
      </c>
      <c r="AM57" s="41" t="str">
        <f t="shared" si="36"/>
        <v/>
      </c>
      <c r="AN57" s="42" t="str">
        <f t="shared" si="37"/>
        <v/>
      </c>
      <c r="AO57" s="43" t="str">
        <f t="shared" si="38"/>
        <v/>
      </c>
      <c r="AP57" s="44" t="str">
        <f t="shared" si="39"/>
        <v/>
      </c>
      <c r="AQ57" s="45" t="str">
        <f t="shared" si="40"/>
        <v/>
      </c>
      <c r="AR57" s="45" t="str">
        <f t="shared" si="41"/>
        <v/>
      </c>
      <c r="AS57" s="45" t="str">
        <f t="shared" si="42"/>
        <v/>
      </c>
      <c r="AT57" s="70" t="str">
        <f t="shared" si="43"/>
        <v/>
      </c>
      <c r="AU57" s="170">
        <v>58</v>
      </c>
      <c r="AV57" s="41" t="str">
        <f t="shared" si="44"/>
        <v/>
      </c>
      <c r="AW57" s="42" t="str">
        <f t="shared" si="45"/>
        <v/>
      </c>
      <c r="AX57" s="43" t="str">
        <f t="shared" si="46"/>
        <v/>
      </c>
      <c r="AY57" s="44" t="str">
        <f t="shared" si="47"/>
        <v/>
      </c>
      <c r="AZ57" s="45" t="str">
        <f t="shared" si="48"/>
        <v/>
      </c>
      <c r="BA57" s="45" t="str">
        <f t="shared" si="49"/>
        <v/>
      </c>
      <c r="BB57" s="45" t="str">
        <f t="shared" si="50"/>
        <v/>
      </c>
      <c r="BC57" s="70" t="str">
        <f t="shared" si="51"/>
        <v/>
      </c>
      <c r="BD57" s="170">
        <v>58</v>
      </c>
      <c r="BE57" s="41" t="str">
        <f t="shared" si="52"/>
        <v/>
      </c>
      <c r="BF57" s="42" t="str">
        <f t="shared" si="53"/>
        <v/>
      </c>
      <c r="BG57" s="43" t="str">
        <f t="shared" si="54"/>
        <v/>
      </c>
      <c r="BH57" s="44" t="str">
        <f t="shared" si="55"/>
        <v/>
      </c>
      <c r="BI57" s="45" t="str">
        <f t="shared" si="56"/>
        <v/>
      </c>
      <c r="BJ57" s="45" t="str">
        <f t="shared" si="57"/>
        <v/>
      </c>
      <c r="BK57" s="45" t="str">
        <f t="shared" si="58"/>
        <v/>
      </c>
      <c r="BL57" s="70" t="str">
        <f t="shared" si="59"/>
        <v/>
      </c>
      <c r="BM57" s="170">
        <v>58</v>
      </c>
      <c r="BN57" s="41" t="str">
        <f t="shared" si="60"/>
        <v/>
      </c>
      <c r="BO57" s="42" t="str">
        <f t="shared" si="61"/>
        <v/>
      </c>
      <c r="BP57" s="43" t="str">
        <f t="shared" si="62"/>
        <v/>
      </c>
      <c r="BQ57" s="44" t="str">
        <f t="shared" si="63"/>
        <v/>
      </c>
      <c r="BR57" s="45" t="str">
        <f t="shared" si="64"/>
        <v/>
      </c>
      <c r="BS57" s="45" t="str">
        <f t="shared" si="65"/>
        <v/>
      </c>
      <c r="BT57" s="45" t="str">
        <f t="shared" si="66"/>
        <v/>
      </c>
      <c r="BU57" s="70" t="str">
        <f t="shared" si="67"/>
        <v/>
      </c>
      <c r="BV57" s="11"/>
      <c r="BW57" s="28">
        <v>58</v>
      </c>
      <c r="BX57" s="61">
        <f t="shared" si="69"/>
        <v>1232</v>
      </c>
      <c r="BY57" s="62">
        <f t="shared" si="70"/>
        <v>23.7</v>
      </c>
      <c r="BZ57" s="62">
        <f t="shared" si="71"/>
        <v>25.511079734181852</v>
      </c>
      <c r="CA57" s="61">
        <f t="shared" si="72"/>
        <v>745.97862298400651</v>
      </c>
      <c r="CB57" s="75">
        <f t="shared" si="0"/>
        <v>11.153288343978842</v>
      </c>
      <c r="CC57" s="75">
        <f t="shared" si="73"/>
        <v>66.884186974931637</v>
      </c>
      <c r="CD57" s="75">
        <f t="shared" si="74"/>
        <v>26.291261907914958</v>
      </c>
      <c r="CE57" s="75">
        <f t="shared" si="1"/>
        <v>25.511079734181852</v>
      </c>
      <c r="CF57" s="118">
        <f t="shared" si="75"/>
        <v>0.88</v>
      </c>
      <c r="CH57" s="25">
        <v>58</v>
      </c>
      <c r="CI57" s="71">
        <f t="shared" si="76"/>
        <v>1232</v>
      </c>
      <c r="CJ57" s="42">
        <f t="shared" si="76"/>
        <v>23.7</v>
      </c>
      <c r="CK57" s="72">
        <f t="shared" si="77"/>
        <v>0.88</v>
      </c>
      <c r="CL57" s="71">
        <f t="shared" si="78"/>
        <v>745.97862298400651</v>
      </c>
      <c r="CM57" s="42">
        <f t="shared" si="79"/>
        <v>25.511079734181852</v>
      </c>
      <c r="CN57" s="73">
        <f t="shared" si="80"/>
        <v>1696.6677295852953</v>
      </c>
      <c r="CO57" s="123">
        <f t="shared" si="81"/>
        <v>20.061914243811643</v>
      </c>
    </row>
    <row r="58" spans="1:93" ht="15" customHeight="1">
      <c r="A58" s="2">
        <v>59</v>
      </c>
      <c r="B58" s="47">
        <f t="shared" si="2"/>
        <v>2200</v>
      </c>
      <c r="C58" s="46">
        <f t="shared" si="3"/>
        <v>23.9</v>
      </c>
      <c r="D58" s="48">
        <f t="shared" si="4"/>
        <v>1691.1091247930335</v>
      </c>
      <c r="E58" s="49">
        <f t="shared" si="5"/>
        <v>1.02</v>
      </c>
      <c r="F58" s="50">
        <f t="shared" si="6"/>
        <v>878.82835639815539</v>
      </c>
      <c r="G58" s="45">
        <f t="shared" si="7"/>
        <v>11.632838823232291</v>
      </c>
      <c r="H58" s="45">
        <f t="shared" si="8"/>
        <v>75.547196153274385</v>
      </c>
      <c r="I58" s="109">
        <f t="shared" si="9"/>
        <v>20.909945180160857</v>
      </c>
      <c r="J58" s="113">
        <f t="shared" si="10"/>
        <v>20.129026105633375</v>
      </c>
      <c r="K58" s="170">
        <f t="shared" si="11"/>
        <v>59</v>
      </c>
      <c r="L58" s="41">
        <f t="shared" si="12"/>
        <v>1540</v>
      </c>
      <c r="M58" s="42">
        <f t="shared" si="13"/>
        <v>23.9</v>
      </c>
      <c r="N58" s="43">
        <f t="shared" si="14"/>
        <v>0.94</v>
      </c>
      <c r="O58" s="44">
        <f t="shared" si="15"/>
        <v>808.37661095537078</v>
      </c>
      <c r="P58" s="45">
        <f t="shared" si="16"/>
        <v>11.375709065875466</v>
      </c>
      <c r="Q58" s="45">
        <f t="shared" si="17"/>
        <v>71.06164602787851</v>
      </c>
      <c r="R58" s="109">
        <f t="shared" si="18"/>
        <v>24.23886782061226</v>
      </c>
      <c r="S58" s="113">
        <f t="shared" si="19"/>
        <v>23.459597758503968</v>
      </c>
      <c r="T58" s="170">
        <v>59</v>
      </c>
      <c r="U58" s="41">
        <f t="shared" si="20"/>
        <v>1232</v>
      </c>
      <c r="V58" s="42">
        <f t="shared" si="21"/>
        <v>23.9</v>
      </c>
      <c r="W58" s="43">
        <f t="shared" si="22"/>
        <v>0.88</v>
      </c>
      <c r="X58" s="44">
        <f t="shared" si="23"/>
        <v>757.75507663418455</v>
      </c>
      <c r="Y58" s="45">
        <f t="shared" si="24"/>
        <v>11.236662279371068</v>
      </c>
      <c r="Z58" s="45">
        <f t="shared" si="25"/>
        <v>67.435957208157475</v>
      </c>
      <c r="AA58" s="109">
        <f t="shared" si="26"/>
        <v>26.399485841869186</v>
      </c>
      <c r="AB58" s="113">
        <f t="shared" si="27"/>
        <v>25.61570648032739</v>
      </c>
      <c r="AC58" s="170">
        <v>59</v>
      </c>
      <c r="AD58" s="41" t="str">
        <f t="shared" si="28"/>
        <v/>
      </c>
      <c r="AE58" s="42" t="str">
        <f t="shared" si="29"/>
        <v/>
      </c>
      <c r="AF58" s="43" t="str">
        <f t="shared" si="30"/>
        <v/>
      </c>
      <c r="AG58" s="44" t="str">
        <f t="shared" si="31"/>
        <v/>
      </c>
      <c r="AH58" s="45" t="str">
        <f t="shared" si="32"/>
        <v/>
      </c>
      <c r="AI58" s="45" t="str">
        <f t="shared" si="33"/>
        <v/>
      </c>
      <c r="AJ58" s="109" t="str">
        <f t="shared" si="34"/>
        <v/>
      </c>
      <c r="AK58" s="113" t="str">
        <f t="shared" si="35"/>
        <v/>
      </c>
      <c r="AL58" s="170">
        <v>59</v>
      </c>
      <c r="AM58" s="41" t="str">
        <f t="shared" si="36"/>
        <v/>
      </c>
      <c r="AN58" s="42" t="str">
        <f t="shared" si="37"/>
        <v/>
      </c>
      <c r="AO58" s="43" t="str">
        <f t="shared" si="38"/>
        <v/>
      </c>
      <c r="AP58" s="44" t="str">
        <f t="shared" si="39"/>
        <v/>
      </c>
      <c r="AQ58" s="45" t="str">
        <f t="shared" si="40"/>
        <v/>
      </c>
      <c r="AR58" s="45" t="str">
        <f t="shared" si="41"/>
        <v/>
      </c>
      <c r="AS58" s="45" t="str">
        <f t="shared" si="42"/>
        <v/>
      </c>
      <c r="AT58" s="70" t="str">
        <f t="shared" si="43"/>
        <v/>
      </c>
      <c r="AU58" s="170">
        <v>59</v>
      </c>
      <c r="AV58" s="41" t="str">
        <f t="shared" si="44"/>
        <v/>
      </c>
      <c r="AW58" s="42" t="str">
        <f t="shared" si="45"/>
        <v/>
      </c>
      <c r="AX58" s="43" t="str">
        <f t="shared" si="46"/>
        <v/>
      </c>
      <c r="AY58" s="44" t="str">
        <f t="shared" si="47"/>
        <v/>
      </c>
      <c r="AZ58" s="45" t="str">
        <f t="shared" si="48"/>
        <v/>
      </c>
      <c r="BA58" s="45" t="str">
        <f t="shared" si="49"/>
        <v/>
      </c>
      <c r="BB58" s="45" t="str">
        <f t="shared" si="50"/>
        <v/>
      </c>
      <c r="BC58" s="70" t="str">
        <f t="shared" si="51"/>
        <v/>
      </c>
      <c r="BD58" s="170">
        <v>59</v>
      </c>
      <c r="BE58" s="41" t="str">
        <f t="shared" si="52"/>
        <v/>
      </c>
      <c r="BF58" s="42" t="str">
        <f t="shared" si="53"/>
        <v/>
      </c>
      <c r="BG58" s="43" t="str">
        <f t="shared" si="54"/>
        <v/>
      </c>
      <c r="BH58" s="44" t="str">
        <f t="shared" si="55"/>
        <v/>
      </c>
      <c r="BI58" s="45" t="str">
        <f t="shared" si="56"/>
        <v/>
      </c>
      <c r="BJ58" s="45" t="str">
        <f t="shared" si="57"/>
        <v/>
      </c>
      <c r="BK58" s="45" t="str">
        <f t="shared" si="58"/>
        <v/>
      </c>
      <c r="BL58" s="70" t="str">
        <f t="shared" si="59"/>
        <v/>
      </c>
      <c r="BM58" s="170">
        <v>59</v>
      </c>
      <c r="BN58" s="41" t="str">
        <f t="shared" si="60"/>
        <v/>
      </c>
      <c r="BO58" s="42" t="str">
        <f t="shared" si="61"/>
        <v/>
      </c>
      <c r="BP58" s="43" t="str">
        <f t="shared" si="62"/>
        <v/>
      </c>
      <c r="BQ58" s="44" t="str">
        <f t="shared" si="63"/>
        <v/>
      </c>
      <c r="BR58" s="45" t="str">
        <f t="shared" si="64"/>
        <v/>
      </c>
      <c r="BS58" s="45" t="str">
        <f t="shared" si="65"/>
        <v/>
      </c>
      <c r="BT58" s="45" t="str">
        <f t="shared" si="66"/>
        <v/>
      </c>
      <c r="BU58" s="70" t="str">
        <f t="shared" si="67"/>
        <v/>
      </c>
      <c r="BV58" s="11"/>
      <c r="BW58" s="28">
        <v>59</v>
      </c>
      <c r="BX58" s="61">
        <f t="shared" si="69"/>
        <v>1232</v>
      </c>
      <c r="BY58" s="62">
        <f t="shared" si="70"/>
        <v>23.9</v>
      </c>
      <c r="BZ58" s="62">
        <f t="shared" si="71"/>
        <v>25.61570648032739</v>
      </c>
      <c r="CA58" s="61">
        <f t="shared" si="72"/>
        <v>757.75507663418455</v>
      </c>
      <c r="CB58" s="75">
        <f t="shared" si="0"/>
        <v>11.236662279371068</v>
      </c>
      <c r="CC58" s="75">
        <f t="shared" si="73"/>
        <v>67.435957208157475</v>
      </c>
      <c r="CD58" s="75">
        <f t="shared" si="74"/>
        <v>26.399485841869186</v>
      </c>
      <c r="CE58" s="75">
        <f t="shared" si="1"/>
        <v>25.61570648032739</v>
      </c>
      <c r="CF58" s="118">
        <f t="shared" si="75"/>
        <v>0.88</v>
      </c>
      <c r="CH58" s="25">
        <v>59</v>
      </c>
      <c r="CI58" s="71">
        <f t="shared" si="76"/>
        <v>1232</v>
      </c>
      <c r="CJ58" s="42">
        <f t="shared" si="76"/>
        <v>23.9</v>
      </c>
      <c r="CK58" s="72">
        <f t="shared" si="77"/>
        <v>0.88</v>
      </c>
      <c r="CL58" s="71">
        <f t="shared" si="78"/>
        <v>757.75507663418455</v>
      </c>
      <c r="CM58" s="42">
        <f t="shared" si="79"/>
        <v>25.61570648032739</v>
      </c>
      <c r="CN58" s="73">
        <f t="shared" si="80"/>
        <v>1691.1091247930335</v>
      </c>
      <c r="CO58" s="123">
        <f t="shared" si="81"/>
        <v>20.129026105633375</v>
      </c>
    </row>
    <row r="59" spans="1:93" ht="15" customHeight="1" thickBot="1">
      <c r="A59" s="3">
        <v>60</v>
      </c>
      <c r="B59" s="79">
        <f t="shared" si="2"/>
        <v>2200</v>
      </c>
      <c r="C59" s="80">
        <f t="shared" si="3"/>
        <v>24.1</v>
      </c>
      <c r="D59" s="81">
        <f t="shared" si="4"/>
        <v>1685.5647810166445</v>
      </c>
      <c r="E59" s="82">
        <f t="shared" si="5"/>
        <v>1.02</v>
      </c>
      <c r="F59" s="83">
        <f t="shared" si="6"/>
        <v>891.32538549694118</v>
      </c>
      <c r="G59" s="84">
        <f t="shared" si="7"/>
        <v>11.719528043510387</v>
      </c>
      <c r="H59" s="84">
        <f t="shared" si="8"/>
        <v>76.054716724749582</v>
      </c>
      <c r="I59" s="110">
        <f t="shared" si="9"/>
        <v>20.980063360852185</v>
      </c>
      <c r="J59" s="114">
        <f t="shared" si="10"/>
        <v>20.195453681898965</v>
      </c>
      <c r="K59" s="170">
        <f t="shared" si="11"/>
        <v>60</v>
      </c>
      <c r="L59" s="100">
        <f t="shared" si="12"/>
        <v>1540</v>
      </c>
      <c r="M59" s="101">
        <f t="shared" si="13"/>
        <v>24.1</v>
      </c>
      <c r="N59" s="102">
        <f t="shared" si="14"/>
        <v>0.94</v>
      </c>
      <c r="O59" s="103">
        <f t="shared" si="15"/>
        <v>820.5295426754717</v>
      </c>
      <c r="P59" s="84">
        <f t="shared" si="16"/>
        <v>11.460246572702877</v>
      </c>
      <c r="Q59" s="84">
        <f t="shared" si="17"/>
        <v>71.597896037410592</v>
      </c>
      <c r="R59" s="110">
        <f t="shared" si="18"/>
        <v>24.330152389371772</v>
      </c>
      <c r="S59" s="114">
        <f t="shared" si="19"/>
        <v>23.547305775630928</v>
      </c>
      <c r="T59" s="170">
        <v>60</v>
      </c>
      <c r="U59" s="100">
        <f t="shared" si="20"/>
        <v>1232</v>
      </c>
      <c r="V59" s="101">
        <f t="shared" si="21"/>
        <v>24.1</v>
      </c>
      <c r="W59" s="102">
        <f t="shared" si="22"/>
        <v>0.88</v>
      </c>
      <c r="X59" s="103">
        <f t="shared" si="23"/>
        <v>769.59059307773634</v>
      </c>
      <c r="Y59" s="84">
        <f t="shared" si="24"/>
        <v>11.320036214763295</v>
      </c>
      <c r="Z59" s="84">
        <f t="shared" si="25"/>
        <v>67.984817228239649</v>
      </c>
      <c r="AA59" s="110">
        <f t="shared" si="26"/>
        <v>26.506700595006855</v>
      </c>
      <c r="AB59" s="114">
        <f t="shared" si="27"/>
        <v>25.719339167221722</v>
      </c>
      <c r="AC59" s="170">
        <v>60</v>
      </c>
      <c r="AD59" s="104">
        <f t="shared" si="28"/>
        <v>985.6</v>
      </c>
      <c r="AE59" s="105">
        <f t="shared" si="29"/>
        <v>24.1</v>
      </c>
      <c r="AF59" s="106">
        <f t="shared" si="30"/>
        <v>0.82</v>
      </c>
      <c r="AG59" s="107">
        <f t="shared" si="31"/>
        <v>714.17044882228072</v>
      </c>
      <c r="AH59" s="91">
        <f t="shared" si="32"/>
        <v>11.194628258162302</v>
      </c>
      <c r="AI59" s="91">
        <f t="shared" si="33"/>
        <v>63.79581638198303</v>
      </c>
      <c r="AJ59" s="111">
        <f t="shared" si="34"/>
        <v>28.707859468688824</v>
      </c>
      <c r="AK59" s="115">
        <f t="shared" si="35"/>
        <v>27.91264801413919</v>
      </c>
      <c r="AL59" s="170">
        <v>60</v>
      </c>
      <c r="AM59" s="100" t="str">
        <f t="shared" si="36"/>
        <v/>
      </c>
      <c r="AN59" s="101" t="str">
        <f t="shared" si="37"/>
        <v/>
      </c>
      <c r="AO59" s="102" t="str">
        <f t="shared" si="38"/>
        <v/>
      </c>
      <c r="AP59" s="103" t="str">
        <f t="shared" si="39"/>
        <v/>
      </c>
      <c r="AQ59" s="84" t="str">
        <f t="shared" si="40"/>
        <v/>
      </c>
      <c r="AR59" s="84" t="str">
        <f t="shared" si="41"/>
        <v/>
      </c>
      <c r="AS59" s="84" t="str">
        <f t="shared" si="42"/>
        <v/>
      </c>
      <c r="AT59" s="85" t="str">
        <f t="shared" si="43"/>
        <v/>
      </c>
      <c r="AU59" s="170">
        <v>60</v>
      </c>
      <c r="AV59" s="100" t="str">
        <f t="shared" si="44"/>
        <v/>
      </c>
      <c r="AW59" s="101" t="str">
        <f t="shared" si="45"/>
        <v/>
      </c>
      <c r="AX59" s="102" t="str">
        <f t="shared" si="46"/>
        <v/>
      </c>
      <c r="AY59" s="103" t="str">
        <f t="shared" si="47"/>
        <v/>
      </c>
      <c r="AZ59" s="84" t="str">
        <f t="shared" si="48"/>
        <v/>
      </c>
      <c r="BA59" s="84" t="str">
        <f t="shared" si="49"/>
        <v/>
      </c>
      <c r="BB59" s="84" t="str">
        <f t="shared" si="50"/>
        <v/>
      </c>
      <c r="BC59" s="85" t="str">
        <f t="shared" si="51"/>
        <v/>
      </c>
      <c r="BD59" s="170">
        <v>60</v>
      </c>
      <c r="BE59" s="100" t="str">
        <f t="shared" si="52"/>
        <v/>
      </c>
      <c r="BF59" s="101" t="str">
        <f t="shared" si="53"/>
        <v/>
      </c>
      <c r="BG59" s="102" t="str">
        <f t="shared" si="54"/>
        <v/>
      </c>
      <c r="BH59" s="103" t="str">
        <f t="shared" si="55"/>
        <v/>
      </c>
      <c r="BI59" s="84" t="str">
        <f t="shared" si="56"/>
        <v/>
      </c>
      <c r="BJ59" s="84" t="str">
        <f t="shared" si="57"/>
        <v/>
      </c>
      <c r="BK59" s="84" t="str">
        <f t="shared" si="58"/>
        <v/>
      </c>
      <c r="BL59" s="85" t="str">
        <f t="shared" si="59"/>
        <v/>
      </c>
      <c r="BM59" s="170">
        <v>60</v>
      </c>
      <c r="BN59" s="100" t="str">
        <f t="shared" si="60"/>
        <v/>
      </c>
      <c r="BO59" s="101" t="str">
        <f t="shared" si="61"/>
        <v/>
      </c>
      <c r="BP59" s="102" t="str">
        <f t="shared" si="62"/>
        <v/>
      </c>
      <c r="BQ59" s="103" t="str">
        <f t="shared" si="63"/>
        <v/>
      </c>
      <c r="BR59" s="84" t="str">
        <f t="shared" si="64"/>
        <v/>
      </c>
      <c r="BS59" s="84" t="str">
        <f t="shared" si="65"/>
        <v/>
      </c>
      <c r="BT59" s="84" t="str">
        <f t="shared" si="66"/>
        <v/>
      </c>
      <c r="BU59" s="85" t="str">
        <f t="shared" si="67"/>
        <v/>
      </c>
      <c r="BV59" s="11"/>
      <c r="BW59" s="29">
        <v>60</v>
      </c>
      <c r="BX59" s="137">
        <f t="shared" si="69"/>
        <v>985.6</v>
      </c>
      <c r="BY59" s="138">
        <f t="shared" si="70"/>
        <v>24.1</v>
      </c>
      <c r="BZ59" s="138">
        <f t="shared" si="71"/>
        <v>27.91264801413919</v>
      </c>
      <c r="CA59" s="137">
        <f t="shared" si="72"/>
        <v>714.17044882228072</v>
      </c>
      <c r="CB59" s="139">
        <f t="shared" si="0"/>
        <v>11.194628258162302</v>
      </c>
      <c r="CC59" s="139">
        <f t="shared" si="73"/>
        <v>63.79581638198303</v>
      </c>
      <c r="CD59" s="139">
        <f t="shared" si="74"/>
        <v>28.707859468688824</v>
      </c>
      <c r="CE59" s="139">
        <f t="shared" si="1"/>
        <v>27.91264801413919</v>
      </c>
      <c r="CF59" s="140">
        <f t="shared" si="75"/>
        <v>0.82</v>
      </c>
      <c r="CH59" s="149">
        <v>60</v>
      </c>
      <c r="CI59" s="143">
        <f t="shared" si="76"/>
        <v>985.6</v>
      </c>
      <c r="CJ59" s="105">
        <f t="shared" si="76"/>
        <v>24.1</v>
      </c>
      <c r="CK59" s="144">
        <f t="shared" si="77"/>
        <v>0.82</v>
      </c>
      <c r="CL59" s="143">
        <f t="shared" si="78"/>
        <v>714.17044882228072</v>
      </c>
      <c r="CM59" s="105">
        <f t="shared" si="79"/>
        <v>27.91264801413919</v>
      </c>
      <c r="CN59" s="145">
        <f t="shared" si="80"/>
        <v>1685.5647810166445</v>
      </c>
      <c r="CO59" s="146">
        <f t="shared" si="81"/>
        <v>20.195453681898965</v>
      </c>
    </row>
    <row r="60" spans="1:93" ht="15" customHeight="1">
      <c r="A60" s="1">
        <v>61</v>
      </c>
      <c r="B60" s="47">
        <f t="shared" si="2"/>
        <v>2200</v>
      </c>
      <c r="C60" s="46">
        <f t="shared" si="3"/>
        <v>24.3</v>
      </c>
      <c r="D60" s="77">
        <f t="shared" si="4"/>
        <v>1680.0349543666828</v>
      </c>
      <c r="E60" s="49">
        <f t="shared" si="5"/>
        <v>1.03</v>
      </c>
      <c r="F60" s="50">
        <f t="shared" si="6"/>
        <v>903.8718529018206</v>
      </c>
      <c r="G60" s="78">
        <f t="shared" si="7"/>
        <v>11.806217263788483</v>
      </c>
      <c r="H60" s="78">
        <f t="shared" si="8"/>
        <v>76.558971659291515</v>
      </c>
      <c r="I60" s="108">
        <f t="shared" si="9"/>
        <v>21.049499046173452</v>
      </c>
      <c r="J60" s="113">
        <f t="shared" si="10"/>
        <v>20.261208989305118</v>
      </c>
      <c r="K60" s="170">
        <f t="shared" si="11"/>
        <v>61</v>
      </c>
      <c r="L60" s="98">
        <f t="shared" si="12"/>
        <v>1540</v>
      </c>
      <c r="M60" s="46">
        <f t="shared" si="13"/>
        <v>24.3</v>
      </c>
      <c r="N60" s="49">
        <f t="shared" si="14"/>
        <v>0.95</v>
      </c>
      <c r="O60" s="50">
        <f t="shared" si="15"/>
        <v>832.73706073906851</v>
      </c>
      <c r="P60" s="78">
        <f t="shared" si="16"/>
        <v>11.544784079530286</v>
      </c>
      <c r="Q60" s="78">
        <f t="shared" si="17"/>
        <v>72.131020814461991</v>
      </c>
      <c r="R60" s="108">
        <f t="shared" si="18"/>
        <v>24.420566713151466</v>
      </c>
      <c r="S60" s="113">
        <f t="shared" si="19"/>
        <v>23.634156587528846</v>
      </c>
      <c r="T60" s="170">
        <v>61</v>
      </c>
      <c r="U60" s="98">
        <f t="shared" si="20"/>
        <v>1232</v>
      </c>
      <c r="V60" s="46">
        <f t="shared" si="21"/>
        <v>24.3</v>
      </c>
      <c r="W60" s="49">
        <f t="shared" si="22"/>
        <v>0.89</v>
      </c>
      <c r="X60" s="50">
        <f t="shared" si="23"/>
        <v>781.4846375377407</v>
      </c>
      <c r="Y60" s="78">
        <f t="shared" si="24"/>
        <v>11.403410150155521</v>
      </c>
      <c r="Z60" s="78">
        <f t="shared" si="25"/>
        <v>68.530783971414266</v>
      </c>
      <c r="AA60" s="108">
        <f t="shared" si="26"/>
        <v>26.612921652779402</v>
      </c>
      <c r="AB60" s="113">
        <f t="shared" si="27"/>
        <v>25.821993048282287</v>
      </c>
      <c r="AC60" s="170">
        <v>61</v>
      </c>
      <c r="AD60" s="99">
        <f t="shared" si="28"/>
        <v>985.6</v>
      </c>
      <c r="AE60" s="54">
        <f t="shared" si="29"/>
        <v>24.3</v>
      </c>
      <c r="AF60" s="94">
        <f t="shared" si="30"/>
        <v>0.82</v>
      </c>
      <c r="AG60" s="95">
        <f t="shared" si="31"/>
        <v>725.65715969225403</v>
      </c>
      <c r="AH60" s="96">
        <f t="shared" si="32"/>
        <v>11.276961463624229</v>
      </c>
      <c r="AI60" s="96">
        <f t="shared" si="33"/>
        <v>64.348642321159431</v>
      </c>
      <c r="AJ60" s="112">
        <f t="shared" si="34"/>
        <v>28.831975883265205</v>
      </c>
      <c r="AK60" s="116">
        <f t="shared" si="35"/>
        <v>28.033137673436151</v>
      </c>
      <c r="AL60" s="170">
        <v>61</v>
      </c>
      <c r="AM60" s="98" t="str">
        <f t="shared" si="36"/>
        <v/>
      </c>
      <c r="AN60" s="46" t="str">
        <f t="shared" si="37"/>
        <v/>
      </c>
      <c r="AO60" s="49" t="str">
        <f t="shared" si="38"/>
        <v/>
      </c>
      <c r="AP60" s="50" t="str">
        <f t="shared" si="39"/>
        <v/>
      </c>
      <c r="AQ60" s="78" t="str">
        <f t="shared" si="40"/>
        <v/>
      </c>
      <c r="AR60" s="78" t="str">
        <f t="shared" si="41"/>
        <v/>
      </c>
      <c r="AS60" s="78" t="str">
        <f t="shared" si="42"/>
        <v/>
      </c>
      <c r="AT60" s="46" t="str">
        <f t="shared" si="43"/>
        <v/>
      </c>
      <c r="AU60" s="170">
        <v>61</v>
      </c>
      <c r="AV60" s="98" t="str">
        <f t="shared" si="44"/>
        <v/>
      </c>
      <c r="AW60" s="46" t="str">
        <f t="shared" si="45"/>
        <v/>
      </c>
      <c r="AX60" s="49" t="str">
        <f t="shared" si="46"/>
        <v/>
      </c>
      <c r="AY60" s="50" t="str">
        <f t="shared" si="47"/>
        <v/>
      </c>
      <c r="AZ60" s="78" t="str">
        <f t="shared" si="48"/>
        <v/>
      </c>
      <c r="BA60" s="78" t="str">
        <f t="shared" si="49"/>
        <v/>
      </c>
      <c r="BB60" s="78" t="str">
        <f t="shared" si="50"/>
        <v/>
      </c>
      <c r="BC60" s="46" t="str">
        <f t="shared" si="51"/>
        <v/>
      </c>
      <c r="BD60" s="170">
        <v>61</v>
      </c>
      <c r="BE60" s="98" t="str">
        <f t="shared" si="52"/>
        <v/>
      </c>
      <c r="BF60" s="46" t="str">
        <f t="shared" si="53"/>
        <v/>
      </c>
      <c r="BG60" s="49" t="str">
        <f t="shared" si="54"/>
        <v/>
      </c>
      <c r="BH60" s="50" t="str">
        <f t="shared" si="55"/>
        <v/>
      </c>
      <c r="BI60" s="78" t="str">
        <f t="shared" si="56"/>
        <v/>
      </c>
      <c r="BJ60" s="78" t="str">
        <f t="shared" si="57"/>
        <v/>
      </c>
      <c r="BK60" s="78" t="str">
        <f t="shared" si="58"/>
        <v/>
      </c>
      <c r="BL60" s="46" t="str">
        <f t="shared" si="59"/>
        <v/>
      </c>
      <c r="BM60" s="170">
        <v>61</v>
      </c>
      <c r="BN60" s="98" t="str">
        <f t="shared" si="60"/>
        <v/>
      </c>
      <c r="BO60" s="46" t="str">
        <f t="shared" si="61"/>
        <v/>
      </c>
      <c r="BP60" s="49" t="str">
        <f t="shared" si="62"/>
        <v/>
      </c>
      <c r="BQ60" s="50" t="str">
        <f t="shared" si="63"/>
        <v/>
      </c>
      <c r="BR60" s="78" t="str">
        <f t="shared" si="64"/>
        <v/>
      </c>
      <c r="BS60" s="78" t="str">
        <f t="shared" si="65"/>
        <v/>
      </c>
      <c r="BT60" s="78" t="str">
        <f t="shared" si="66"/>
        <v/>
      </c>
      <c r="BU60" s="70" t="str">
        <f t="shared" si="67"/>
        <v/>
      </c>
      <c r="BV60" s="11"/>
      <c r="BW60" s="133">
        <v>61</v>
      </c>
      <c r="BX60" s="59">
        <f t="shared" si="69"/>
        <v>985.6</v>
      </c>
      <c r="BY60" s="60">
        <f t="shared" si="70"/>
        <v>24.3</v>
      </c>
      <c r="BZ60" s="60">
        <f t="shared" si="71"/>
        <v>28.033137673436151</v>
      </c>
      <c r="CA60" s="59">
        <f t="shared" si="72"/>
        <v>725.65715969225403</v>
      </c>
      <c r="CB60" s="76">
        <f t="shared" si="0"/>
        <v>11.276961463624229</v>
      </c>
      <c r="CC60" s="76">
        <f t="shared" si="73"/>
        <v>64.348642321159431</v>
      </c>
      <c r="CD60" s="76">
        <f t="shared" si="74"/>
        <v>28.831975883265205</v>
      </c>
      <c r="CE60" s="76">
        <f t="shared" si="1"/>
        <v>28.033137673436151</v>
      </c>
      <c r="CF60" s="134">
        <f t="shared" si="75"/>
        <v>0.82</v>
      </c>
      <c r="CH60" s="24">
        <v>61</v>
      </c>
      <c r="CI60" s="52">
        <f t="shared" si="76"/>
        <v>985.6</v>
      </c>
      <c r="CJ60" s="54">
        <f t="shared" si="76"/>
        <v>24.3</v>
      </c>
      <c r="CK60" s="55">
        <f t="shared" si="77"/>
        <v>0.82</v>
      </c>
      <c r="CL60" s="52">
        <f t="shared" si="78"/>
        <v>725.65715969225403</v>
      </c>
      <c r="CM60" s="54">
        <f t="shared" si="79"/>
        <v>28.033137673436151</v>
      </c>
      <c r="CN60" s="148">
        <f t="shared" si="80"/>
        <v>1680.0349543666828</v>
      </c>
      <c r="CO60" s="53">
        <f t="shared" si="81"/>
        <v>20.261208989305118</v>
      </c>
    </row>
    <row r="61" spans="1:93" ht="15" customHeight="1">
      <c r="A61" s="2">
        <v>62</v>
      </c>
      <c r="B61" s="47">
        <f t="shared" si="2"/>
        <v>2200</v>
      </c>
      <c r="C61" s="46">
        <f t="shared" si="3"/>
        <v>24.5</v>
      </c>
      <c r="D61" s="48">
        <f t="shared" si="4"/>
        <v>1674.5198905559705</v>
      </c>
      <c r="E61" s="49">
        <f t="shared" si="5"/>
        <v>1.03</v>
      </c>
      <c r="F61" s="50">
        <f t="shared" si="6"/>
        <v>916.46735907013147</v>
      </c>
      <c r="G61" s="45">
        <f t="shared" si="7"/>
        <v>11.892906484066575</v>
      </c>
      <c r="H61" s="45">
        <f t="shared" si="8"/>
        <v>77.059998773046871</v>
      </c>
      <c r="I61" s="109">
        <f t="shared" si="9"/>
        <v>21.118264149899684</v>
      </c>
      <c r="J61" s="113">
        <f t="shared" si="10"/>
        <v>20.326303763110857</v>
      </c>
      <c r="K61" s="170">
        <f t="shared" si="11"/>
        <v>62</v>
      </c>
      <c r="L61" s="41">
        <f t="shared" si="12"/>
        <v>1540</v>
      </c>
      <c r="M61" s="42">
        <f t="shared" si="13"/>
        <v>24.5</v>
      </c>
      <c r="N61" s="43">
        <f t="shared" si="14"/>
        <v>0.95</v>
      </c>
      <c r="O61" s="44">
        <f t="shared" si="15"/>
        <v>844.99868463799464</v>
      </c>
      <c r="P61" s="45">
        <f t="shared" si="16"/>
        <v>11.629321586357696</v>
      </c>
      <c r="Q61" s="45">
        <f t="shared" si="17"/>
        <v>72.661047195500956</v>
      </c>
      <c r="R61" s="109">
        <f t="shared" si="18"/>
        <v>24.510124948838204</v>
      </c>
      <c r="S61" s="113">
        <f t="shared" si="19"/>
        <v>23.720164138957792</v>
      </c>
      <c r="T61" s="170">
        <v>62</v>
      </c>
      <c r="U61" s="41">
        <f t="shared" si="20"/>
        <v>1232</v>
      </c>
      <c r="V61" s="42">
        <f t="shared" si="21"/>
        <v>24.5</v>
      </c>
      <c r="W61" s="43">
        <f t="shared" si="22"/>
        <v>0.89</v>
      </c>
      <c r="X61" s="44">
        <f t="shared" si="23"/>
        <v>793.43668452285249</v>
      </c>
      <c r="Y61" s="45">
        <f t="shared" si="24"/>
        <v>11.486784085547747</v>
      </c>
      <c r="Z61" s="45">
        <f t="shared" si="25"/>
        <v>69.073874690578165</v>
      </c>
      <c r="AA61" s="109">
        <f t="shared" si="26"/>
        <v>26.718164203592075</v>
      </c>
      <c r="AB61" s="113">
        <f t="shared" si="27"/>
        <v>25.923683084331262</v>
      </c>
      <c r="AC61" s="170">
        <v>62</v>
      </c>
      <c r="AD61" s="41">
        <f t="shared" si="28"/>
        <v>985.6</v>
      </c>
      <c r="AE61" s="42">
        <f t="shared" si="29"/>
        <v>24.5</v>
      </c>
      <c r="AF61" s="43">
        <f t="shared" si="30"/>
        <v>0.83</v>
      </c>
      <c r="AG61" s="44">
        <f t="shared" si="31"/>
        <v>737.20609306381846</v>
      </c>
      <c r="AH61" s="45">
        <f t="shared" si="32"/>
        <v>11.359294669086157</v>
      </c>
      <c r="AI61" s="45">
        <f t="shared" si="33"/>
        <v>64.898932067507133</v>
      </c>
      <c r="AJ61" s="109">
        <f t="shared" si="34"/>
        <v>28.954994522300208</v>
      </c>
      <c r="AK61" s="113">
        <f t="shared" si="35"/>
        <v>28.152546006260444</v>
      </c>
      <c r="AL61" s="170">
        <v>62</v>
      </c>
      <c r="AM61" s="41" t="str">
        <f t="shared" si="36"/>
        <v/>
      </c>
      <c r="AN61" s="42" t="str">
        <f t="shared" si="37"/>
        <v/>
      </c>
      <c r="AO61" s="43" t="str">
        <f t="shared" si="38"/>
        <v/>
      </c>
      <c r="AP61" s="44" t="str">
        <f t="shared" si="39"/>
        <v/>
      </c>
      <c r="AQ61" s="45" t="str">
        <f t="shared" si="40"/>
        <v/>
      </c>
      <c r="AR61" s="45" t="str">
        <f t="shared" si="41"/>
        <v/>
      </c>
      <c r="AS61" s="45" t="str">
        <f t="shared" si="42"/>
        <v/>
      </c>
      <c r="AT61" s="46" t="str">
        <f t="shared" si="43"/>
        <v/>
      </c>
      <c r="AU61" s="170">
        <v>62</v>
      </c>
      <c r="AV61" s="41" t="str">
        <f t="shared" si="44"/>
        <v/>
      </c>
      <c r="AW61" s="42" t="str">
        <f t="shared" si="45"/>
        <v/>
      </c>
      <c r="AX61" s="43" t="str">
        <f t="shared" si="46"/>
        <v/>
      </c>
      <c r="AY61" s="44" t="str">
        <f t="shared" si="47"/>
        <v/>
      </c>
      <c r="AZ61" s="45" t="str">
        <f t="shared" si="48"/>
        <v/>
      </c>
      <c r="BA61" s="45" t="str">
        <f t="shared" si="49"/>
        <v/>
      </c>
      <c r="BB61" s="45" t="str">
        <f t="shared" si="50"/>
        <v/>
      </c>
      <c r="BC61" s="46" t="str">
        <f t="shared" si="51"/>
        <v/>
      </c>
      <c r="BD61" s="170">
        <v>62</v>
      </c>
      <c r="BE61" s="41" t="str">
        <f t="shared" si="52"/>
        <v/>
      </c>
      <c r="BF61" s="42" t="str">
        <f t="shared" si="53"/>
        <v/>
      </c>
      <c r="BG61" s="43" t="str">
        <f t="shared" si="54"/>
        <v/>
      </c>
      <c r="BH61" s="44" t="str">
        <f t="shared" si="55"/>
        <v/>
      </c>
      <c r="BI61" s="45" t="str">
        <f t="shared" si="56"/>
        <v/>
      </c>
      <c r="BJ61" s="45" t="str">
        <f t="shared" si="57"/>
        <v/>
      </c>
      <c r="BK61" s="45" t="str">
        <f t="shared" si="58"/>
        <v/>
      </c>
      <c r="BL61" s="46" t="str">
        <f t="shared" si="59"/>
        <v/>
      </c>
      <c r="BM61" s="170">
        <v>62</v>
      </c>
      <c r="BN61" s="41" t="str">
        <f t="shared" si="60"/>
        <v/>
      </c>
      <c r="BO61" s="42" t="str">
        <f t="shared" si="61"/>
        <v/>
      </c>
      <c r="BP61" s="43" t="str">
        <f t="shared" si="62"/>
        <v/>
      </c>
      <c r="BQ61" s="44" t="str">
        <f t="shared" si="63"/>
        <v/>
      </c>
      <c r="BR61" s="45" t="str">
        <f t="shared" si="64"/>
        <v/>
      </c>
      <c r="BS61" s="45" t="str">
        <f t="shared" si="65"/>
        <v/>
      </c>
      <c r="BT61" s="45" t="str">
        <f t="shared" si="66"/>
        <v/>
      </c>
      <c r="BU61" s="70" t="str">
        <f t="shared" si="67"/>
        <v/>
      </c>
      <c r="BV61" s="11"/>
      <c r="BW61" s="28">
        <v>62</v>
      </c>
      <c r="BX61" s="61">
        <f t="shared" si="69"/>
        <v>985.6</v>
      </c>
      <c r="BY61" s="62">
        <f t="shared" si="70"/>
        <v>24.5</v>
      </c>
      <c r="BZ61" s="62">
        <f t="shared" si="71"/>
        <v>28.152546006260444</v>
      </c>
      <c r="CA61" s="61">
        <f t="shared" si="72"/>
        <v>737.20609306381846</v>
      </c>
      <c r="CB61" s="75">
        <f t="shared" si="0"/>
        <v>11.359294669086157</v>
      </c>
      <c r="CC61" s="75">
        <f t="shared" si="73"/>
        <v>64.898932067507133</v>
      </c>
      <c r="CD61" s="75">
        <f t="shared" si="74"/>
        <v>28.954994522300208</v>
      </c>
      <c r="CE61" s="75">
        <f t="shared" si="1"/>
        <v>28.152546006260444</v>
      </c>
      <c r="CF61" s="118">
        <f t="shared" si="75"/>
        <v>0.83</v>
      </c>
      <c r="CH61" s="25">
        <v>62</v>
      </c>
      <c r="CI61" s="71">
        <f t="shared" si="76"/>
        <v>985.6</v>
      </c>
      <c r="CJ61" s="42">
        <f t="shared" si="76"/>
        <v>24.5</v>
      </c>
      <c r="CK61" s="72">
        <f t="shared" si="77"/>
        <v>0.83</v>
      </c>
      <c r="CL61" s="71">
        <f t="shared" si="78"/>
        <v>737.20609306381846</v>
      </c>
      <c r="CM61" s="42">
        <f t="shared" si="79"/>
        <v>28.152546006260444</v>
      </c>
      <c r="CN61" s="73">
        <f t="shared" si="80"/>
        <v>1674.5198905559705</v>
      </c>
      <c r="CO61" s="123">
        <f t="shared" si="81"/>
        <v>20.326303763110857</v>
      </c>
    </row>
    <row r="62" spans="1:93" ht="15" customHeight="1">
      <c r="A62" s="2">
        <v>63</v>
      </c>
      <c r="B62" s="47">
        <f t="shared" si="2"/>
        <v>2200</v>
      </c>
      <c r="C62" s="46">
        <f t="shared" si="3"/>
        <v>24.7</v>
      </c>
      <c r="D62" s="48">
        <f t="shared" si="4"/>
        <v>1669.0198252093187</v>
      </c>
      <c r="E62" s="49">
        <f t="shared" si="5"/>
        <v>1.03</v>
      </c>
      <c r="F62" s="50">
        <f t="shared" si="6"/>
        <v>929.1115124338113</v>
      </c>
      <c r="G62" s="45">
        <f t="shared" si="7"/>
        <v>11.979595704344669</v>
      </c>
      <c r="H62" s="45">
        <f t="shared" si="8"/>
        <v>77.557835453232215</v>
      </c>
      <c r="I62" s="109">
        <f t="shared" si="9"/>
        <v>21.186370308109758</v>
      </c>
      <c r="J62" s="113">
        <f t="shared" si="10"/>
        <v>20.390749465040052</v>
      </c>
      <c r="K62" s="170">
        <f t="shared" si="11"/>
        <v>63</v>
      </c>
      <c r="L62" s="41">
        <f t="shared" si="12"/>
        <v>1540</v>
      </c>
      <c r="M62" s="42">
        <f t="shared" si="13"/>
        <v>24.7</v>
      </c>
      <c r="N62" s="43">
        <f t="shared" si="14"/>
        <v>0.95</v>
      </c>
      <c r="O62" s="44">
        <f t="shared" si="15"/>
        <v>857.31394291458059</v>
      </c>
      <c r="P62" s="45">
        <f t="shared" si="16"/>
        <v>11.713859093185105</v>
      </c>
      <c r="Q62" s="45">
        <f t="shared" si="17"/>
        <v>73.188002014925132</v>
      </c>
      <c r="R62" s="109">
        <f t="shared" si="18"/>
        <v>24.598840956429971</v>
      </c>
      <c r="S62" s="113">
        <f t="shared" si="19"/>
        <v>23.805342082237541</v>
      </c>
      <c r="T62" s="170">
        <v>63</v>
      </c>
      <c r="U62" s="41">
        <f t="shared" si="20"/>
        <v>1232</v>
      </c>
      <c r="V62" s="42">
        <f t="shared" si="21"/>
        <v>24.7</v>
      </c>
      <c r="W62" s="43">
        <f t="shared" si="22"/>
        <v>0.89</v>
      </c>
      <c r="X62" s="44">
        <f t="shared" si="23"/>
        <v>805.44621764558769</v>
      </c>
      <c r="Y62" s="45">
        <f t="shared" si="24"/>
        <v>11.570158020939974</v>
      </c>
      <c r="Z62" s="45">
        <f t="shared" si="25"/>
        <v>69.614106928174195</v>
      </c>
      <c r="AA62" s="109">
        <f t="shared" si="26"/>
        <v>26.822443145046744</v>
      </c>
      <c r="AB62" s="113">
        <f t="shared" si="27"/>
        <v>26.024423949744854</v>
      </c>
      <c r="AC62" s="170">
        <v>63</v>
      </c>
      <c r="AD62" s="41">
        <f t="shared" si="28"/>
        <v>985.6</v>
      </c>
      <c r="AE62" s="42">
        <f t="shared" si="29"/>
        <v>24.7</v>
      </c>
      <c r="AF62" s="43">
        <f t="shared" si="30"/>
        <v>0.83</v>
      </c>
      <c r="AG62" s="44">
        <f t="shared" si="31"/>
        <v>748.81670159144335</v>
      </c>
      <c r="AH62" s="45">
        <f t="shared" si="32"/>
        <v>11.441627874548084</v>
      </c>
      <c r="AI62" s="45">
        <f t="shared" si="33"/>
        <v>65.44669253377721</v>
      </c>
      <c r="AJ62" s="109">
        <f t="shared" si="34"/>
        <v>29.076930854812698</v>
      </c>
      <c r="AK62" s="113">
        <f t="shared" si="35"/>
        <v>28.270888249843157</v>
      </c>
      <c r="AL62" s="170">
        <v>63</v>
      </c>
      <c r="AM62" s="41" t="str">
        <f t="shared" si="36"/>
        <v/>
      </c>
      <c r="AN62" s="42" t="str">
        <f t="shared" si="37"/>
        <v/>
      </c>
      <c r="AO62" s="43" t="str">
        <f t="shared" si="38"/>
        <v/>
      </c>
      <c r="AP62" s="44" t="str">
        <f t="shared" si="39"/>
        <v/>
      </c>
      <c r="AQ62" s="45" t="str">
        <f t="shared" si="40"/>
        <v/>
      </c>
      <c r="AR62" s="45" t="str">
        <f t="shared" si="41"/>
        <v/>
      </c>
      <c r="AS62" s="45" t="str">
        <f t="shared" si="42"/>
        <v/>
      </c>
      <c r="AT62" s="46" t="str">
        <f t="shared" si="43"/>
        <v/>
      </c>
      <c r="AU62" s="170">
        <v>63</v>
      </c>
      <c r="AV62" s="41" t="str">
        <f t="shared" si="44"/>
        <v/>
      </c>
      <c r="AW62" s="42" t="str">
        <f t="shared" si="45"/>
        <v/>
      </c>
      <c r="AX62" s="43" t="str">
        <f t="shared" si="46"/>
        <v/>
      </c>
      <c r="AY62" s="44" t="str">
        <f t="shared" si="47"/>
        <v/>
      </c>
      <c r="AZ62" s="45" t="str">
        <f t="shared" si="48"/>
        <v/>
      </c>
      <c r="BA62" s="45" t="str">
        <f t="shared" si="49"/>
        <v/>
      </c>
      <c r="BB62" s="45" t="str">
        <f t="shared" si="50"/>
        <v/>
      </c>
      <c r="BC62" s="46" t="str">
        <f t="shared" si="51"/>
        <v/>
      </c>
      <c r="BD62" s="170">
        <v>63</v>
      </c>
      <c r="BE62" s="41" t="str">
        <f t="shared" si="52"/>
        <v/>
      </c>
      <c r="BF62" s="42" t="str">
        <f t="shared" si="53"/>
        <v/>
      </c>
      <c r="BG62" s="43" t="str">
        <f t="shared" si="54"/>
        <v/>
      </c>
      <c r="BH62" s="44" t="str">
        <f t="shared" si="55"/>
        <v/>
      </c>
      <c r="BI62" s="45" t="str">
        <f t="shared" si="56"/>
        <v/>
      </c>
      <c r="BJ62" s="45" t="str">
        <f t="shared" si="57"/>
        <v/>
      </c>
      <c r="BK62" s="45" t="str">
        <f t="shared" si="58"/>
        <v/>
      </c>
      <c r="BL62" s="46" t="str">
        <f t="shared" si="59"/>
        <v/>
      </c>
      <c r="BM62" s="170">
        <v>63</v>
      </c>
      <c r="BN62" s="41" t="str">
        <f t="shared" si="60"/>
        <v/>
      </c>
      <c r="BO62" s="42" t="str">
        <f t="shared" si="61"/>
        <v/>
      </c>
      <c r="BP62" s="43" t="str">
        <f t="shared" si="62"/>
        <v/>
      </c>
      <c r="BQ62" s="44" t="str">
        <f t="shared" si="63"/>
        <v/>
      </c>
      <c r="BR62" s="45" t="str">
        <f t="shared" si="64"/>
        <v/>
      </c>
      <c r="BS62" s="45" t="str">
        <f t="shared" si="65"/>
        <v/>
      </c>
      <c r="BT62" s="45" t="str">
        <f t="shared" si="66"/>
        <v/>
      </c>
      <c r="BU62" s="70" t="str">
        <f t="shared" si="67"/>
        <v/>
      </c>
      <c r="BV62" s="11"/>
      <c r="BW62" s="28">
        <v>63</v>
      </c>
      <c r="BX62" s="61">
        <f t="shared" si="69"/>
        <v>985.6</v>
      </c>
      <c r="BY62" s="62">
        <f t="shared" si="70"/>
        <v>24.7</v>
      </c>
      <c r="BZ62" s="62">
        <f t="shared" si="71"/>
        <v>28.270888249843157</v>
      </c>
      <c r="CA62" s="61">
        <f t="shared" si="72"/>
        <v>748.81670159144335</v>
      </c>
      <c r="CB62" s="75">
        <f t="shared" si="0"/>
        <v>11.441627874548084</v>
      </c>
      <c r="CC62" s="75">
        <f t="shared" si="73"/>
        <v>65.44669253377721</v>
      </c>
      <c r="CD62" s="75">
        <f t="shared" si="74"/>
        <v>29.076930854812698</v>
      </c>
      <c r="CE62" s="75">
        <f t="shared" si="1"/>
        <v>28.270888249843157</v>
      </c>
      <c r="CF62" s="118">
        <f t="shared" si="75"/>
        <v>0.83</v>
      </c>
      <c r="CH62" s="25">
        <v>63</v>
      </c>
      <c r="CI62" s="71">
        <f t="shared" si="76"/>
        <v>985.6</v>
      </c>
      <c r="CJ62" s="42">
        <f t="shared" si="76"/>
        <v>24.7</v>
      </c>
      <c r="CK62" s="72">
        <f t="shared" si="77"/>
        <v>0.83</v>
      </c>
      <c r="CL62" s="71">
        <f t="shared" si="78"/>
        <v>748.81670159144335</v>
      </c>
      <c r="CM62" s="42">
        <f t="shared" si="79"/>
        <v>28.270888249843157</v>
      </c>
      <c r="CN62" s="73">
        <f t="shared" si="80"/>
        <v>1669.0198252093187</v>
      </c>
      <c r="CO62" s="123">
        <f t="shared" si="81"/>
        <v>20.390749465040052</v>
      </c>
    </row>
    <row r="63" spans="1:93" ht="15" customHeight="1">
      <c r="A63" s="2">
        <v>64</v>
      </c>
      <c r="B63" s="47">
        <f t="shared" si="2"/>
        <v>2200</v>
      </c>
      <c r="C63" s="46">
        <f t="shared" si="3"/>
        <v>24.9</v>
      </c>
      <c r="D63" s="48">
        <f t="shared" si="4"/>
        <v>1663.5349841641544</v>
      </c>
      <c r="E63" s="49">
        <f t="shared" si="5"/>
        <v>1.03</v>
      </c>
      <c r="F63" s="50">
        <f t="shared" si="6"/>
        <v>941.80392918136044</v>
      </c>
      <c r="G63" s="45">
        <f t="shared" si="7"/>
        <v>12.066284924622764</v>
      </c>
      <c r="H63" s="45">
        <f t="shared" si="8"/>
        <v>78.052518655472142</v>
      </c>
      <c r="I63" s="109">
        <f t="shared" si="9"/>
        <v>21.253828886956533</v>
      </c>
      <c r="J63" s="113">
        <f t="shared" si="10"/>
        <v>20.454557290935128</v>
      </c>
      <c r="K63" s="170">
        <f t="shared" si="11"/>
        <v>64</v>
      </c>
      <c r="L63" s="41">
        <f t="shared" si="12"/>
        <v>1540</v>
      </c>
      <c r="M63" s="42">
        <f t="shared" si="13"/>
        <v>24.9</v>
      </c>
      <c r="N63" s="43">
        <f t="shared" si="14"/>
        <v>0.96</v>
      </c>
      <c r="O63" s="44">
        <f t="shared" si="15"/>
        <v>869.68237295011659</v>
      </c>
      <c r="P63" s="45">
        <f t="shared" si="16"/>
        <v>11.798396600012515</v>
      </c>
      <c r="Q63" s="45">
        <f t="shared" si="17"/>
        <v>73.711912087206329</v>
      </c>
      <c r="R63" s="109">
        <f t="shared" si="18"/>
        <v>24.686728306199466</v>
      </c>
      <c r="S63" s="113">
        <f t="shared" si="19"/>
        <v>23.88970378430383</v>
      </c>
      <c r="T63" s="170">
        <v>64</v>
      </c>
      <c r="U63" s="41">
        <f t="shared" si="20"/>
        <v>1232</v>
      </c>
      <c r="V63" s="42">
        <f t="shared" si="21"/>
        <v>24.9</v>
      </c>
      <c r="W63" s="43">
        <f t="shared" si="22"/>
        <v>0.9</v>
      </c>
      <c r="X63" s="44">
        <f t="shared" si="23"/>
        <v>817.51272944342497</v>
      </c>
      <c r="Y63" s="45">
        <f t="shared" si="24"/>
        <v>11.6535319563322</v>
      </c>
      <c r="Z63" s="45">
        <f t="shared" si="25"/>
        <v>70.151498490482254</v>
      </c>
      <c r="AA63" s="109">
        <f t="shared" si="26"/>
        <v>26.925773090064748</v>
      </c>
      <c r="AB63" s="113">
        <f t="shared" si="27"/>
        <v>26.124230038484388</v>
      </c>
      <c r="AC63" s="170">
        <v>64</v>
      </c>
      <c r="AD63" s="41">
        <f t="shared" si="28"/>
        <v>985.6</v>
      </c>
      <c r="AE63" s="42">
        <f t="shared" si="29"/>
        <v>24.9</v>
      </c>
      <c r="AF63" s="43">
        <f t="shared" si="30"/>
        <v>0.84</v>
      </c>
      <c r="AG63" s="44">
        <f t="shared" si="31"/>
        <v>760.48844625926495</v>
      </c>
      <c r="AH63" s="45">
        <f t="shared" si="32"/>
        <v>11.523961080010011</v>
      </c>
      <c r="AI63" s="45">
        <f t="shared" si="33"/>
        <v>65.991931157980304</v>
      </c>
      <c r="AJ63" s="109">
        <f t="shared" si="34"/>
        <v>29.197800086100806</v>
      </c>
      <c r="AK63" s="113">
        <f t="shared" si="35"/>
        <v>28.388179381646239</v>
      </c>
      <c r="AL63" s="170">
        <v>64</v>
      </c>
      <c r="AM63" s="41" t="str">
        <f t="shared" si="36"/>
        <v/>
      </c>
      <c r="AN63" s="42" t="str">
        <f t="shared" si="37"/>
        <v/>
      </c>
      <c r="AO63" s="43" t="str">
        <f t="shared" si="38"/>
        <v/>
      </c>
      <c r="AP63" s="44" t="str">
        <f t="shared" si="39"/>
        <v/>
      </c>
      <c r="AQ63" s="45" t="str">
        <f t="shared" si="40"/>
        <v/>
      </c>
      <c r="AR63" s="45" t="str">
        <f t="shared" si="41"/>
        <v/>
      </c>
      <c r="AS63" s="45" t="str">
        <f t="shared" si="42"/>
        <v/>
      </c>
      <c r="AT63" s="46" t="str">
        <f t="shared" si="43"/>
        <v/>
      </c>
      <c r="AU63" s="170">
        <v>64</v>
      </c>
      <c r="AV63" s="41" t="str">
        <f t="shared" si="44"/>
        <v/>
      </c>
      <c r="AW63" s="42" t="str">
        <f t="shared" si="45"/>
        <v/>
      </c>
      <c r="AX63" s="43" t="str">
        <f t="shared" si="46"/>
        <v/>
      </c>
      <c r="AY63" s="44" t="str">
        <f t="shared" si="47"/>
        <v/>
      </c>
      <c r="AZ63" s="45" t="str">
        <f t="shared" si="48"/>
        <v/>
      </c>
      <c r="BA63" s="45" t="str">
        <f t="shared" si="49"/>
        <v/>
      </c>
      <c r="BB63" s="45" t="str">
        <f t="shared" si="50"/>
        <v/>
      </c>
      <c r="BC63" s="46" t="str">
        <f t="shared" si="51"/>
        <v/>
      </c>
      <c r="BD63" s="170">
        <v>64</v>
      </c>
      <c r="BE63" s="41" t="str">
        <f t="shared" si="52"/>
        <v/>
      </c>
      <c r="BF63" s="42" t="str">
        <f t="shared" si="53"/>
        <v/>
      </c>
      <c r="BG63" s="43" t="str">
        <f t="shared" si="54"/>
        <v/>
      </c>
      <c r="BH63" s="44" t="str">
        <f t="shared" si="55"/>
        <v/>
      </c>
      <c r="BI63" s="45" t="str">
        <f t="shared" si="56"/>
        <v/>
      </c>
      <c r="BJ63" s="45" t="str">
        <f t="shared" si="57"/>
        <v/>
      </c>
      <c r="BK63" s="45" t="str">
        <f t="shared" si="58"/>
        <v/>
      </c>
      <c r="BL63" s="46" t="str">
        <f t="shared" si="59"/>
        <v/>
      </c>
      <c r="BM63" s="170">
        <v>64</v>
      </c>
      <c r="BN63" s="41" t="str">
        <f t="shared" si="60"/>
        <v/>
      </c>
      <c r="BO63" s="42" t="str">
        <f t="shared" si="61"/>
        <v/>
      </c>
      <c r="BP63" s="43" t="str">
        <f t="shared" si="62"/>
        <v/>
      </c>
      <c r="BQ63" s="44" t="str">
        <f t="shared" si="63"/>
        <v/>
      </c>
      <c r="BR63" s="45" t="str">
        <f t="shared" si="64"/>
        <v/>
      </c>
      <c r="BS63" s="45" t="str">
        <f t="shared" si="65"/>
        <v/>
      </c>
      <c r="BT63" s="45" t="str">
        <f t="shared" si="66"/>
        <v/>
      </c>
      <c r="BU63" s="70" t="str">
        <f t="shared" si="67"/>
        <v/>
      </c>
      <c r="BV63" s="11"/>
      <c r="BW63" s="28">
        <v>64</v>
      </c>
      <c r="BX63" s="61">
        <f t="shared" si="69"/>
        <v>985.6</v>
      </c>
      <c r="BY63" s="62">
        <f t="shared" si="70"/>
        <v>24.9</v>
      </c>
      <c r="BZ63" s="62">
        <f t="shared" si="71"/>
        <v>28.388179381646239</v>
      </c>
      <c r="CA63" s="61">
        <f t="shared" si="72"/>
        <v>760.48844625926495</v>
      </c>
      <c r="CB63" s="75">
        <f t="shared" si="0"/>
        <v>11.523961080010011</v>
      </c>
      <c r="CC63" s="75">
        <f t="shared" si="73"/>
        <v>65.991931157980304</v>
      </c>
      <c r="CD63" s="75">
        <f t="shared" si="74"/>
        <v>29.197800086100806</v>
      </c>
      <c r="CE63" s="75">
        <f t="shared" si="1"/>
        <v>28.388179381646239</v>
      </c>
      <c r="CF63" s="118">
        <f t="shared" si="75"/>
        <v>0.84</v>
      </c>
      <c r="CH63" s="25">
        <v>64</v>
      </c>
      <c r="CI63" s="71">
        <f t="shared" si="76"/>
        <v>985.6</v>
      </c>
      <c r="CJ63" s="42">
        <f t="shared" si="76"/>
        <v>24.9</v>
      </c>
      <c r="CK63" s="72">
        <f t="shared" si="77"/>
        <v>0.84</v>
      </c>
      <c r="CL63" s="71">
        <f t="shared" si="78"/>
        <v>760.48844625926495</v>
      </c>
      <c r="CM63" s="42">
        <f t="shared" si="79"/>
        <v>28.388179381646239</v>
      </c>
      <c r="CN63" s="73">
        <f t="shared" si="80"/>
        <v>1663.5349841641544</v>
      </c>
      <c r="CO63" s="123">
        <f t="shared" si="81"/>
        <v>20.454557290935128</v>
      </c>
    </row>
    <row r="64" spans="1:93" ht="15" customHeight="1">
      <c r="A64" s="2">
        <v>65</v>
      </c>
      <c r="B64" s="47">
        <f t="shared" si="2"/>
        <v>2200</v>
      </c>
      <c r="C64" s="46">
        <f t="shared" si="3"/>
        <v>25.1</v>
      </c>
      <c r="D64" s="48">
        <f t="shared" si="4"/>
        <v>1658.0655837623051</v>
      </c>
      <c r="E64" s="49">
        <f t="shared" si="5"/>
        <v>1.04</v>
      </c>
      <c r="F64" s="50">
        <f t="shared" si="6"/>
        <v>954.54423304671127</v>
      </c>
      <c r="G64" s="45">
        <f t="shared" si="7"/>
        <v>12.15297414490086</v>
      </c>
      <c r="H64" s="45">
        <f t="shared" si="8"/>
        <v>78.544084901819573</v>
      </c>
      <c r="I64" s="109">
        <f t="shared" si="9"/>
        <v>21.320650990192661</v>
      </c>
      <c r="J64" s="113">
        <f t="shared" si="10"/>
        <v>20.517738178170106</v>
      </c>
      <c r="K64" s="170">
        <f t="shared" si="11"/>
        <v>65</v>
      </c>
      <c r="L64" s="41">
        <f t="shared" si="12"/>
        <v>1540</v>
      </c>
      <c r="M64" s="42">
        <f t="shared" si="13"/>
        <v>25.1</v>
      </c>
      <c r="N64" s="43">
        <f t="shared" si="14"/>
        <v>0.96</v>
      </c>
      <c r="O64" s="44">
        <f t="shared" si="15"/>
        <v>882.10352075837739</v>
      </c>
      <c r="P64" s="45">
        <f t="shared" si="16"/>
        <v>11.882934106839926</v>
      </c>
      <c r="Q64" s="45">
        <f t="shared" si="17"/>
        <v>74.232804190223561</v>
      </c>
      <c r="R64" s="109">
        <f t="shared" si="18"/>
        <v>24.77380028567763</v>
      </c>
      <c r="S64" s="113">
        <f t="shared" si="19"/>
        <v>23.973262333587233</v>
      </c>
      <c r="T64" s="170">
        <v>65</v>
      </c>
      <c r="U64" s="41">
        <f t="shared" si="20"/>
        <v>1232</v>
      </c>
      <c r="V64" s="42">
        <f t="shared" si="21"/>
        <v>25.1</v>
      </c>
      <c r="W64" s="43">
        <f t="shared" si="22"/>
        <v>0.9</v>
      </c>
      <c r="X64" s="44">
        <f t="shared" si="23"/>
        <v>829.63572120274762</v>
      </c>
      <c r="Y64" s="45">
        <f t="shared" si="24"/>
        <v>11.736905891724428</v>
      </c>
      <c r="Z64" s="45">
        <f t="shared" si="25"/>
        <v>70.686067423247835</v>
      </c>
      <c r="AA64" s="109">
        <f t="shared" si="26"/>
        <v>27.028168372890242</v>
      </c>
      <c r="AB64" s="113">
        <f t="shared" si="27"/>
        <v>26.223115470009706</v>
      </c>
      <c r="AC64" s="170">
        <v>65</v>
      </c>
      <c r="AD64" s="41">
        <f t="shared" si="28"/>
        <v>985.6</v>
      </c>
      <c r="AE64" s="42">
        <f t="shared" si="29"/>
        <v>25.1</v>
      </c>
      <c r="AF64" s="43">
        <f t="shared" si="30"/>
        <v>0.84</v>
      </c>
      <c r="AG64" s="44">
        <f t="shared" si="31"/>
        <v>772.22079625736455</v>
      </c>
      <c r="AH64" s="45">
        <f t="shared" si="32"/>
        <v>11.606294285471941</v>
      </c>
      <c r="AI64" s="45">
        <f t="shared" si="33"/>
        <v>66.534655874096174</v>
      </c>
      <c r="AJ64" s="109">
        <f t="shared" si="34"/>
        <v>29.317617162347489</v>
      </c>
      <c r="AK64" s="113">
        <f t="shared" si="35"/>
        <v>28.504434123899028</v>
      </c>
      <c r="AL64" s="170">
        <v>65</v>
      </c>
      <c r="AM64" s="41" t="str">
        <f t="shared" si="36"/>
        <v/>
      </c>
      <c r="AN64" s="42" t="str">
        <f t="shared" si="37"/>
        <v/>
      </c>
      <c r="AO64" s="43" t="str">
        <f t="shared" si="38"/>
        <v/>
      </c>
      <c r="AP64" s="44" t="str">
        <f t="shared" si="39"/>
        <v/>
      </c>
      <c r="AQ64" s="45" t="str">
        <f t="shared" si="40"/>
        <v/>
      </c>
      <c r="AR64" s="45" t="str">
        <f t="shared" si="41"/>
        <v/>
      </c>
      <c r="AS64" s="45" t="str">
        <f t="shared" si="42"/>
        <v/>
      </c>
      <c r="AT64" s="46" t="str">
        <f t="shared" si="43"/>
        <v/>
      </c>
      <c r="AU64" s="170">
        <v>65</v>
      </c>
      <c r="AV64" s="41" t="str">
        <f t="shared" si="44"/>
        <v/>
      </c>
      <c r="AW64" s="42" t="str">
        <f t="shared" si="45"/>
        <v/>
      </c>
      <c r="AX64" s="43" t="str">
        <f t="shared" si="46"/>
        <v/>
      </c>
      <c r="AY64" s="44" t="str">
        <f t="shared" si="47"/>
        <v/>
      </c>
      <c r="AZ64" s="45" t="str">
        <f t="shared" si="48"/>
        <v/>
      </c>
      <c r="BA64" s="45" t="str">
        <f t="shared" si="49"/>
        <v/>
      </c>
      <c r="BB64" s="45" t="str">
        <f t="shared" si="50"/>
        <v/>
      </c>
      <c r="BC64" s="46" t="str">
        <f t="shared" si="51"/>
        <v/>
      </c>
      <c r="BD64" s="170">
        <v>65</v>
      </c>
      <c r="BE64" s="41" t="str">
        <f t="shared" si="52"/>
        <v/>
      </c>
      <c r="BF64" s="42" t="str">
        <f t="shared" si="53"/>
        <v/>
      </c>
      <c r="BG64" s="43" t="str">
        <f t="shared" si="54"/>
        <v/>
      </c>
      <c r="BH64" s="44" t="str">
        <f t="shared" si="55"/>
        <v/>
      </c>
      <c r="BI64" s="45" t="str">
        <f t="shared" si="56"/>
        <v/>
      </c>
      <c r="BJ64" s="45" t="str">
        <f t="shared" si="57"/>
        <v/>
      </c>
      <c r="BK64" s="45" t="str">
        <f t="shared" si="58"/>
        <v/>
      </c>
      <c r="BL64" s="46" t="str">
        <f t="shared" si="59"/>
        <v/>
      </c>
      <c r="BM64" s="170">
        <v>65</v>
      </c>
      <c r="BN64" s="41" t="str">
        <f t="shared" si="60"/>
        <v/>
      </c>
      <c r="BO64" s="42" t="str">
        <f t="shared" si="61"/>
        <v/>
      </c>
      <c r="BP64" s="43" t="str">
        <f t="shared" si="62"/>
        <v/>
      </c>
      <c r="BQ64" s="44" t="str">
        <f t="shared" si="63"/>
        <v/>
      </c>
      <c r="BR64" s="45" t="str">
        <f t="shared" si="64"/>
        <v/>
      </c>
      <c r="BS64" s="45" t="str">
        <f t="shared" si="65"/>
        <v/>
      </c>
      <c r="BT64" s="45" t="str">
        <f t="shared" si="66"/>
        <v/>
      </c>
      <c r="BU64" s="70" t="str">
        <f t="shared" si="67"/>
        <v/>
      </c>
      <c r="BV64" s="11"/>
      <c r="BW64" s="28">
        <v>65</v>
      </c>
      <c r="BX64" s="61">
        <f t="shared" si="69"/>
        <v>985.6</v>
      </c>
      <c r="BY64" s="62">
        <f t="shared" si="70"/>
        <v>25.1</v>
      </c>
      <c r="BZ64" s="62">
        <f t="shared" si="71"/>
        <v>28.504434123899028</v>
      </c>
      <c r="CA64" s="61">
        <f t="shared" si="72"/>
        <v>772.22079625736455</v>
      </c>
      <c r="CB64" s="75">
        <f t="shared" si="0"/>
        <v>11.606294285471941</v>
      </c>
      <c r="CC64" s="75">
        <f t="shared" si="73"/>
        <v>66.534655874096174</v>
      </c>
      <c r="CD64" s="75">
        <f t="shared" si="74"/>
        <v>29.317617162347489</v>
      </c>
      <c r="CE64" s="75">
        <f t="shared" si="1"/>
        <v>28.504434123899028</v>
      </c>
      <c r="CF64" s="118">
        <f t="shared" si="75"/>
        <v>0.84</v>
      </c>
      <c r="CH64" s="25">
        <v>65</v>
      </c>
      <c r="CI64" s="71">
        <f t="shared" si="76"/>
        <v>985.6</v>
      </c>
      <c r="CJ64" s="42">
        <f t="shared" si="76"/>
        <v>25.1</v>
      </c>
      <c r="CK64" s="72">
        <f t="shared" si="77"/>
        <v>0.84</v>
      </c>
      <c r="CL64" s="71">
        <f t="shared" si="78"/>
        <v>772.22079625736455</v>
      </c>
      <c r="CM64" s="42">
        <f t="shared" si="79"/>
        <v>28.504434123899028</v>
      </c>
      <c r="CN64" s="73">
        <f t="shared" si="80"/>
        <v>1658.0655837623051</v>
      </c>
      <c r="CO64" s="123">
        <f t="shared" si="81"/>
        <v>20.517738178170106</v>
      </c>
    </row>
    <row r="65" spans="1:93" ht="15" customHeight="1">
      <c r="A65" s="2">
        <v>66</v>
      </c>
      <c r="B65" s="47">
        <f t="shared" si="2"/>
        <v>2200</v>
      </c>
      <c r="C65" s="46">
        <f t="shared" si="3"/>
        <v>25.3</v>
      </c>
      <c r="D65" s="48">
        <f t="shared" si="4"/>
        <v>1652.6118311332225</v>
      </c>
      <c r="E65" s="49">
        <f t="shared" si="5"/>
        <v>1.04</v>
      </c>
      <c r="F65" s="50">
        <f t="shared" si="6"/>
        <v>967.33205510476273</v>
      </c>
      <c r="G65" s="45">
        <f t="shared" si="7"/>
        <v>12.239663365178954</v>
      </c>
      <c r="H65" s="45">
        <f t="shared" si="8"/>
        <v>79.032570279404865</v>
      </c>
      <c r="I65" s="109">
        <f t="shared" si="9"/>
        <v>21.386847466460143</v>
      </c>
      <c r="J65" s="113">
        <f t="shared" si="10"/>
        <v>20.580302812830936</v>
      </c>
      <c r="K65" s="170">
        <f t="shared" si="11"/>
        <v>66</v>
      </c>
      <c r="L65" s="41">
        <f t="shared" si="12"/>
        <v>1540</v>
      </c>
      <c r="M65" s="42">
        <f t="shared" si="13"/>
        <v>25.3</v>
      </c>
      <c r="N65" s="43">
        <f t="shared" si="14"/>
        <v>0.96</v>
      </c>
      <c r="O65" s="44">
        <f t="shared" si="15"/>
        <v>894.5769407841151</v>
      </c>
      <c r="P65" s="45">
        <f t="shared" si="16"/>
        <v>11.967471613667335</v>
      </c>
      <c r="Q65" s="45">
        <f t="shared" si="17"/>
        <v>74.75070504971761</v>
      </c>
      <c r="R65" s="109">
        <f t="shared" si="18"/>
        <v>24.860069906460893</v>
      </c>
      <c r="S65" s="113">
        <f t="shared" si="19"/>
        <v>24.056030546718418</v>
      </c>
      <c r="T65" s="170">
        <v>66</v>
      </c>
      <c r="U65" s="41">
        <f t="shared" si="20"/>
        <v>1232</v>
      </c>
      <c r="V65" s="42">
        <f t="shared" si="21"/>
        <v>25.3</v>
      </c>
      <c r="W65" s="43">
        <f t="shared" si="22"/>
        <v>0.9</v>
      </c>
      <c r="X65" s="44">
        <f t="shared" si="23"/>
        <v>841.81470278565496</v>
      </c>
      <c r="Y65" s="45">
        <f t="shared" si="24"/>
        <v>11.820279827116654</v>
      </c>
      <c r="Z65" s="45">
        <f t="shared" si="25"/>
        <v>71.217831988585047</v>
      </c>
      <c r="AA65" s="109">
        <f t="shared" si="26"/>
        <v>27.129643054974974</v>
      </c>
      <c r="AB65" s="113">
        <f t="shared" si="27"/>
        <v>26.321094095075761</v>
      </c>
      <c r="AC65" s="170">
        <v>66</v>
      </c>
      <c r="AD65" s="41">
        <f t="shared" si="28"/>
        <v>985.6</v>
      </c>
      <c r="AE65" s="42">
        <f t="shared" si="29"/>
        <v>25.3</v>
      </c>
      <c r="AF65" s="43">
        <f t="shared" si="30"/>
        <v>0.84</v>
      </c>
      <c r="AG65" s="44">
        <f t="shared" si="31"/>
        <v>784.01322885834429</v>
      </c>
      <c r="AH65" s="45">
        <f t="shared" si="32"/>
        <v>11.688627490933868</v>
      </c>
      <c r="AI65" s="45">
        <f t="shared" si="33"/>
        <v>67.074875084046781</v>
      </c>
      <c r="AJ65" s="109">
        <f t="shared" si="34"/>
        <v>29.436396775171257</v>
      </c>
      <c r="AK65" s="113">
        <f t="shared" si="35"/>
        <v>28.619666948080837</v>
      </c>
      <c r="AL65" s="170">
        <v>66</v>
      </c>
      <c r="AM65" s="41" t="str">
        <f t="shared" si="36"/>
        <v/>
      </c>
      <c r="AN65" s="42" t="str">
        <f t="shared" si="37"/>
        <v/>
      </c>
      <c r="AO65" s="43" t="str">
        <f t="shared" si="38"/>
        <v/>
      </c>
      <c r="AP65" s="44" t="str">
        <f t="shared" si="39"/>
        <v/>
      </c>
      <c r="AQ65" s="45" t="str">
        <f t="shared" si="40"/>
        <v/>
      </c>
      <c r="AR65" s="45" t="str">
        <f t="shared" si="41"/>
        <v/>
      </c>
      <c r="AS65" s="45" t="str">
        <f t="shared" si="42"/>
        <v/>
      </c>
      <c r="AT65" s="46" t="str">
        <f t="shared" si="43"/>
        <v/>
      </c>
      <c r="AU65" s="170">
        <v>66</v>
      </c>
      <c r="AV65" s="41" t="str">
        <f t="shared" si="44"/>
        <v/>
      </c>
      <c r="AW65" s="42" t="str">
        <f t="shared" si="45"/>
        <v/>
      </c>
      <c r="AX65" s="43" t="str">
        <f t="shared" si="46"/>
        <v/>
      </c>
      <c r="AY65" s="44" t="str">
        <f t="shared" si="47"/>
        <v/>
      </c>
      <c r="AZ65" s="45" t="str">
        <f t="shared" si="48"/>
        <v/>
      </c>
      <c r="BA65" s="45" t="str">
        <f t="shared" si="49"/>
        <v/>
      </c>
      <c r="BB65" s="45" t="str">
        <f t="shared" si="50"/>
        <v/>
      </c>
      <c r="BC65" s="46" t="str">
        <f t="shared" si="51"/>
        <v/>
      </c>
      <c r="BD65" s="170">
        <v>66</v>
      </c>
      <c r="BE65" s="41" t="str">
        <f t="shared" si="52"/>
        <v/>
      </c>
      <c r="BF65" s="42" t="str">
        <f t="shared" si="53"/>
        <v/>
      </c>
      <c r="BG65" s="43" t="str">
        <f t="shared" si="54"/>
        <v/>
      </c>
      <c r="BH65" s="44" t="str">
        <f t="shared" si="55"/>
        <v/>
      </c>
      <c r="BI65" s="45" t="str">
        <f t="shared" si="56"/>
        <v/>
      </c>
      <c r="BJ65" s="45" t="str">
        <f t="shared" si="57"/>
        <v/>
      </c>
      <c r="BK65" s="45" t="str">
        <f t="shared" si="58"/>
        <v/>
      </c>
      <c r="BL65" s="46" t="str">
        <f t="shared" si="59"/>
        <v/>
      </c>
      <c r="BM65" s="170">
        <v>66</v>
      </c>
      <c r="BN65" s="41" t="str">
        <f t="shared" si="60"/>
        <v/>
      </c>
      <c r="BO65" s="42" t="str">
        <f t="shared" si="61"/>
        <v/>
      </c>
      <c r="BP65" s="43" t="str">
        <f t="shared" si="62"/>
        <v/>
      </c>
      <c r="BQ65" s="44" t="str">
        <f t="shared" si="63"/>
        <v/>
      </c>
      <c r="BR65" s="45" t="str">
        <f t="shared" si="64"/>
        <v/>
      </c>
      <c r="BS65" s="45" t="str">
        <f t="shared" si="65"/>
        <v/>
      </c>
      <c r="BT65" s="45" t="str">
        <f t="shared" si="66"/>
        <v/>
      </c>
      <c r="BU65" s="70" t="str">
        <f t="shared" si="67"/>
        <v/>
      </c>
      <c r="BV65" s="11"/>
      <c r="BW65" s="28">
        <v>66</v>
      </c>
      <c r="BX65" s="61">
        <f t="shared" si="69"/>
        <v>985.6</v>
      </c>
      <c r="BY65" s="62">
        <f t="shared" si="70"/>
        <v>25.3</v>
      </c>
      <c r="BZ65" s="62">
        <f t="shared" si="71"/>
        <v>28.619666948080837</v>
      </c>
      <c r="CA65" s="61">
        <f t="shared" si="72"/>
        <v>784.01322885834429</v>
      </c>
      <c r="CB65" s="75">
        <f t="shared" si="0"/>
        <v>11.688627490933868</v>
      </c>
      <c r="CC65" s="75">
        <f t="shared" si="73"/>
        <v>67.074875084046781</v>
      </c>
      <c r="CD65" s="75">
        <f t="shared" si="74"/>
        <v>29.436396775171257</v>
      </c>
      <c r="CE65" s="75">
        <f t="shared" si="1"/>
        <v>28.619666948080837</v>
      </c>
      <c r="CF65" s="118">
        <f t="shared" si="75"/>
        <v>0.84</v>
      </c>
      <c r="CH65" s="25">
        <v>66</v>
      </c>
      <c r="CI65" s="71">
        <f t="shared" si="76"/>
        <v>985.6</v>
      </c>
      <c r="CJ65" s="42">
        <f t="shared" si="76"/>
        <v>25.3</v>
      </c>
      <c r="CK65" s="72">
        <f t="shared" si="77"/>
        <v>0.84</v>
      </c>
      <c r="CL65" s="71">
        <f t="shared" si="78"/>
        <v>784.01322885834429</v>
      </c>
      <c r="CM65" s="42">
        <f t="shared" si="79"/>
        <v>28.619666948080837</v>
      </c>
      <c r="CN65" s="73">
        <f t="shared" si="80"/>
        <v>1652.6118311332225</v>
      </c>
      <c r="CO65" s="123">
        <f t="shared" si="81"/>
        <v>20.580302812830936</v>
      </c>
    </row>
    <row r="66" spans="1:93" ht="15" customHeight="1">
      <c r="A66" s="2">
        <v>67</v>
      </c>
      <c r="B66" s="47">
        <f t="shared" si="2"/>
        <v>2200</v>
      </c>
      <c r="C66" s="46">
        <f t="shared" si="3"/>
        <v>25.5</v>
      </c>
      <c r="D66" s="48">
        <f t="shared" si="4"/>
        <v>1647.1739244688717</v>
      </c>
      <c r="E66" s="49">
        <f t="shared" si="5"/>
        <v>1.04</v>
      </c>
      <c r="F66" s="50">
        <f t="shared" si="6"/>
        <v>980.16703357338031</v>
      </c>
      <c r="G66" s="45">
        <f t="shared" si="7"/>
        <v>12.326352585457048</v>
      </c>
      <c r="H66" s="45">
        <f t="shared" si="8"/>
        <v>79.518010439666227</v>
      </c>
      <c r="I66" s="109">
        <f t="shared" si="9"/>
        <v>21.452428916351653</v>
      </c>
      <c r="J66" s="113">
        <f t="shared" si="10"/>
        <v>20.642261636671016</v>
      </c>
      <c r="K66" s="170">
        <f t="shared" si="11"/>
        <v>67</v>
      </c>
      <c r="L66" s="41">
        <f t="shared" si="12"/>
        <v>1540</v>
      </c>
      <c r="M66" s="42">
        <f t="shared" si="13"/>
        <v>25.5</v>
      </c>
      <c r="N66" s="43">
        <f t="shared" si="14"/>
        <v>0.96</v>
      </c>
      <c r="O66" s="44">
        <f t="shared" si="15"/>
        <v>907.10219570644847</v>
      </c>
      <c r="P66" s="45">
        <f t="shared" si="16"/>
        <v>12.052009120494745</v>
      </c>
      <c r="Q66" s="45">
        <f t="shared" si="17"/>
        <v>75.265641324806026</v>
      </c>
      <c r="R66" s="109">
        <f t="shared" si="18"/>
        <v>24.945549910846221</v>
      </c>
      <c r="S66" s="113">
        <f t="shared" si="19"/>
        <v>24.138020975063775</v>
      </c>
      <c r="T66" s="170">
        <v>67</v>
      </c>
      <c r="U66" s="41">
        <f t="shared" si="20"/>
        <v>1232</v>
      </c>
      <c r="V66" s="42">
        <f t="shared" si="21"/>
        <v>25.5</v>
      </c>
      <c r="W66" s="43">
        <f t="shared" si="22"/>
        <v>0.91</v>
      </c>
      <c r="X66" s="44">
        <f t="shared" si="23"/>
        <v>854.04919245968199</v>
      </c>
      <c r="Y66" s="45">
        <f t="shared" si="24"/>
        <v>11.903653762508881</v>
      </c>
      <c r="Z66" s="45">
        <f t="shared" si="25"/>
        <v>71.746810643094321</v>
      </c>
      <c r="AA66" s="109">
        <f t="shared" si="26"/>
        <v>27.230210930745663</v>
      </c>
      <c r="AB66" s="113">
        <f t="shared" si="27"/>
        <v>26.418179501413583</v>
      </c>
      <c r="AC66" s="170">
        <v>67</v>
      </c>
      <c r="AD66" s="41">
        <f t="shared" si="28"/>
        <v>985.6</v>
      </c>
      <c r="AE66" s="42">
        <f t="shared" si="29"/>
        <v>25.5</v>
      </c>
      <c r="AF66" s="43">
        <f t="shared" si="30"/>
        <v>0.85</v>
      </c>
      <c r="AG66" s="44">
        <f t="shared" si="31"/>
        <v>795.8652292943483</v>
      </c>
      <c r="AH66" s="45">
        <f t="shared" si="32"/>
        <v>11.770960696395797</v>
      </c>
      <c r="AI66" s="45">
        <f t="shared" si="33"/>
        <v>67.612597630883087</v>
      </c>
      <c r="AJ66" s="109">
        <f t="shared" si="34"/>
        <v>29.554153366120694</v>
      </c>
      <c r="AK66" s="113">
        <f t="shared" si="35"/>
        <v>28.733892079348077</v>
      </c>
      <c r="AL66" s="170">
        <v>67</v>
      </c>
      <c r="AM66" s="41" t="str">
        <f t="shared" si="36"/>
        <v/>
      </c>
      <c r="AN66" s="42" t="str">
        <f t="shared" si="37"/>
        <v/>
      </c>
      <c r="AO66" s="43" t="str">
        <f t="shared" si="38"/>
        <v/>
      </c>
      <c r="AP66" s="44" t="str">
        <f t="shared" si="39"/>
        <v/>
      </c>
      <c r="AQ66" s="45" t="str">
        <f t="shared" si="40"/>
        <v/>
      </c>
      <c r="AR66" s="45" t="str">
        <f t="shared" si="41"/>
        <v/>
      </c>
      <c r="AS66" s="45" t="str">
        <f t="shared" si="42"/>
        <v/>
      </c>
      <c r="AT66" s="46" t="str">
        <f t="shared" si="43"/>
        <v/>
      </c>
      <c r="AU66" s="170">
        <v>67</v>
      </c>
      <c r="AV66" s="41" t="str">
        <f t="shared" si="44"/>
        <v/>
      </c>
      <c r="AW66" s="42" t="str">
        <f t="shared" si="45"/>
        <v/>
      </c>
      <c r="AX66" s="43" t="str">
        <f t="shared" si="46"/>
        <v/>
      </c>
      <c r="AY66" s="44" t="str">
        <f t="shared" si="47"/>
        <v/>
      </c>
      <c r="AZ66" s="45" t="str">
        <f t="shared" si="48"/>
        <v/>
      </c>
      <c r="BA66" s="45" t="str">
        <f t="shared" si="49"/>
        <v/>
      </c>
      <c r="BB66" s="45" t="str">
        <f t="shared" si="50"/>
        <v/>
      </c>
      <c r="BC66" s="46" t="str">
        <f t="shared" si="51"/>
        <v/>
      </c>
      <c r="BD66" s="170">
        <v>67</v>
      </c>
      <c r="BE66" s="41" t="str">
        <f t="shared" si="52"/>
        <v/>
      </c>
      <c r="BF66" s="42" t="str">
        <f t="shared" si="53"/>
        <v/>
      </c>
      <c r="BG66" s="43" t="str">
        <f t="shared" si="54"/>
        <v/>
      </c>
      <c r="BH66" s="44" t="str">
        <f t="shared" si="55"/>
        <v/>
      </c>
      <c r="BI66" s="45" t="str">
        <f t="shared" si="56"/>
        <v/>
      </c>
      <c r="BJ66" s="45" t="str">
        <f t="shared" si="57"/>
        <v/>
      </c>
      <c r="BK66" s="45" t="str">
        <f t="shared" si="58"/>
        <v/>
      </c>
      <c r="BL66" s="46" t="str">
        <f t="shared" si="59"/>
        <v/>
      </c>
      <c r="BM66" s="170">
        <v>67</v>
      </c>
      <c r="BN66" s="41" t="str">
        <f t="shared" si="60"/>
        <v/>
      </c>
      <c r="BO66" s="42" t="str">
        <f t="shared" si="61"/>
        <v/>
      </c>
      <c r="BP66" s="43" t="str">
        <f t="shared" si="62"/>
        <v/>
      </c>
      <c r="BQ66" s="44" t="str">
        <f t="shared" si="63"/>
        <v/>
      </c>
      <c r="BR66" s="45" t="str">
        <f t="shared" si="64"/>
        <v/>
      </c>
      <c r="BS66" s="45" t="str">
        <f t="shared" si="65"/>
        <v/>
      </c>
      <c r="BT66" s="45" t="str">
        <f t="shared" si="66"/>
        <v/>
      </c>
      <c r="BU66" s="70" t="str">
        <f t="shared" si="67"/>
        <v/>
      </c>
      <c r="BV66" s="11"/>
      <c r="BW66" s="28">
        <v>67</v>
      </c>
      <c r="BX66" s="61">
        <f t="shared" si="69"/>
        <v>985.6</v>
      </c>
      <c r="BY66" s="62">
        <f t="shared" si="70"/>
        <v>25.5</v>
      </c>
      <c r="BZ66" s="62">
        <f t="shared" si="71"/>
        <v>28.733892079348077</v>
      </c>
      <c r="CA66" s="61">
        <f t="shared" si="72"/>
        <v>795.8652292943483</v>
      </c>
      <c r="CB66" s="75">
        <f t="shared" si="0"/>
        <v>11.770960696395797</v>
      </c>
      <c r="CC66" s="75">
        <f t="shared" si="73"/>
        <v>67.612597630883087</v>
      </c>
      <c r="CD66" s="75">
        <f t="shared" si="74"/>
        <v>29.554153366120694</v>
      </c>
      <c r="CE66" s="75">
        <f t="shared" si="1"/>
        <v>28.733892079348077</v>
      </c>
      <c r="CF66" s="118">
        <f t="shared" si="75"/>
        <v>0.85</v>
      </c>
      <c r="CH66" s="25">
        <v>67</v>
      </c>
      <c r="CI66" s="71">
        <f t="shared" si="76"/>
        <v>985.6</v>
      </c>
      <c r="CJ66" s="42">
        <f t="shared" si="76"/>
        <v>25.5</v>
      </c>
      <c r="CK66" s="72">
        <f t="shared" si="77"/>
        <v>0.85</v>
      </c>
      <c r="CL66" s="71">
        <f t="shared" si="78"/>
        <v>795.8652292943483</v>
      </c>
      <c r="CM66" s="42">
        <f t="shared" si="79"/>
        <v>28.733892079348077</v>
      </c>
      <c r="CN66" s="73">
        <f t="shared" si="80"/>
        <v>1647.1739244688717</v>
      </c>
      <c r="CO66" s="123">
        <f t="shared" si="81"/>
        <v>20.642261636671016</v>
      </c>
    </row>
    <row r="67" spans="1:93" ht="15" customHeight="1">
      <c r="A67" s="2">
        <v>68</v>
      </c>
      <c r="B67" s="47">
        <f t="shared" si="2"/>
        <v>2200</v>
      </c>
      <c r="C67" s="46">
        <f t="shared" si="3"/>
        <v>25.7</v>
      </c>
      <c r="D67" s="48">
        <f t="shared" si="4"/>
        <v>1641.7520532905567</v>
      </c>
      <c r="E67" s="49">
        <f t="shared" si="5"/>
        <v>1.04</v>
      </c>
      <c r="F67" s="50">
        <f t="shared" si="6"/>
        <v>993.0488136216178</v>
      </c>
      <c r="G67" s="45">
        <f t="shared" si="7"/>
        <v>12.413041805735142</v>
      </c>
      <c r="H67" s="45">
        <f t="shared" si="8"/>
        <v>80.000440598113826</v>
      </c>
      <c r="I67" s="109">
        <f t="shared" si="9"/>
        <v>21.517405699250979</v>
      </c>
      <c r="J67" s="113">
        <f t="shared" si="10"/>
        <v>20.703624853849117</v>
      </c>
      <c r="K67" s="170">
        <f t="shared" si="11"/>
        <v>68</v>
      </c>
      <c r="L67" s="41">
        <f t="shared" si="12"/>
        <v>1540</v>
      </c>
      <c r="M67" s="42">
        <f t="shared" si="13"/>
        <v>25.7</v>
      </c>
      <c r="N67" s="43">
        <f t="shared" si="14"/>
        <v>0.97</v>
      </c>
      <c r="O67" s="44">
        <f t="shared" si="15"/>
        <v>919.67885624702944</v>
      </c>
      <c r="P67" s="45">
        <f t="shared" si="16"/>
        <v>12.136546627322154</v>
      </c>
      <c r="Q67" s="45">
        <f t="shared" si="17"/>
        <v>75.777639594497259</v>
      </c>
      <c r="R67" s="109">
        <f t="shared" si="18"/>
        <v>25.030252778297573</v>
      </c>
      <c r="S67" s="113">
        <f t="shared" si="19"/>
        <v>24.219245911094973</v>
      </c>
      <c r="T67" s="170">
        <v>68</v>
      </c>
      <c r="U67" s="41">
        <f t="shared" si="20"/>
        <v>1232</v>
      </c>
      <c r="V67" s="42">
        <f t="shared" si="21"/>
        <v>25.7</v>
      </c>
      <c r="W67" s="43">
        <f t="shared" si="22"/>
        <v>0.91</v>
      </c>
      <c r="X67" s="44">
        <f t="shared" si="23"/>
        <v>866.3387167304121</v>
      </c>
      <c r="Y67" s="45">
        <f t="shared" si="24"/>
        <v>11.987027697901107</v>
      </c>
      <c r="Z67" s="45">
        <f t="shared" si="25"/>
        <v>72.273022017134863</v>
      </c>
      <c r="AA67" s="109">
        <f t="shared" si="26"/>
        <v>27.329885533254711</v>
      </c>
      <c r="AB67" s="113">
        <f t="shared" si="27"/>
        <v>26.514385019296313</v>
      </c>
      <c r="AC67" s="170">
        <v>68</v>
      </c>
      <c r="AD67" s="41">
        <f t="shared" si="28"/>
        <v>985.6</v>
      </c>
      <c r="AE67" s="42">
        <f t="shared" si="29"/>
        <v>25.7</v>
      </c>
      <c r="AF67" s="43">
        <f t="shared" si="30"/>
        <v>0.85</v>
      </c>
      <c r="AG67" s="44">
        <f t="shared" si="31"/>
        <v>807.77629063461666</v>
      </c>
      <c r="AH67" s="45">
        <f t="shared" si="32"/>
        <v>11.853293901857723</v>
      </c>
      <c r="AI67" s="45">
        <f t="shared" si="33"/>
        <v>68.147832773134638</v>
      </c>
      <c r="AJ67" s="109">
        <f t="shared" si="34"/>
        <v>29.670901131110977</v>
      </c>
      <c r="AK67" s="113">
        <f t="shared" si="35"/>
        <v>28.847123500904338</v>
      </c>
      <c r="AL67" s="170">
        <v>68</v>
      </c>
      <c r="AM67" s="41" t="str">
        <f t="shared" si="36"/>
        <v/>
      </c>
      <c r="AN67" s="42" t="str">
        <f t="shared" si="37"/>
        <v/>
      </c>
      <c r="AO67" s="43" t="str">
        <f t="shared" si="38"/>
        <v/>
      </c>
      <c r="AP67" s="44" t="str">
        <f t="shared" si="39"/>
        <v/>
      </c>
      <c r="AQ67" s="45" t="str">
        <f t="shared" si="40"/>
        <v/>
      </c>
      <c r="AR67" s="45" t="str">
        <f t="shared" si="41"/>
        <v/>
      </c>
      <c r="AS67" s="45" t="str">
        <f t="shared" si="42"/>
        <v/>
      </c>
      <c r="AT67" s="46" t="str">
        <f t="shared" si="43"/>
        <v/>
      </c>
      <c r="AU67" s="170">
        <v>68</v>
      </c>
      <c r="AV67" s="41" t="str">
        <f t="shared" si="44"/>
        <v/>
      </c>
      <c r="AW67" s="42" t="str">
        <f t="shared" si="45"/>
        <v/>
      </c>
      <c r="AX67" s="43" t="str">
        <f t="shared" si="46"/>
        <v/>
      </c>
      <c r="AY67" s="44" t="str">
        <f t="shared" si="47"/>
        <v/>
      </c>
      <c r="AZ67" s="45" t="str">
        <f t="shared" si="48"/>
        <v/>
      </c>
      <c r="BA67" s="45" t="str">
        <f t="shared" si="49"/>
        <v/>
      </c>
      <c r="BB67" s="45" t="str">
        <f t="shared" si="50"/>
        <v/>
      </c>
      <c r="BC67" s="46" t="str">
        <f t="shared" si="51"/>
        <v/>
      </c>
      <c r="BD67" s="170">
        <v>68</v>
      </c>
      <c r="BE67" s="41" t="str">
        <f t="shared" si="52"/>
        <v/>
      </c>
      <c r="BF67" s="42" t="str">
        <f t="shared" si="53"/>
        <v/>
      </c>
      <c r="BG67" s="43" t="str">
        <f t="shared" si="54"/>
        <v/>
      </c>
      <c r="BH67" s="44" t="str">
        <f t="shared" si="55"/>
        <v/>
      </c>
      <c r="BI67" s="45" t="str">
        <f t="shared" si="56"/>
        <v/>
      </c>
      <c r="BJ67" s="45" t="str">
        <f t="shared" si="57"/>
        <v/>
      </c>
      <c r="BK67" s="45" t="str">
        <f t="shared" si="58"/>
        <v/>
      </c>
      <c r="BL67" s="46" t="str">
        <f t="shared" si="59"/>
        <v/>
      </c>
      <c r="BM67" s="170">
        <v>68</v>
      </c>
      <c r="BN67" s="41" t="str">
        <f t="shared" si="60"/>
        <v/>
      </c>
      <c r="BO67" s="42" t="str">
        <f t="shared" si="61"/>
        <v/>
      </c>
      <c r="BP67" s="43" t="str">
        <f t="shared" si="62"/>
        <v/>
      </c>
      <c r="BQ67" s="44" t="str">
        <f t="shared" si="63"/>
        <v/>
      </c>
      <c r="BR67" s="45" t="str">
        <f t="shared" si="64"/>
        <v/>
      </c>
      <c r="BS67" s="45" t="str">
        <f t="shared" si="65"/>
        <v/>
      </c>
      <c r="BT67" s="45" t="str">
        <f t="shared" si="66"/>
        <v/>
      </c>
      <c r="BU67" s="70" t="str">
        <f t="shared" si="67"/>
        <v/>
      </c>
      <c r="BV67" s="11"/>
      <c r="BW67" s="28">
        <v>68</v>
      </c>
      <c r="BX67" s="61">
        <f t="shared" si="69"/>
        <v>985.6</v>
      </c>
      <c r="BY67" s="62">
        <f t="shared" si="70"/>
        <v>25.7</v>
      </c>
      <c r="BZ67" s="62">
        <f t="shared" si="71"/>
        <v>28.847123500904338</v>
      </c>
      <c r="CA67" s="61">
        <f t="shared" si="72"/>
        <v>807.77629063461666</v>
      </c>
      <c r="CB67" s="75">
        <f t="shared" si="0"/>
        <v>11.853293901857723</v>
      </c>
      <c r="CC67" s="75">
        <f t="shared" si="73"/>
        <v>68.147832773134638</v>
      </c>
      <c r="CD67" s="75">
        <f t="shared" si="74"/>
        <v>29.670901131110977</v>
      </c>
      <c r="CE67" s="75">
        <f t="shared" si="1"/>
        <v>28.847123500904338</v>
      </c>
      <c r="CF67" s="118">
        <f t="shared" si="75"/>
        <v>0.85</v>
      </c>
      <c r="CH67" s="25">
        <v>68</v>
      </c>
      <c r="CI67" s="71">
        <f t="shared" si="76"/>
        <v>985.6</v>
      </c>
      <c r="CJ67" s="42">
        <f t="shared" si="76"/>
        <v>25.7</v>
      </c>
      <c r="CK67" s="72">
        <f t="shared" si="77"/>
        <v>0.85</v>
      </c>
      <c r="CL67" s="71">
        <f t="shared" si="78"/>
        <v>807.77629063461666</v>
      </c>
      <c r="CM67" s="42">
        <f t="shared" si="79"/>
        <v>28.847123500904338</v>
      </c>
      <c r="CN67" s="73">
        <f t="shared" si="80"/>
        <v>1641.7520532905567</v>
      </c>
      <c r="CO67" s="123">
        <f t="shared" si="81"/>
        <v>20.703624853849117</v>
      </c>
    </row>
    <row r="68" spans="1:93" ht="15" customHeight="1">
      <c r="A68" s="2">
        <v>69</v>
      </c>
      <c r="B68" s="47">
        <f t="shared" si="2"/>
        <v>2200</v>
      </c>
      <c r="C68" s="46">
        <f t="shared" si="3"/>
        <v>25.9</v>
      </c>
      <c r="D68" s="48">
        <f t="shared" si="4"/>
        <v>1636.3463987079047</v>
      </c>
      <c r="E68" s="49">
        <f t="shared" si="5"/>
        <v>1.05</v>
      </c>
      <c r="F68" s="50">
        <f t="shared" si="6"/>
        <v>1005.9770471839697</v>
      </c>
      <c r="G68" s="45">
        <f t="shared" si="7"/>
        <v>12.499731026013237</v>
      </c>
      <c r="H68" s="45">
        <f t="shared" si="8"/>
        <v>80.479895534586078</v>
      </c>
      <c r="I68" s="109">
        <f t="shared" si="9"/>
        <v>21.581787939960126</v>
      </c>
      <c r="J68" s="113">
        <f t="shared" si="10"/>
        <v>20.764402437457221</v>
      </c>
      <c r="K68" s="170">
        <f t="shared" si="11"/>
        <v>69</v>
      </c>
      <c r="L68" s="41">
        <f t="shared" si="12"/>
        <v>1540</v>
      </c>
      <c r="M68" s="42">
        <f t="shared" si="13"/>
        <v>25.9</v>
      </c>
      <c r="N68" s="43">
        <f t="shared" si="14"/>
        <v>0.97</v>
      </c>
      <c r="O68" s="44">
        <f t="shared" si="15"/>
        <v>932.30650098291233</v>
      </c>
      <c r="P68" s="45">
        <f t="shared" si="16"/>
        <v>12.221084134149564</v>
      </c>
      <c r="Q68" s="45">
        <f t="shared" si="17"/>
        <v>76.286726345149191</v>
      </c>
      <c r="R68" s="109">
        <f t="shared" si="18"/>
        <v>25.114190731747826</v>
      </c>
      <c r="S68" s="113">
        <f t="shared" si="19"/>
        <v>24.299717394596467</v>
      </c>
      <c r="T68" s="170">
        <v>69</v>
      </c>
      <c r="U68" s="41">
        <f t="shared" si="20"/>
        <v>1232</v>
      </c>
      <c r="V68" s="42">
        <f t="shared" si="21"/>
        <v>25.9</v>
      </c>
      <c r="W68" s="43">
        <f t="shared" si="22"/>
        <v>0.91</v>
      </c>
      <c r="X68" s="44">
        <f t="shared" si="23"/>
        <v>878.68281017702031</v>
      </c>
      <c r="Y68" s="45">
        <f t="shared" si="24"/>
        <v>12.070401633293333</v>
      </c>
      <c r="Z68" s="45">
        <f t="shared" si="25"/>
        <v>72.796484895198745</v>
      </c>
      <c r="AA68" s="109">
        <f t="shared" si="26"/>
        <v>27.428680139715851</v>
      </c>
      <c r="AB68" s="113">
        <f t="shared" si="27"/>
        <v>26.60972372699192</v>
      </c>
      <c r="AC68" s="170">
        <v>69</v>
      </c>
      <c r="AD68" s="41">
        <f t="shared" si="28"/>
        <v>985.6</v>
      </c>
      <c r="AE68" s="42">
        <f t="shared" si="29"/>
        <v>25.9</v>
      </c>
      <c r="AF68" s="43">
        <f t="shared" si="30"/>
        <v>0.85</v>
      </c>
      <c r="AG68" s="44">
        <f t="shared" si="31"/>
        <v>819.74591366370601</v>
      </c>
      <c r="AH68" s="45">
        <f t="shared" si="32"/>
        <v>11.93562710731965</v>
      </c>
      <c r="AI68" s="45">
        <f t="shared" si="33"/>
        <v>68.680590160276381</v>
      </c>
      <c r="AJ68" s="109">
        <f t="shared" si="34"/>
        <v>29.786654024801585</v>
      </c>
      <c r="AK68" s="113">
        <f t="shared" si="35"/>
        <v>28.959374958312477</v>
      </c>
      <c r="AL68" s="170">
        <v>69</v>
      </c>
      <c r="AM68" s="41" t="str">
        <f t="shared" si="36"/>
        <v/>
      </c>
      <c r="AN68" s="42" t="str">
        <f t="shared" si="37"/>
        <v/>
      </c>
      <c r="AO68" s="43" t="str">
        <f t="shared" si="38"/>
        <v/>
      </c>
      <c r="AP68" s="44" t="str">
        <f t="shared" si="39"/>
        <v/>
      </c>
      <c r="AQ68" s="45" t="str">
        <f t="shared" si="40"/>
        <v/>
      </c>
      <c r="AR68" s="45" t="str">
        <f t="shared" si="41"/>
        <v/>
      </c>
      <c r="AS68" s="45" t="str">
        <f t="shared" si="42"/>
        <v/>
      </c>
      <c r="AT68" s="46" t="str">
        <f t="shared" si="43"/>
        <v/>
      </c>
      <c r="AU68" s="170">
        <v>69</v>
      </c>
      <c r="AV68" s="41" t="str">
        <f t="shared" si="44"/>
        <v/>
      </c>
      <c r="AW68" s="42" t="str">
        <f t="shared" si="45"/>
        <v/>
      </c>
      <c r="AX68" s="43" t="str">
        <f t="shared" si="46"/>
        <v/>
      </c>
      <c r="AY68" s="44" t="str">
        <f t="shared" si="47"/>
        <v/>
      </c>
      <c r="AZ68" s="45" t="str">
        <f t="shared" si="48"/>
        <v/>
      </c>
      <c r="BA68" s="45" t="str">
        <f t="shared" si="49"/>
        <v/>
      </c>
      <c r="BB68" s="45" t="str">
        <f t="shared" si="50"/>
        <v/>
      </c>
      <c r="BC68" s="46" t="str">
        <f t="shared" si="51"/>
        <v/>
      </c>
      <c r="BD68" s="170">
        <v>69</v>
      </c>
      <c r="BE68" s="41" t="str">
        <f t="shared" si="52"/>
        <v/>
      </c>
      <c r="BF68" s="42" t="str">
        <f t="shared" si="53"/>
        <v/>
      </c>
      <c r="BG68" s="43" t="str">
        <f t="shared" si="54"/>
        <v/>
      </c>
      <c r="BH68" s="44" t="str">
        <f t="shared" si="55"/>
        <v/>
      </c>
      <c r="BI68" s="45" t="str">
        <f t="shared" si="56"/>
        <v/>
      </c>
      <c r="BJ68" s="45" t="str">
        <f t="shared" si="57"/>
        <v/>
      </c>
      <c r="BK68" s="45" t="str">
        <f t="shared" si="58"/>
        <v/>
      </c>
      <c r="BL68" s="46" t="str">
        <f t="shared" si="59"/>
        <v/>
      </c>
      <c r="BM68" s="170">
        <v>69</v>
      </c>
      <c r="BN68" s="41" t="str">
        <f t="shared" si="60"/>
        <v/>
      </c>
      <c r="BO68" s="42" t="str">
        <f t="shared" si="61"/>
        <v/>
      </c>
      <c r="BP68" s="43" t="str">
        <f t="shared" si="62"/>
        <v/>
      </c>
      <c r="BQ68" s="44" t="str">
        <f t="shared" si="63"/>
        <v/>
      </c>
      <c r="BR68" s="45" t="str">
        <f t="shared" si="64"/>
        <v/>
      </c>
      <c r="BS68" s="45" t="str">
        <f t="shared" si="65"/>
        <v/>
      </c>
      <c r="BT68" s="45" t="str">
        <f t="shared" si="66"/>
        <v/>
      </c>
      <c r="BU68" s="70" t="str">
        <f t="shared" si="67"/>
        <v/>
      </c>
      <c r="BV68" s="11"/>
      <c r="BW68" s="28">
        <v>69</v>
      </c>
      <c r="BX68" s="61">
        <f t="shared" si="69"/>
        <v>985.6</v>
      </c>
      <c r="BY68" s="62">
        <f t="shared" si="70"/>
        <v>25.9</v>
      </c>
      <c r="BZ68" s="62">
        <f t="shared" si="71"/>
        <v>28.959374958312477</v>
      </c>
      <c r="CA68" s="61">
        <f t="shared" si="72"/>
        <v>819.74591366370601</v>
      </c>
      <c r="CB68" s="75">
        <f t="shared" si="0"/>
        <v>11.93562710731965</v>
      </c>
      <c r="CC68" s="75">
        <f t="shared" si="73"/>
        <v>68.680590160276381</v>
      </c>
      <c r="CD68" s="75">
        <f t="shared" si="74"/>
        <v>29.786654024801585</v>
      </c>
      <c r="CE68" s="75">
        <f t="shared" si="1"/>
        <v>28.959374958312477</v>
      </c>
      <c r="CF68" s="118">
        <f t="shared" si="75"/>
        <v>0.85</v>
      </c>
      <c r="CH68" s="25">
        <v>69</v>
      </c>
      <c r="CI68" s="71">
        <f t="shared" si="76"/>
        <v>985.6</v>
      </c>
      <c r="CJ68" s="42">
        <f t="shared" si="76"/>
        <v>25.9</v>
      </c>
      <c r="CK68" s="72">
        <f t="shared" si="77"/>
        <v>0.85</v>
      </c>
      <c r="CL68" s="71">
        <f t="shared" si="78"/>
        <v>819.74591366370601</v>
      </c>
      <c r="CM68" s="42">
        <f t="shared" si="79"/>
        <v>28.959374958312477</v>
      </c>
      <c r="CN68" s="73">
        <f t="shared" si="80"/>
        <v>1636.3463987079047</v>
      </c>
      <c r="CO68" s="123">
        <f t="shared" si="81"/>
        <v>20.764402437457221</v>
      </c>
    </row>
    <row r="69" spans="1:93" ht="15" customHeight="1" thickBot="1">
      <c r="A69" s="12">
        <v>70</v>
      </c>
      <c r="B69" s="86">
        <f t="shared" si="2"/>
        <v>2200</v>
      </c>
      <c r="C69" s="87">
        <f t="shared" si="3"/>
        <v>26.1</v>
      </c>
      <c r="D69" s="88">
        <f t="shared" si="4"/>
        <v>1630.9571336702497</v>
      </c>
      <c r="E69" s="89">
        <f t="shared" si="5"/>
        <v>1.05</v>
      </c>
      <c r="F69" s="90">
        <f t="shared" si="6"/>
        <v>1018.9513927804483</v>
      </c>
      <c r="G69" s="91">
        <f t="shared" si="7"/>
        <v>12.586420246291333</v>
      </c>
      <c r="H69" s="91">
        <f t="shared" si="8"/>
        <v>80.956409593958114</v>
      </c>
      <c r="I69" s="111">
        <f t="shared" si="9"/>
        <v>21.645585535120151</v>
      </c>
      <c r="J69" s="115">
        <f t="shared" si="10"/>
        <v>20.824604135845107</v>
      </c>
      <c r="K69" s="170">
        <f t="shared" si="11"/>
        <v>70</v>
      </c>
      <c r="L69" s="104">
        <f t="shared" si="12"/>
        <v>1540</v>
      </c>
      <c r="M69" s="105">
        <f t="shared" si="13"/>
        <v>26.1</v>
      </c>
      <c r="N69" s="106">
        <f t="shared" si="14"/>
        <v>0.97</v>
      </c>
      <c r="O69" s="107">
        <f t="shared" si="15"/>
        <v>944.98471616402878</v>
      </c>
      <c r="P69" s="91">
        <f t="shared" si="16"/>
        <v>12.305621640976975</v>
      </c>
      <c r="Q69" s="91">
        <f t="shared" si="17"/>
        <v>76.792927958818993</v>
      </c>
      <c r="R69" s="111">
        <f t="shared" si="18"/>
        <v>25.197375743739926</v>
      </c>
      <c r="S69" s="115">
        <f t="shared" si="19"/>
        <v>24.379447218714617</v>
      </c>
      <c r="T69" s="170">
        <v>70</v>
      </c>
      <c r="U69" s="104">
        <f t="shared" si="20"/>
        <v>1232</v>
      </c>
      <c r="V69" s="105">
        <f t="shared" si="21"/>
        <v>26.1</v>
      </c>
      <c r="W69" s="106">
        <f t="shared" si="22"/>
        <v>0.92</v>
      </c>
      <c r="X69" s="107">
        <f t="shared" si="23"/>
        <v>891.08101529073144</v>
      </c>
      <c r="Y69" s="91">
        <f t="shared" si="24"/>
        <v>12.15377556868556</v>
      </c>
      <c r="Z69" s="91">
        <f t="shared" si="25"/>
        <v>73.317218197332778</v>
      </c>
      <c r="AA69" s="111">
        <f t="shared" si="26"/>
        <v>27.526607776925811</v>
      </c>
      <c r="AB69" s="115">
        <f t="shared" si="27"/>
        <v>26.704208456103608</v>
      </c>
      <c r="AC69" s="170">
        <v>70</v>
      </c>
      <c r="AD69" s="100">
        <f t="shared" si="28"/>
        <v>985.6</v>
      </c>
      <c r="AE69" s="101">
        <f t="shared" si="29"/>
        <v>26.1</v>
      </c>
      <c r="AF69" s="102">
        <f t="shared" si="30"/>
        <v>0.86</v>
      </c>
      <c r="AG69" s="103">
        <f t="shared" si="31"/>
        <v>831.77360676046317</v>
      </c>
      <c r="AH69" s="84">
        <f t="shared" si="32"/>
        <v>12.017960312781581</v>
      </c>
      <c r="AI69" s="84">
        <f t="shared" si="33"/>
        <v>69.2108798092667</v>
      </c>
      <c r="AJ69" s="110">
        <f t="shared" si="34"/>
        <v>29.901425764914002</v>
      </c>
      <c r="AK69" s="114">
        <f t="shared" si="35"/>
        <v>29.070659963747641</v>
      </c>
      <c r="AL69" s="170">
        <v>70</v>
      </c>
      <c r="AM69" s="104">
        <f t="shared" si="36"/>
        <v>788.48</v>
      </c>
      <c r="AN69" s="105">
        <f t="shared" si="37"/>
        <v>26.1</v>
      </c>
      <c r="AO69" s="106">
        <f t="shared" si="38"/>
        <v>0.79</v>
      </c>
      <c r="AP69" s="107">
        <f t="shared" si="39"/>
        <v>767.88845811823103</v>
      </c>
      <c r="AQ69" s="91">
        <f t="shared" si="40"/>
        <v>11.896483454948449</v>
      </c>
      <c r="AR69" s="91">
        <f t="shared" si="41"/>
        <v>64.547516165276633</v>
      </c>
      <c r="AS69" s="91">
        <f t="shared" si="42"/>
        <v>32.284902998902112</v>
      </c>
      <c r="AT69" s="87">
        <f t="shared" si="43"/>
        <v>31.442767508452363</v>
      </c>
      <c r="AU69" s="170">
        <v>70</v>
      </c>
      <c r="AV69" s="104" t="str">
        <f t="shared" si="44"/>
        <v/>
      </c>
      <c r="AW69" s="105" t="str">
        <f t="shared" si="45"/>
        <v/>
      </c>
      <c r="AX69" s="106" t="str">
        <f t="shared" si="46"/>
        <v/>
      </c>
      <c r="AY69" s="107" t="str">
        <f t="shared" si="47"/>
        <v/>
      </c>
      <c r="AZ69" s="91" t="str">
        <f t="shared" si="48"/>
        <v/>
      </c>
      <c r="BA69" s="91" t="str">
        <f t="shared" si="49"/>
        <v/>
      </c>
      <c r="BB69" s="91" t="str">
        <f t="shared" si="50"/>
        <v/>
      </c>
      <c r="BC69" s="87" t="str">
        <f t="shared" si="51"/>
        <v/>
      </c>
      <c r="BD69" s="170">
        <v>70</v>
      </c>
      <c r="BE69" s="104" t="str">
        <f t="shared" si="52"/>
        <v/>
      </c>
      <c r="BF69" s="105" t="str">
        <f t="shared" si="53"/>
        <v/>
      </c>
      <c r="BG69" s="106" t="str">
        <f t="shared" si="54"/>
        <v/>
      </c>
      <c r="BH69" s="107" t="str">
        <f t="shared" si="55"/>
        <v/>
      </c>
      <c r="BI69" s="91" t="str">
        <f t="shared" si="56"/>
        <v/>
      </c>
      <c r="BJ69" s="91" t="str">
        <f t="shared" si="57"/>
        <v/>
      </c>
      <c r="BK69" s="91" t="str">
        <f t="shared" si="58"/>
        <v/>
      </c>
      <c r="BL69" s="87" t="str">
        <f t="shared" si="59"/>
        <v/>
      </c>
      <c r="BM69" s="170">
        <v>70</v>
      </c>
      <c r="BN69" s="104" t="str">
        <f t="shared" si="60"/>
        <v/>
      </c>
      <c r="BO69" s="105" t="str">
        <f t="shared" si="61"/>
        <v/>
      </c>
      <c r="BP69" s="106" t="str">
        <f t="shared" si="62"/>
        <v/>
      </c>
      <c r="BQ69" s="107" t="str">
        <f t="shared" si="63"/>
        <v/>
      </c>
      <c r="BR69" s="91" t="str">
        <f t="shared" si="64"/>
        <v/>
      </c>
      <c r="BS69" s="91" t="str">
        <f t="shared" si="65"/>
        <v/>
      </c>
      <c r="BT69" s="91" t="str">
        <f t="shared" si="66"/>
        <v/>
      </c>
      <c r="BU69" s="97" t="str">
        <f t="shared" si="67"/>
        <v/>
      </c>
      <c r="BV69" s="11"/>
      <c r="BW69" s="128">
        <v>70</v>
      </c>
      <c r="BX69" s="129">
        <f t="shared" si="69"/>
        <v>788.48</v>
      </c>
      <c r="BY69" s="130">
        <f t="shared" si="70"/>
        <v>26.1</v>
      </c>
      <c r="BZ69" s="130">
        <f t="shared" si="71"/>
        <v>31.442767508452363</v>
      </c>
      <c r="CA69" s="129">
        <f t="shared" si="72"/>
        <v>767.88845811823103</v>
      </c>
      <c r="CB69" s="131">
        <f t="shared" si="0"/>
        <v>11.896483454948449</v>
      </c>
      <c r="CC69" s="131">
        <f t="shared" si="73"/>
        <v>64.547516165276633</v>
      </c>
      <c r="CD69" s="131">
        <f t="shared" si="74"/>
        <v>32.284902998902112</v>
      </c>
      <c r="CE69" s="131">
        <f t="shared" si="1"/>
        <v>31.442767508452363</v>
      </c>
      <c r="CF69" s="132">
        <f t="shared" si="75"/>
        <v>0.79</v>
      </c>
      <c r="CH69" s="26">
        <v>70</v>
      </c>
      <c r="CI69" s="124">
        <f t="shared" si="76"/>
        <v>788.48</v>
      </c>
      <c r="CJ69" s="101">
        <f t="shared" si="76"/>
        <v>26.1</v>
      </c>
      <c r="CK69" s="125">
        <f t="shared" si="77"/>
        <v>0.79</v>
      </c>
      <c r="CL69" s="124">
        <f t="shared" si="78"/>
        <v>767.88845811823103</v>
      </c>
      <c r="CM69" s="101">
        <f t="shared" si="79"/>
        <v>31.442767508452363</v>
      </c>
      <c r="CN69" s="126">
        <f t="shared" si="80"/>
        <v>1630.9571336702497</v>
      </c>
      <c r="CO69" s="127">
        <f t="shared" si="81"/>
        <v>20.824604135845107</v>
      </c>
    </row>
    <row r="70" spans="1:93" ht="15" customHeight="1">
      <c r="A70" s="14">
        <v>71</v>
      </c>
      <c r="B70" s="92">
        <f t="shared" si="2"/>
        <v>2200</v>
      </c>
      <c r="C70" s="54">
        <f t="shared" si="3"/>
        <v>26.3</v>
      </c>
      <c r="D70" s="93">
        <f t="shared" si="4"/>
        <v>1625.5844232106444</v>
      </c>
      <c r="E70" s="94">
        <f t="shared" si="5"/>
        <v>1.05</v>
      </c>
      <c r="F70" s="95">
        <f t="shared" si="6"/>
        <v>1031.971515342281</v>
      </c>
      <c r="G70" s="96">
        <f t="shared" si="7"/>
        <v>12.673109466569427</v>
      </c>
      <c r="H70" s="96">
        <f t="shared" si="8"/>
        <v>81.430016687264725</v>
      </c>
      <c r="I70" s="112">
        <f t="shared" si="9"/>
        <v>21.708808159432518</v>
      </c>
      <c r="J70" s="116">
        <f t="shared" si="10"/>
        <v>20.884239478748519</v>
      </c>
      <c r="K70" s="170">
        <f t="shared" si="11"/>
        <v>71</v>
      </c>
      <c r="L70" s="99">
        <f t="shared" si="12"/>
        <v>1540</v>
      </c>
      <c r="M70" s="54">
        <f t="shared" si="13"/>
        <v>26.3</v>
      </c>
      <c r="N70" s="94">
        <f t="shared" si="14"/>
        <v>0.97</v>
      </c>
      <c r="O70" s="95">
        <f t="shared" si="15"/>
        <v>957.71309553516039</v>
      </c>
      <c r="P70" s="96">
        <f t="shared" si="16"/>
        <v>12.390159147804384</v>
      </c>
      <c r="Q70" s="96">
        <f t="shared" si="17"/>
        <v>77.296270702452858</v>
      </c>
      <c r="R70" s="112">
        <f t="shared" si="18"/>
        <v>25.279819542410969</v>
      </c>
      <c r="S70" s="116">
        <f t="shared" si="19"/>
        <v>24.458446935852113</v>
      </c>
      <c r="T70" s="170">
        <v>71</v>
      </c>
      <c r="U70" s="99">
        <f t="shared" si="20"/>
        <v>1232</v>
      </c>
      <c r="V70" s="54">
        <f t="shared" si="21"/>
        <v>26.3</v>
      </c>
      <c r="W70" s="94">
        <f t="shared" si="22"/>
        <v>0.92</v>
      </c>
      <c r="X70" s="95">
        <f t="shared" si="23"/>
        <v>903.53288231619388</v>
      </c>
      <c r="Y70" s="96">
        <f t="shared" si="24"/>
        <v>12.237149504077786</v>
      </c>
      <c r="Z70" s="96">
        <f t="shared" si="25"/>
        <v>73.835240961558043</v>
      </c>
      <c r="AA70" s="112">
        <f t="shared" si="26"/>
        <v>27.623681226573467</v>
      </c>
      <c r="AB70" s="116">
        <f t="shared" si="27"/>
        <v>26.797851796799421</v>
      </c>
      <c r="AC70" s="170">
        <v>71</v>
      </c>
      <c r="AD70" s="98">
        <f t="shared" si="28"/>
        <v>985.6</v>
      </c>
      <c r="AE70" s="46">
        <f t="shared" si="29"/>
        <v>26.3</v>
      </c>
      <c r="AF70" s="49">
        <f t="shared" si="30"/>
        <v>0.86</v>
      </c>
      <c r="AG70" s="50">
        <f t="shared" si="31"/>
        <v>843.85888577783794</v>
      </c>
      <c r="AH70" s="78">
        <f t="shared" si="32"/>
        <v>12.100293518243507</v>
      </c>
      <c r="AI70" s="78">
        <f t="shared" si="33"/>
        <v>69.738712082112656</v>
      </c>
      <c r="AJ70" s="108">
        <f t="shared" si="34"/>
        <v>30.015229836488562</v>
      </c>
      <c r="AK70" s="113">
        <f t="shared" si="35"/>
        <v>29.18099180019032</v>
      </c>
      <c r="AL70" s="170">
        <v>71</v>
      </c>
      <c r="AM70" s="99">
        <f t="shared" si="36"/>
        <v>788.48</v>
      </c>
      <c r="AN70" s="54">
        <f t="shared" si="37"/>
        <v>26.3</v>
      </c>
      <c r="AO70" s="94">
        <f t="shared" si="38"/>
        <v>0.79</v>
      </c>
      <c r="AP70" s="95">
        <f t="shared" si="39"/>
        <v>779.5056426226862</v>
      </c>
      <c r="AQ70" s="96">
        <f t="shared" si="40"/>
        <v>11.977885803262229</v>
      </c>
      <c r="AR70" s="96">
        <f t="shared" si="41"/>
        <v>65.078733878927494</v>
      </c>
      <c r="AS70" s="96">
        <f t="shared" si="42"/>
        <v>32.417481071753095</v>
      </c>
      <c r="AT70" s="53">
        <f t="shared" si="43"/>
        <v>31.571778583153893</v>
      </c>
      <c r="AU70" s="170">
        <v>71</v>
      </c>
      <c r="AV70" s="99" t="str">
        <f t="shared" si="44"/>
        <v/>
      </c>
      <c r="AW70" s="54" t="str">
        <f t="shared" si="45"/>
        <v/>
      </c>
      <c r="AX70" s="94" t="str">
        <f t="shared" si="46"/>
        <v/>
      </c>
      <c r="AY70" s="95" t="str">
        <f t="shared" si="47"/>
        <v/>
      </c>
      <c r="AZ70" s="96" t="str">
        <f t="shared" si="48"/>
        <v/>
      </c>
      <c r="BA70" s="96" t="str">
        <f t="shared" si="49"/>
        <v/>
      </c>
      <c r="BB70" s="96" t="str">
        <f t="shared" si="50"/>
        <v/>
      </c>
      <c r="BC70" s="53" t="str">
        <f t="shared" si="51"/>
        <v/>
      </c>
      <c r="BD70" s="170">
        <v>71</v>
      </c>
      <c r="BE70" s="99" t="str">
        <f t="shared" si="52"/>
        <v/>
      </c>
      <c r="BF70" s="54" t="str">
        <f t="shared" si="53"/>
        <v/>
      </c>
      <c r="BG70" s="94" t="str">
        <f t="shared" si="54"/>
        <v/>
      </c>
      <c r="BH70" s="95" t="str">
        <f t="shared" si="55"/>
        <v/>
      </c>
      <c r="BI70" s="96" t="str">
        <f t="shared" si="56"/>
        <v/>
      </c>
      <c r="BJ70" s="96" t="str">
        <f t="shared" si="57"/>
        <v/>
      </c>
      <c r="BK70" s="96" t="str">
        <f t="shared" si="58"/>
        <v/>
      </c>
      <c r="BL70" s="53" t="str">
        <f t="shared" si="59"/>
        <v/>
      </c>
      <c r="BM70" s="170">
        <v>71</v>
      </c>
      <c r="BN70" s="99" t="str">
        <f t="shared" si="60"/>
        <v/>
      </c>
      <c r="BO70" s="54" t="str">
        <f t="shared" si="61"/>
        <v/>
      </c>
      <c r="BP70" s="94" t="str">
        <f t="shared" si="62"/>
        <v/>
      </c>
      <c r="BQ70" s="95" t="str">
        <f t="shared" si="63"/>
        <v/>
      </c>
      <c r="BR70" s="96" t="str">
        <f t="shared" si="64"/>
        <v/>
      </c>
      <c r="BS70" s="96" t="str">
        <f t="shared" si="65"/>
        <v/>
      </c>
      <c r="BT70" s="96" t="str">
        <f t="shared" si="66"/>
        <v/>
      </c>
      <c r="BU70" s="53" t="str">
        <f t="shared" si="67"/>
        <v/>
      </c>
      <c r="BV70" s="11"/>
      <c r="BW70" s="27">
        <v>71</v>
      </c>
      <c r="BX70" s="51">
        <f t="shared" si="69"/>
        <v>788.48</v>
      </c>
      <c r="BY70" s="56">
        <f t="shared" si="70"/>
        <v>26.3</v>
      </c>
      <c r="BZ70" s="56">
        <f t="shared" si="71"/>
        <v>31.571778583153893</v>
      </c>
      <c r="CA70" s="51">
        <f t="shared" si="72"/>
        <v>779.5056426226862</v>
      </c>
      <c r="CB70" s="135">
        <f t="shared" si="0"/>
        <v>11.977885803262229</v>
      </c>
      <c r="CC70" s="135">
        <f t="shared" si="73"/>
        <v>65.078733878927494</v>
      </c>
      <c r="CD70" s="135">
        <f t="shared" si="74"/>
        <v>32.417481071753095</v>
      </c>
      <c r="CE70" s="135">
        <f t="shared" si="1"/>
        <v>31.571778583153893</v>
      </c>
      <c r="CF70" s="136">
        <f t="shared" si="75"/>
        <v>0.79</v>
      </c>
      <c r="CH70" s="150">
        <v>71</v>
      </c>
      <c r="CI70" s="68">
        <f t="shared" si="76"/>
        <v>788.48</v>
      </c>
      <c r="CJ70" s="46">
        <f t="shared" si="76"/>
        <v>26.3</v>
      </c>
      <c r="CK70" s="69">
        <f t="shared" si="77"/>
        <v>0.79</v>
      </c>
      <c r="CL70" s="68">
        <f t="shared" si="78"/>
        <v>779.5056426226862</v>
      </c>
      <c r="CM70" s="46">
        <f t="shared" si="79"/>
        <v>31.571778583153893</v>
      </c>
      <c r="CN70" s="147">
        <f t="shared" si="80"/>
        <v>1625.5844232106444</v>
      </c>
      <c r="CO70" s="70">
        <f t="shared" si="81"/>
        <v>20.884239478748519</v>
      </c>
    </row>
    <row r="71" spans="1:93" ht="15" customHeight="1">
      <c r="A71" s="2">
        <v>72</v>
      </c>
      <c r="B71" s="47">
        <f t="shared" si="2"/>
        <v>2200</v>
      </c>
      <c r="C71" s="46">
        <f t="shared" si="3"/>
        <v>26.4</v>
      </c>
      <c r="D71" s="48">
        <f t="shared" si="4"/>
        <v>1622.9043254142621</v>
      </c>
      <c r="E71" s="49">
        <f t="shared" si="5"/>
        <v>1.05</v>
      </c>
      <c r="F71" s="50">
        <f t="shared" si="6"/>
        <v>1038.4986399876161</v>
      </c>
      <c r="G71" s="45">
        <f t="shared" si="7"/>
        <v>12.716454076708473</v>
      </c>
      <c r="H71" s="45">
        <f t="shared" si="8"/>
        <v>81.66574060057637</v>
      </c>
      <c r="I71" s="109">
        <f t="shared" si="9"/>
        <v>21.740206821665886</v>
      </c>
      <c r="J71" s="113">
        <f t="shared" si="10"/>
        <v>20.913847686623853</v>
      </c>
      <c r="K71" s="170">
        <f t="shared" si="11"/>
        <v>72</v>
      </c>
      <c r="L71" s="41">
        <f t="shared" si="12"/>
        <v>1540</v>
      </c>
      <c r="M71" s="42">
        <f t="shared" si="13"/>
        <v>26.4</v>
      </c>
      <c r="N71" s="43">
        <f t="shared" si="14"/>
        <v>0.98</v>
      </c>
      <c r="O71" s="44">
        <f t="shared" si="15"/>
        <v>964.09597184378674</v>
      </c>
      <c r="P71" s="45">
        <f t="shared" si="16"/>
        <v>12.432427901218087</v>
      </c>
      <c r="Q71" s="45">
        <f t="shared" si="17"/>
        <v>77.546878172470869</v>
      </c>
      <c r="R71" s="109">
        <f t="shared" si="18"/>
        <v>25.320767086402235</v>
      </c>
      <c r="S71" s="113">
        <f t="shared" si="19"/>
        <v>24.497676550017079</v>
      </c>
      <c r="T71" s="170">
        <v>72</v>
      </c>
      <c r="U71" s="41">
        <f t="shared" si="20"/>
        <v>1232</v>
      </c>
      <c r="V71" s="42">
        <f t="shared" si="21"/>
        <v>26.4</v>
      </c>
      <c r="W71" s="43">
        <f t="shared" si="22"/>
        <v>0.92</v>
      </c>
      <c r="X71" s="44">
        <f t="shared" si="23"/>
        <v>909.77880057898199</v>
      </c>
      <c r="Y71" s="45">
        <f t="shared" si="24"/>
        <v>12.2788364717739</v>
      </c>
      <c r="Z71" s="45">
        <f t="shared" si="25"/>
        <v>74.093241869483748</v>
      </c>
      <c r="AA71" s="109">
        <f t="shared" si="26"/>
        <v>27.671901559599004</v>
      </c>
      <c r="AB71" s="113">
        <f t="shared" si="27"/>
        <v>26.844361816163744</v>
      </c>
      <c r="AC71" s="170">
        <v>72</v>
      </c>
      <c r="AD71" s="41">
        <f t="shared" si="28"/>
        <v>985.6</v>
      </c>
      <c r="AE71" s="42">
        <f t="shared" si="29"/>
        <v>26.4</v>
      </c>
      <c r="AF71" s="43">
        <f t="shared" si="30"/>
        <v>0.86</v>
      </c>
      <c r="AG71" s="44">
        <f t="shared" si="31"/>
        <v>849.92297072513486</v>
      </c>
      <c r="AH71" s="45">
        <f t="shared" si="32"/>
        <v>12.141460120974472</v>
      </c>
      <c r="AI71" s="45">
        <f t="shared" si="33"/>
        <v>70.001710029659947</v>
      </c>
      <c r="AJ71" s="109">
        <f t="shared" si="34"/>
        <v>30.071773148059211</v>
      </c>
      <c r="AK71" s="113">
        <f t="shared" si="35"/>
        <v>29.235804369318689</v>
      </c>
      <c r="AL71" s="170">
        <v>72</v>
      </c>
      <c r="AM71" s="41">
        <f t="shared" si="36"/>
        <v>788.48</v>
      </c>
      <c r="AN71" s="42">
        <f t="shared" si="37"/>
        <v>26.4</v>
      </c>
      <c r="AO71" s="43">
        <f t="shared" si="38"/>
        <v>0.8</v>
      </c>
      <c r="AP71" s="44">
        <f t="shared" si="39"/>
        <v>785.337202791403</v>
      </c>
      <c r="AQ71" s="45">
        <f t="shared" si="40"/>
        <v>12.018586977419119</v>
      </c>
      <c r="AR71" s="45">
        <f t="shared" si="41"/>
        <v>65.343555300379165</v>
      </c>
      <c r="AS71" s="45">
        <f t="shared" si="42"/>
        <v>32.483371472264864</v>
      </c>
      <c r="AT71" s="70">
        <f t="shared" si="43"/>
        <v>31.635891457751462</v>
      </c>
      <c r="AU71" s="170">
        <v>72</v>
      </c>
      <c r="AV71" s="41" t="str">
        <f t="shared" si="44"/>
        <v/>
      </c>
      <c r="AW71" s="42" t="str">
        <f t="shared" si="45"/>
        <v/>
      </c>
      <c r="AX71" s="43" t="str">
        <f t="shared" si="46"/>
        <v/>
      </c>
      <c r="AY71" s="44" t="str">
        <f t="shared" si="47"/>
        <v/>
      </c>
      <c r="AZ71" s="45" t="str">
        <f t="shared" si="48"/>
        <v/>
      </c>
      <c r="BA71" s="45" t="str">
        <f t="shared" si="49"/>
        <v/>
      </c>
      <c r="BB71" s="45" t="str">
        <f t="shared" si="50"/>
        <v/>
      </c>
      <c r="BC71" s="70" t="str">
        <f t="shared" si="51"/>
        <v/>
      </c>
      <c r="BD71" s="170">
        <v>72</v>
      </c>
      <c r="BE71" s="41" t="str">
        <f t="shared" si="52"/>
        <v/>
      </c>
      <c r="BF71" s="42" t="str">
        <f t="shared" si="53"/>
        <v/>
      </c>
      <c r="BG71" s="43" t="str">
        <f t="shared" si="54"/>
        <v/>
      </c>
      <c r="BH71" s="44" t="str">
        <f t="shared" si="55"/>
        <v/>
      </c>
      <c r="BI71" s="45" t="str">
        <f t="shared" si="56"/>
        <v/>
      </c>
      <c r="BJ71" s="45" t="str">
        <f t="shared" si="57"/>
        <v/>
      </c>
      <c r="BK71" s="45" t="str">
        <f t="shared" si="58"/>
        <v/>
      </c>
      <c r="BL71" s="70" t="str">
        <f t="shared" si="59"/>
        <v/>
      </c>
      <c r="BM71" s="170">
        <v>72</v>
      </c>
      <c r="BN71" s="41" t="str">
        <f t="shared" si="60"/>
        <v/>
      </c>
      <c r="BO71" s="42" t="str">
        <f t="shared" si="61"/>
        <v/>
      </c>
      <c r="BP71" s="43" t="str">
        <f t="shared" si="62"/>
        <v/>
      </c>
      <c r="BQ71" s="44" t="str">
        <f t="shared" si="63"/>
        <v/>
      </c>
      <c r="BR71" s="45" t="str">
        <f t="shared" si="64"/>
        <v/>
      </c>
      <c r="BS71" s="45" t="str">
        <f t="shared" si="65"/>
        <v/>
      </c>
      <c r="BT71" s="45" t="str">
        <f t="shared" si="66"/>
        <v/>
      </c>
      <c r="BU71" s="70" t="str">
        <f t="shared" si="67"/>
        <v/>
      </c>
      <c r="BV71" s="11"/>
      <c r="BW71" s="28">
        <v>72</v>
      </c>
      <c r="BX71" s="61">
        <f t="shared" si="69"/>
        <v>788.48</v>
      </c>
      <c r="BY71" s="62">
        <f t="shared" si="70"/>
        <v>26.4</v>
      </c>
      <c r="BZ71" s="62">
        <f t="shared" si="71"/>
        <v>31.635891457751462</v>
      </c>
      <c r="CA71" s="61">
        <f t="shared" si="72"/>
        <v>785.337202791403</v>
      </c>
      <c r="CB71" s="75">
        <f t="shared" si="0"/>
        <v>12.018586977419119</v>
      </c>
      <c r="CC71" s="75">
        <f t="shared" si="73"/>
        <v>65.343555300379165</v>
      </c>
      <c r="CD71" s="75">
        <f t="shared" si="74"/>
        <v>32.483371472264864</v>
      </c>
      <c r="CE71" s="75">
        <f t="shared" si="1"/>
        <v>31.635891457751462</v>
      </c>
      <c r="CF71" s="118">
        <f t="shared" si="75"/>
        <v>0.8</v>
      </c>
      <c r="CH71" s="25">
        <v>72</v>
      </c>
      <c r="CI71" s="71">
        <f t="shared" si="76"/>
        <v>788.48</v>
      </c>
      <c r="CJ71" s="42">
        <f t="shared" si="76"/>
        <v>26.4</v>
      </c>
      <c r="CK71" s="72">
        <f t="shared" si="77"/>
        <v>0.8</v>
      </c>
      <c r="CL71" s="71">
        <f t="shared" si="78"/>
        <v>785.337202791403</v>
      </c>
      <c r="CM71" s="42">
        <f t="shared" si="79"/>
        <v>31.635891457751462</v>
      </c>
      <c r="CN71" s="73">
        <f t="shared" si="80"/>
        <v>1622.9043254142621</v>
      </c>
      <c r="CO71" s="123">
        <f t="shared" si="81"/>
        <v>20.913847686623853</v>
      </c>
    </row>
    <row r="72" spans="1:93" ht="15" customHeight="1">
      <c r="A72" s="2">
        <v>73</v>
      </c>
      <c r="B72" s="47">
        <f t="shared" si="2"/>
        <v>2200</v>
      </c>
      <c r="C72" s="46">
        <f t="shared" si="3"/>
        <v>26.6</v>
      </c>
      <c r="D72" s="48">
        <f t="shared" si="4"/>
        <v>1617.5567395230096</v>
      </c>
      <c r="E72" s="49">
        <f t="shared" si="5"/>
        <v>1.05</v>
      </c>
      <c r="F72" s="50">
        <f t="shared" si="6"/>
        <v>1051.5868133538013</v>
      </c>
      <c r="G72" s="45">
        <f t="shared" si="7"/>
        <v>12.803143296986569</v>
      </c>
      <c r="H72" s="45">
        <f t="shared" si="8"/>
        <v>82.135049882735402</v>
      </c>
      <c r="I72" s="109">
        <f t="shared" si="9"/>
        <v>21.80258465906924</v>
      </c>
      <c r="J72" s="113">
        <f t="shared" si="10"/>
        <v>20.972650900905297</v>
      </c>
      <c r="K72" s="170">
        <f t="shared" si="11"/>
        <v>73</v>
      </c>
      <c r="L72" s="41">
        <f t="shared" si="12"/>
        <v>1540</v>
      </c>
      <c r="M72" s="42">
        <f t="shared" si="13"/>
        <v>26.6</v>
      </c>
      <c r="N72" s="43">
        <f t="shared" si="14"/>
        <v>0.98</v>
      </c>
      <c r="O72" s="44">
        <f t="shared" si="15"/>
        <v>976.89885174021742</v>
      </c>
      <c r="P72" s="45">
        <f t="shared" si="16"/>
        <v>12.5169654080455</v>
      </c>
      <c r="Q72" s="45">
        <f t="shared" si="17"/>
        <v>78.045981585304887</v>
      </c>
      <c r="R72" s="109">
        <f t="shared" si="18"/>
        <v>25.402120535023453</v>
      </c>
      <c r="S72" s="113">
        <f t="shared" si="19"/>
        <v>24.575602254909896</v>
      </c>
      <c r="T72" s="170">
        <v>73</v>
      </c>
      <c r="U72" s="41">
        <f t="shared" si="20"/>
        <v>1232</v>
      </c>
      <c r="V72" s="42">
        <f t="shared" si="21"/>
        <v>26.6</v>
      </c>
      <c r="W72" s="43">
        <f t="shared" si="22"/>
        <v>0.92</v>
      </c>
      <c r="X72" s="44">
        <f t="shared" si="23"/>
        <v>922.31033375891491</v>
      </c>
      <c r="Y72" s="45">
        <f t="shared" si="24"/>
        <v>12.362210407166128</v>
      </c>
      <c r="Z72" s="45">
        <f t="shared" si="25"/>
        <v>74.607234740501582</v>
      </c>
      <c r="AA72" s="109">
        <f t="shared" si="26"/>
        <v>27.767717170161671</v>
      </c>
      <c r="AB72" s="113">
        <f t="shared" si="27"/>
        <v>26.936766165235419</v>
      </c>
      <c r="AC72" s="170">
        <v>73</v>
      </c>
      <c r="AD72" s="41">
        <f t="shared" si="28"/>
        <v>985.6</v>
      </c>
      <c r="AE72" s="42">
        <f t="shared" si="29"/>
        <v>26.6</v>
      </c>
      <c r="AF72" s="43">
        <f t="shared" si="30"/>
        <v>0.86</v>
      </c>
      <c r="AG72" s="44">
        <f t="shared" si="31"/>
        <v>862.0937369040762</v>
      </c>
      <c r="AH72" s="45">
        <f t="shared" si="32"/>
        <v>12.2237933264364</v>
      </c>
      <c r="AI72" s="45">
        <f t="shared" si="33"/>
        <v>70.525876369295759</v>
      </c>
      <c r="AJ72" s="109">
        <f t="shared" si="34"/>
        <v>30.184150502596857</v>
      </c>
      <c r="AK72" s="113">
        <f t="shared" si="35"/>
        <v>29.344730866652533</v>
      </c>
      <c r="AL72" s="170">
        <v>73</v>
      </c>
      <c r="AM72" s="41">
        <f t="shared" si="36"/>
        <v>788.48</v>
      </c>
      <c r="AN72" s="42">
        <f t="shared" si="37"/>
        <v>26.6</v>
      </c>
      <c r="AO72" s="43">
        <f t="shared" si="38"/>
        <v>0.8</v>
      </c>
      <c r="AP72" s="44">
        <f t="shared" si="39"/>
        <v>797.04595274901192</v>
      </c>
      <c r="AQ72" s="45">
        <f t="shared" si="40"/>
        <v>12.099989325732903</v>
      </c>
      <c r="AR72" s="45">
        <f t="shared" si="41"/>
        <v>65.871624452919463</v>
      </c>
      <c r="AS72" s="45">
        <f t="shared" si="42"/>
        <v>32.614363347270761</v>
      </c>
      <c r="AT72" s="70">
        <f t="shared" si="43"/>
        <v>31.76334010219642</v>
      </c>
      <c r="AU72" s="170">
        <v>73</v>
      </c>
      <c r="AV72" s="41" t="str">
        <f t="shared" si="44"/>
        <v/>
      </c>
      <c r="AW72" s="42" t="str">
        <f t="shared" si="45"/>
        <v/>
      </c>
      <c r="AX72" s="43" t="str">
        <f t="shared" si="46"/>
        <v/>
      </c>
      <c r="AY72" s="44" t="str">
        <f t="shared" si="47"/>
        <v/>
      </c>
      <c r="AZ72" s="45" t="str">
        <f t="shared" si="48"/>
        <v/>
      </c>
      <c r="BA72" s="45" t="str">
        <f t="shared" si="49"/>
        <v/>
      </c>
      <c r="BB72" s="45" t="str">
        <f t="shared" si="50"/>
        <v/>
      </c>
      <c r="BC72" s="70" t="str">
        <f t="shared" si="51"/>
        <v/>
      </c>
      <c r="BD72" s="170">
        <v>73</v>
      </c>
      <c r="BE72" s="41" t="str">
        <f t="shared" si="52"/>
        <v/>
      </c>
      <c r="BF72" s="42" t="str">
        <f t="shared" si="53"/>
        <v/>
      </c>
      <c r="BG72" s="43" t="str">
        <f t="shared" si="54"/>
        <v/>
      </c>
      <c r="BH72" s="44" t="str">
        <f t="shared" si="55"/>
        <v/>
      </c>
      <c r="BI72" s="45" t="str">
        <f t="shared" si="56"/>
        <v/>
      </c>
      <c r="BJ72" s="45" t="str">
        <f t="shared" si="57"/>
        <v/>
      </c>
      <c r="BK72" s="45" t="str">
        <f t="shared" si="58"/>
        <v/>
      </c>
      <c r="BL72" s="70" t="str">
        <f t="shared" si="59"/>
        <v/>
      </c>
      <c r="BM72" s="170">
        <v>73</v>
      </c>
      <c r="BN72" s="41" t="str">
        <f t="shared" si="60"/>
        <v/>
      </c>
      <c r="BO72" s="42" t="str">
        <f t="shared" si="61"/>
        <v/>
      </c>
      <c r="BP72" s="43" t="str">
        <f t="shared" si="62"/>
        <v/>
      </c>
      <c r="BQ72" s="44" t="str">
        <f t="shared" si="63"/>
        <v/>
      </c>
      <c r="BR72" s="45" t="str">
        <f t="shared" si="64"/>
        <v/>
      </c>
      <c r="BS72" s="45" t="str">
        <f t="shared" si="65"/>
        <v/>
      </c>
      <c r="BT72" s="45" t="str">
        <f t="shared" si="66"/>
        <v/>
      </c>
      <c r="BU72" s="70" t="str">
        <f t="shared" si="67"/>
        <v/>
      </c>
      <c r="BV72" s="11"/>
      <c r="BW72" s="28">
        <v>73</v>
      </c>
      <c r="BX72" s="61">
        <f t="shared" si="69"/>
        <v>788.48</v>
      </c>
      <c r="BY72" s="62">
        <f t="shared" si="70"/>
        <v>26.6</v>
      </c>
      <c r="BZ72" s="62">
        <f t="shared" si="71"/>
        <v>31.76334010219642</v>
      </c>
      <c r="CA72" s="61">
        <f t="shared" si="72"/>
        <v>797.04595274901192</v>
      </c>
      <c r="CB72" s="75">
        <f t="shared" si="0"/>
        <v>12.099989325732903</v>
      </c>
      <c r="CC72" s="75">
        <f t="shared" si="73"/>
        <v>65.871624452919463</v>
      </c>
      <c r="CD72" s="75">
        <f t="shared" si="74"/>
        <v>32.614363347270761</v>
      </c>
      <c r="CE72" s="75">
        <f t="shared" si="1"/>
        <v>31.76334010219642</v>
      </c>
      <c r="CF72" s="118">
        <f t="shared" si="75"/>
        <v>0.8</v>
      </c>
      <c r="CH72" s="25">
        <v>73</v>
      </c>
      <c r="CI72" s="71">
        <f t="shared" si="76"/>
        <v>788.48</v>
      </c>
      <c r="CJ72" s="42">
        <f t="shared" si="76"/>
        <v>26.6</v>
      </c>
      <c r="CK72" s="72">
        <f t="shared" si="77"/>
        <v>0.8</v>
      </c>
      <c r="CL72" s="71">
        <f t="shared" si="78"/>
        <v>797.04595274901192</v>
      </c>
      <c r="CM72" s="42">
        <f t="shared" si="79"/>
        <v>31.76334010219642</v>
      </c>
      <c r="CN72" s="73">
        <f t="shared" si="80"/>
        <v>1617.5567395230096</v>
      </c>
      <c r="CO72" s="123">
        <f t="shared" si="81"/>
        <v>20.972650900905297</v>
      </c>
    </row>
    <row r="73" spans="1:93" ht="15" customHeight="1">
      <c r="A73" s="2">
        <v>74</v>
      </c>
      <c r="B73" s="47">
        <f t="shared" si="2"/>
        <v>2200</v>
      </c>
      <c r="C73" s="46">
        <f t="shared" si="3"/>
        <v>26.8</v>
      </c>
      <c r="D73" s="48">
        <f t="shared" si="4"/>
        <v>1612.2260876960379</v>
      </c>
      <c r="E73" s="49">
        <f t="shared" si="5"/>
        <v>1.06</v>
      </c>
      <c r="F73" s="50">
        <f t="shared" si="6"/>
        <v>1064.7199529671973</v>
      </c>
      <c r="G73" s="45">
        <f t="shared" si="7"/>
        <v>12.889832517264663</v>
      </c>
      <c r="H73" s="45">
        <f t="shared" si="8"/>
        <v>82.601535089079675</v>
      </c>
      <c r="I73" s="109">
        <f t="shared" si="9"/>
        <v>21.864410780498705</v>
      </c>
      <c r="J73" s="113">
        <f t="shared" si="10"/>
        <v>21.030910666125003</v>
      </c>
      <c r="K73" s="170">
        <f t="shared" si="11"/>
        <v>74</v>
      </c>
      <c r="L73" s="41">
        <f t="shared" si="12"/>
        <v>1540</v>
      </c>
      <c r="M73" s="42">
        <f t="shared" si="13"/>
        <v>26.8</v>
      </c>
      <c r="N73" s="43">
        <f t="shared" si="14"/>
        <v>0.98</v>
      </c>
      <c r="O73" s="44">
        <f t="shared" si="15"/>
        <v>989.75091184987673</v>
      </c>
      <c r="P73" s="45">
        <f t="shared" si="16"/>
        <v>12.60150291487291</v>
      </c>
      <c r="Q73" s="45">
        <f t="shared" si="17"/>
        <v>78.542291227955388</v>
      </c>
      <c r="R73" s="109">
        <f t="shared" si="18"/>
        <v>25.482761059288599</v>
      </c>
      <c r="S73" s="113">
        <f t="shared" si="19"/>
        <v>24.652825717905191</v>
      </c>
      <c r="T73" s="170">
        <v>74</v>
      </c>
      <c r="U73" s="41">
        <f t="shared" si="20"/>
        <v>1232</v>
      </c>
      <c r="V73" s="42">
        <f t="shared" si="21"/>
        <v>26.8</v>
      </c>
      <c r="W73" s="43">
        <f t="shared" si="22"/>
        <v>0.93</v>
      </c>
      <c r="X73" s="44">
        <f t="shared" si="23"/>
        <v>934.89443736870419</v>
      </c>
      <c r="Y73" s="45">
        <f t="shared" si="24"/>
        <v>12.445584342558353</v>
      </c>
      <c r="Z73" s="45">
        <f t="shared" si="25"/>
        <v>75.118565077879211</v>
      </c>
      <c r="AA73" s="109">
        <f t="shared" si="26"/>
        <v>27.862709508880851</v>
      </c>
      <c r="AB73" s="113">
        <f t="shared" si="27"/>
        <v>27.028359578368914</v>
      </c>
      <c r="AC73" s="170">
        <v>74</v>
      </c>
      <c r="AD73" s="41">
        <f t="shared" si="28"/>
        <v>985.6</v>
      </c>
      <c r="AE73" s="42">
        <f t="shared" si="29"/>
        <v>26.8</v>
      </c>
      <c r="AF73" s="43">
        <f t="shared" si="30"/>
        <v>0.87</v>
      </c>
      <c r="AG73" s="44">
        <f t="shared" si="31"/>
        <v>874.3209105550535</v>
      </c>
      <c r="AH73" s="45">
        <f t="shared" si="32"/>
        <v>12.306126531898327</v>
      </c>
      <c r="AI73" s="45">
        <f t="shared" si="33"/>
        <v>71.04761260895161</v>
      </c>
      <c r="AJ73" s="109">
        <f t="shared" si="34"/>
        <v>30.295592910596813</v>
      </c>
      <c r="AK73" s="113">
        <f t="shared" si="35"/>
        <v>29.452736426687608</v>
      </c>
      <c r="AL73" s="170">
        <v>74</v>
      </c>
      <c r="AM73" s="41">
        <f t="shared" si="36"/>
        <v>788.48</v>
      </c>
      <c r="AN73" s="42">
        <f t="shared" si="37"/>
        <v>26.8</v>
      </c>
      <c r="AO73" s="43">
        <f t="shared" si="38"/>
        <v>0.8</v>
      </c>
      <c r="AP73" s="44">
        <f t="shared" si="39"/>
        <v>808.81513856015329</v>
      </c>
      <c r="AQ73" s="45">
        <f t="shared" si="40"/>
        <v>12.181391674046683</v>
      </c>
      <c r="AR73" s="45">
        <f t="shared" si="41"/>
        <v>66.397597269890866</v>
      </c>
      <c r="AS73" s="45">
        <f t="shared" si="42"/>
        <v>32.744314303546233</v>
      </c>
      <c r="AT73" s="70">
        <f t="shared" si="43"/>
        <v>31.889763425037202</v>
      </c>
      <c r="AU73" s="170">
        <v>74</v>
      </c>
      <c r="AV73" s="41" t="str">
        <f t="shared" si="44"/>
        <v/>
      </c>
      <c r="AW73" s="42" t="str">
        <f t="shared" si="45"/>
        <v/>
      </c>
      <c r="AX73" s="43" t="str">
        <f t="shared" si="46"/>
        <v/>
      </c>
      <c r="AY73" s="44" t="str">
        <f t="shared" si="47"/>
        <v/>
      </c>
      <c r="AZ73" s="45" t="str">
        <f t="shared" si="48"/>
        <v/>
      </c>
      <c r="BA73" s="45" t="str">
        <f t="shared" si="49"/>
        <v/>
      </c>
      <c r="BB73" s="45" t="str">
        <f t="shared" si="50"/>
        <v/>
      </c>
      <c r="BC73" s="70" t="str">
        <f t="shared" si="51"/>
        <v/>
      </c>
      <c r="BD73" s="170">
        <v>74</v>
      </c>
      <c r="BE73" s="41" t="str">
        <f t="shared" si="52"/>
        <v/>
      </c>
      <c r="BF73" s="42" t="str">
        <f t="shared" si="53"/>
        <v/>
      </c>
      <c r="BG73" s="43" t="str">
        <f t="shared" si="54"/>
        <v/>
      </c>
      <c r="BH73" s="44" t="str">
        <f t="shared" si="55"/>
        <v/>
      </c>
      <c r="BI73" s="45" t="str">
        <f t="shared" si="56"/>
        <v/>
      </c>
      <c r="BJ73" s="45" t="str">
        <f t="shared" si="57"/>
        <v/>
      </c>
      <c r="BK73" s="45" t="str">
        <f t="shared" si="58"/>
        <v/>
      </c>
      <c r="BL73" s="70" t="str">
        <f t="shared" si="59"/>
        <v/>
      </c>
      <c r="BM73" s="170">
        <v>74</v>
      </c>
      <c r="BN73" s="41" t="str">
        <f t="shared" si="60"/>
        <v/>
      </c>
      <c r="BO73" s="42" t="str">
        <f t="shared" si="61"/>
        <v/>
      </c>
      <c r="BP73" s="43" t="str">
        <f t="shared" si="62"/>
        <v/>
      </c>
      <c r="BQ73" s="44" t="str">
        <f t="shared" si="63"/>
        <v/>
      </c>
      <c r="BR73" s="45" t="str">
        <f t="shared" si="64"/>
        <v/>
      </c>
      <c r="BS73" s="45" t="str">
        <f t="shared" si="65"/>
        <v/>
      </c>
      <c r="BT73" s="45" t="str">
        <f t="shared" si="66"/>
        <v/>
      </c>
      <c r="BU73" s="70" t="str">
        <f t="shared" si="67"/>
        <v/>
      </c>
      <c r="BV73" s="11"/>
      <c r="BW73" s="28">
        <v>74</v>
      </c>
      <c r="BX73" s="61">
        <f t="shared" si="69"/>
        <v>788.48</v>
      </c>
      <c r="BY73" s="62">
        <f t="shared" si="70"/>
        <v>26.8</v>
      </c>
      <c r="BZ73" s="62">
        <f t="shared" si="71"/>
        <v>31.889763425037202</v>
      </c>
      <c r="CA73" s="61">
        <f t="shared" si="72"/>
        <v>808.81513856015329</v>
      </c>
      <c r="CB73" s="75">
        <f t="shared" ref="CB73:CB136" si="82">IF($B$5&gt;$A73,"",1.273477+0.36758*C73+0.140427*(BX73^0.5)*C73/100)</f>
        <v>12.181391674046683</v>
      </c>
      <c r="CC73" s="75">
        <f t="shared" si="73"/>
        <v>66.397597269890866</v>
      </c>
      <c r="CD73" s="75">
        <f t="shared" si="74"/>
        <v>32.744314303546233</v>
      </c>
      <c r="CE73" s="75">
        <f t="shared" ref="CE73:CE136" si="83">IF($B$5&gt;$A73,"",-0.15213+0.985016*CD73-0.028142*BX73^(0.5)*C73/100)</f>
        <v>31.889763425037202</v>
      </c>
      <c r="CF73" s="118">
        <f t="shared" si="75"/>
        <v>0.8</v>
      </c>
      <c r="CH73" s="25">
        <v>74</v>
      </c>
      <c r="CI73" s="71">
        <f t="shared" si="76"/>
        <v>788.48</v>
      </c>
      <c r="CJ73" s="42">
        <f t="shared" si="76"/>
        <v>26.8</v>
      </c>
      <c r="CK73" s="72">
        <f t="shared" si="77"/>
        <v>0.8</v>
      </c>
      <c r="CL73" s="71">
        <f t="shared" si="78"/>
        <v>808.81513856015329</v>
      </c>
      <c r="CM73" s="42">
        <f t="shared" si="79"/>
        <v>31.889763425037202</v>
      </c>
      <c r="CN73" s="73">
        <f t="shared" si="80"/>
        <v>1612.2260876960379</v>
      </c>
      <c r="CO73" s="123">
        <f t="shared" si="81"/>
        <v>21.030910666125003</v>
      </c>
    </row>
    <row r="74" spans="1:93" ht="15" customHeight="1">
      <c r="A74" s="2">
        <v>75</v>
      </c>
      <c r="B74" s="47">
        <f t="shared" ref="B74:B98" si="84">IF($B$5&gt;$A74,"",$E$5)</f>
        <v>2200</v>
      </c>
      <c r="C74" s="46">
        <f t="shared" ref="C74:C98" si="85">IF($B$5&gt;$A74,"",ROUND($E$6*(46.084945749*(1-EXP(-0.006472836*A74))^0.631063486)/(46.084945749*(1-EXP(-0.006472836*40))^0.631063486),1))</f>
        <v>27</v>
      </c>
      <c r="D74" s="48">
        <f t="shared" ref="D74:D98" si="86">IF($B$5&lt;=$A74,1/((1/B74)-(((0.074343*C74^(-1.388481)*B74+5065*C74^(-2.900328))^-1)/(-3.42872*(10^6)*B74^(-0.9184)))),"")</f>
        <v>1606.9125090796151</v>
      </c>
      <c r="E74" s="49">
        <f t="shared" ref="E74:E98" si="87">IF($B$5&gt;$A74,"",ROUND(((0.074343*C74^-1.388481)+5065*(C74^-2.900328)/((10^5.38221*C74^-1.51185)))/((0.074343*C74^-1.388481)+5065*(C74^-2.90038)/B74),2))</f>
        <v>1.06</v>
      </c>
      <c r="F74" s="50">
        <f t="shared" ref="F74:F98" si="88">IF($B$5&gt;$A74,"",1/((0.074343*C74^-1.388481)+5065*(C74^-2.900328)/B74))</f>
        <v>1077.8977449025274</v>
      </c>
      <c r="G74" s="45">
        <f t="shared" ref="G74:G98" si="89">IF($B$5&gt;$A74,"",1.273477+0.36758*C74+0.140427*(B74^0.5)*C74/100)</f>
        <v>12.976521737542758</v>
      </c>
      <c r="H74" s="45">
        <f t="shared" ref="H74:H98" si="90">IF($B$5&gt;$A74,"",F74/G74)</f>
        <v>83.065228626252718</v>
      </c>
      <c r="I74" s="109">
        <f t="shared" ref="I74:I98" si="91">IF($B$5&gt;$A74,"",200*(H74/(PI()*B74))^0.5)</f>
        <v>21.925694130135021</v>
      </c>
      <c r="J74" s="113">
        <f t="shared" ref="J74:J98" si="92">IF($B$5&gt;$A74,"",-0.15213+0.985016*I74-0.028142*B74^(0.5)*C74/100)</f>
        <v>21.088635792444112</v>
      </c>
      <c r="K74" s="170">
        <f t="shared" ref="K74:K137" si="93">A74</f>
        <v>75</v>
      </c>
      <c r="L74" s="41">
        <f t="shared" ref="L74:L137" si="94">IF(A74&gt;=$M$5,B74*(1-$M$6),"")</f>
        <v>1540</v>
      </c>
      <c r="M74" s="42">
        <f t="shared" ref="M74:M137" si="95">IF(L74="","",C74)</f>
        <v>27</v>
      </c>
      <c r="N74" s="43">
        <f t="shared" ref="N74:N137" si="96">IF(L74="","",ROUND(((0.074343*M74^-1.388481)+5065*(M74^-2.900328)/((10^5.38221*M74^-1.51185)))/((0.074343*M74^-1.388481)+5065*(M74^-2.90038)/L74),2))</f>
        <v>0.98</v>
      </c>
      <c r="O74" s="44">
        <f t="shared" ref="O74:O137" si="97">IF(L74="","",1/((0.074343*M74^-1.388481)+5065*(M74^-2.900328)/L74))</f>
        <v>1002.6517708104399</v>
      </c>
      <c r="P74" s="45">
        <f t="shared" ref="P74:P137" si="98">IF($M$5&gt;$A74,"",1.273477+0.36758*M74+0.140427*(L74^0.5)*M74/100)</f>
        <v>12.686040421700319</v>
      </c>
      <c r="Q74" s="45">
        <f t="shared" ref="Q74:Q137" si="99">IF($M$5&gt;$A74,"",O74/P74)</f>
        <v>79.035832890405828</v>
      </c>
      <c r="R74" s="109">
        <f t="shared" ref="R74:R137" si="100">IF($M$5&gt;$A74,"",200*(Q74/(PI()*L74))^0.5)</f>
        <v>25.562699576859714</v>
      </c>
      <c r="S74" s="113">
        <f t="shared" ref="S74:S137" si="101">IF($M$5&gt;$A74,"",-0.15213+0.985016*R74-0.028142*L74^(0.5)*M74/100)</f>
        <v>24.729357693074761</v>
      </c>
      <c r="T74" s="170">
        <v>75</v>
      </c>
      <c r="U74" s="41">
        <f t="shared" ref="U74:U98" si="102">IF(A74&gt;=$V$5,L74*(1-$V$6),"")</f>
        <v>1232</v>
      </c>
      <c r="V74" s="42">
        <f t="shared" ref="V74:V98" si="103">IF(U74="","",M74)</f>
        <v>27</v>
      </c>
      <c r="W74" s="43">
        <f t="shared" ref="W74:W98" si="104">IF(U74="","",ROUND(((0.074343*V74^-1.388481)+5065*(V74^-2.900328)/((10^5.38221*V74^-1.51185)))/((0.074343*V74^-1.388481)+5065*(V74^-2.90038)/U74),2))</f>
        <v>0.93</v>
      </c>
      <c r="X74" s="44">
        <f t="shared" ref="X74:X98" si="105">IF(U74="","",1/((0.074343*V74^-1.388481)+5065*(V74^-2.900328)/U74))</f>
        <v>947.53068758270911</v>
      </c>
      <c r="Y74" s="45">
        <f t="shared" ref="Y74:Y98" si="106">IF($V$5&gt;$A74,"",1.273477+0.36758*V74+0.140427*(U74^0.5)*V74/100)</f>
        <v>12.528958277950579</v>
      </c>
      <c r="Z74" s="45">
        <f t="shared" ref="Z74:Z98" si="107">IF($V$5&gt;$A74,"",X74/Y74)</f>
        <v>75.627252207411871</v>
      </c>
      <c r="AA74" s="109">
        <f t="shared" ref="AA74:AA98" si="108">IF($V$5&gt;$A74,"",200*(Z74/(PI()*U74))^0.5)</f>
        <v>27.956890539788304</v>
      </c>
      <c r="AB74" s="113">
        <f t="shared" ref="AB74:AB98" si="109">IF($V$5&gt;$A74,"",-0.15213+0.985016*AA74-0.028142*U74^(0.5)*V74/100)</f>
        <v>27.119153840326927</v>
      </c>
      <c r="AC74" s="170">
        <v>75</v>
      </c>
      <c r="AD74" s="41">
        <f t="shared" ref="AD74:AD98" si="110">IF(A74&gt;=$AE$5,U74*(1-$AE$6),"")</f>
        <v>985.6</v>
      </c>
      <c r="AE74" s="42">
        <f t="shared" ref="AE74:AE98" si="111">IF(AD74="","",V74)</f>
        <v>27</v>
      </c>
      <c r="AF74" s="43">
        <f t="shared" ref="AF74:AF98" si="112">IF(AD74="","",ROUND(((0.074343*AE74^-1.388481)+5065*(AE74^-2.900328)/((10^5.38221*AE74^-1.51185)))/((0.074343*AE74^-1.388481)+5065*(AE74^-2.90038)/AD74),2))</f>
        <v>0.87</v>
      </c>
      <c r="AG74" s="44">
        <f t="shared" ref="AG74:AG98" si="113">IF(AD74="","",1/((0.074343*AE74^-1.388481)+5065*(AE74^-2.900328)/AD74))</f>
        <v>886.60403275793647</v>
      </c>
      <c r="AH74" s="45">
        <f t="shared" ref="AH74:AH98" si="114">IF($AE$5&gt;$A74,"",1.273477+0.36758*AE74+0.140427*(AD74^0.5)*AE74/100)</f>
        <v>12.388459737360256</v>
      </c>
      <c r="AI74" s="45">
        <f t="shared" ref="AI74:AI98" si="115">IF($AE$5&gt;$A74,"",AG74/AH74)</f>
        <v>71.566930155504124</v>
      </c>
      <c r="AJ74" s="109">
        <f t="shared" ref="AJ74:AJ98" si="116">IF($AE$5&gt;$A74,"",200*(AI74/(PI()*AD74))^0.5)</f>
        <v>30.406113075345935</v>
      </c>
      <c r="AK74" s="113">
        <f t="shared" ref="AK74:AK98" si="117">IF($AE$5&gt;$A74,"",-0.15213+0.985016*AJ74-0.028142*AD74^(0.5)*AE74/100)</f>
        <v>29.559833562364719</v>
      </c>
      <c r="AL74" s="170">
        <v>75</v>
      </c>
      <c r="AM74" s="41">
        <f t="shared" ref="AM74:AM98" si="118">IF(A74&gt;=$AN$5,AD74*(1-$AN$6),"")</f>
        <v>788.48</v>
      </c>
      <c r="AN74" s="42">
        <f t="shared" ref="AN74:AN98" si="119">IF(AM74="","",AE74)</f>
        <v>27</v>
      </c>
      <c r="AO74" s="43">
        <f t="shared" ref="AO74:AO98" si="120">IF(AM74="","",ROUND(((0.074343*AN74^-1.388481)+5065*(AN74^-2.900328)/((10^5.38221*AN74^-1.51185)))/((0.074343*AN74^-1.388481)+5065*(AN74^-2.90038)/AM74),2))</f>
        <v>0.81</v>
      </c>
      <c r="AP74" s="44">
        <f t="shared" ref="AP74:AP98" si="121">IF(AM74="","",1/((0.074343*AN74^-1.388481)+5065*(AN74^-2.900328)/AM74))</f>
        <v>820.64428137410641</v>
      </c>
      <c r="AQ74" s="45">
        <f t="shared" ref="AQ74:AQ98" si="122">IF($AN$5&gt;$A74,"",1.273477+0.36758*AN74+0.140427*(AM74^0.5)*AN74/100)</f>
        <v>12.262794022360463</v>
      </c>
      <c r="AR74" s="45">
        <f t="shared" ref="AR74:AR98" si="123">IF($AN$5&gt;$A74,"",AP74/AQ74)</f>
        <v>66.921476449633843</v>
      </c>
      <c r="AS74" s="45">
        <f t="shared" ref="AS74:AS98" si="124">IF($AN$5&gt;$A74,"",200*(AR74/(PI()*AM74))^0.5)</f>
        <v>32.873237348379526</v>
      </c>
      <c r="AT74" s="70">
        <f t="shared" ref="AT74:AT98" si="125">IF($AN$5&gt;$A74,"",-0.15213+0.985016*AS74-0.028142*AM74^(0.5)*AN74/100)</f>
        <v>32.015174238660855</v>
      </c>
      <c r="AU74" s="170">
        <v>75</v>
      </c>
      <c r="AV74" s="41" t="str">
        <f t="shared" ref="AV74:AV98" si="126">IF(A74&gt;=$AW$5,AM74*(1-$AW$6),"")</f>
        <v/>
      </c>
      <c r="AW74" s="42" t="str">
        <f t="shared" ref="AW74:AW98" si="127">IF(AV74="","",AN74)</f>
        <v/>
      </c>
      <c r="AX74" s="43" t="str">
        <f t="shared" ref="AX74:AX98" si="128">IF(AV74="","",ROUND(((0.074343*AW74^-1.388481)+5065*(AW74^-2.900328)/((10^5.38221*AW74^-1.51185)))/((0.074343*AW74^-1.388481)+5065*(AW74^-2.90038)/AV74),2))</f>
        <v/>
      </c>
      <c r="AY74" s="44" t="str">
        <f t="shared" ref="AY74:AY98" si="129">IF(AV74="","",1/((0.074343*AW74^-1.388481)+5065*(AW74^-2.900328)/AV74))</f>
        <v/>
      </c>
      <c r="AZ74" s="45" t="str">
        <f t="shared" ref="AZ74:AZ98" si="130">IF($AW$5&gt;$A74,"",1.273477+0.36758*AW74+0.140427*(AV74^0.5)*AW74/100)</f>
        <v/>
      </c>
      <c r="BA74" s="45" t="str">
        <f t="shared" ref="BA74:BA98" si="131">IF($AW$5&gt;$A74,"",AY74/AZ74)</f>
        <v/>
      </c>
      <c r="BB74" s="45" t="str">
        <f t="shared" ref="BB74:BB98" si="132">IF($AW$5&gt;$A74,"",200*(BA74/(PI()*AV74))^0.5)</f>
        <v/>
      </c>
      <c r="BC74" s="70" t="str">
        <f t="shared" ref="BC74:BC98" si="133">IF($AW$5&gt;$A74,"",-0.15213+0.985016*BB74-0.028142*AV74^(0.5)*AW74/100)</f>
        <v/>
      </c>
      <c r="BD74" s="170">
        <v>75</v>
      </c>
      <c r="BE74" s="41" t="str">
        <f t="shared" ref="BE74:BE137" si="134">IF(A74&gt;=$BF$5,AV74*(1-$BF$6),"")</f>
        <v/>
      </c>
      <c r="BF74" s="42" t="str">
        <f t="shared" ref="BF74:BF137" si="135">IF(BE74="","",AW74)</f>
        <v/>
      </c>
      <c r="BG74" s="43" t="str">
        <f t="shared" ref="BG74:BG137" si="136">IF(BE74="","",ROUND(((0.074343*BF74^-1.388481)+5065*(BF74^-2.900328)/((10^5.38221*BF74^-1.51185)))/((0.074343*BF74^-1.388481)+5065*(BF74^-2.90038)/BE74),2))</f>
        <v/>
      </c>
      <c r="BH74" s="44" t="str">
        <f t="shared" ref="BH74:BH137" si="137">IF(BE74="","",1/((0.074343*BF74^-1.388481)+5065*(BF74^-2.900328)/BE74))</f>
        <v/>
      </c>
      <c r="BI74" s="45" t="str">
        <f t="shared" ref="BI74:BI137" si="138">IF($BF$5&gt;$A74,"",1.273477+0.36758*BF74+0.140427*(BE74^0.5)*BF74/100)</f>
        <v/>
      </c>
      <c r="BJ74" s="45" t="str">
        <f t="shared" ref="BJ74:BJ137" si="139">IF($BF$5&gt;$A74,"",BH74/BI74)</f>
        <v/>
      </c>
      <c r="BK74" s="45" t="str">
        <f t="shared" ref="BK74:BK137" si="140">IF($BF$5&gt;$A74,"",200*(BJ74/(PI()*BE74))^0.5)</f>
        <v/>
      </c>
      <c r="BL74" s="70" t="str">
        <f t="shared" ref="BL74:BL137" si="141">IF($BF$5&gt;$A74,"",-0.15213+0.985016*BK74-0.028142*BE74^(0.5)*BF74/100)</f>
        <v/>
      </c>
      <c r="BM74" s="170">
        <v>75</v>
      </c>
      <c r="BN74" s="41" t="str">
        <f t="shared" ref="BN74:BN137" si="142">IF(A74&gt;=$BO$5,BE74*(1-$BO$6),"")</f>
        <v/>
      </c>
      <c r="BO74" s="42" t="str">
        <f t="shared" ref="BO74:BO137" si="143">IF(BN74="","",BF74)</f>
        <v/>
      </c>
      <c r="BP74" s="43" t="str">
        <f t="shared" ref="BP74:BP137" si="144">IF(BN74="","",ROUND(((0.074343*BO74^-1.388481)+5065*(BO74^-2.900328)/((10^5.38221*BO74^-1.51185)))/((0.074343*BO74^-1.388481)+5065*(BO74^-2.90038)/BN74),2))</f>
        <v/>
      </c>
      <c r="BQ74" s="44" t="str">
        <f t="shared" ref="BQ74:BQ137" si="145">IF(BN74="","",1/((0.074343*BO74^-1.388481)+5065*(BO74^-2.900328)/BN74))</f>
        <v/>
      </c>
      <c r="BR74" s="45" t="str">
        <f t="shared" ref="BR74:BR137" si="146">IF($BO$5&gt;$A74,"",1.273477+0.36758*BO74+0.140427*(BN74^0.5)*BO74/100)</f>
        <v/>
      </c>
      <c r="BS74" s="45" t="str">
        <f t="shared" ref="BS74:BS137" si="147">IF($BO$5&gt;$A74,"",BQ74/BR74)</f>
        <v/>
      </c>
      <c r="BT74" s="45" t="str">
        <f t="shared" ref="BT74:BT137" si="148">IF($BO$5&gt;$A74,"",200*(BS74/(PI()*BN74))^0.5)</f>
        <v/>
      </c>
      <c r="BU74" s="70" t="str">
        <f t="shared" ref="BU74:BU137" si="149">IF($BO$5&gt;$A74,"",-0.15213+0.985016*BT74-0.028142*BN74^(0.5)*BO74/100)</f>
        <v/>
      </c>
      <c r="BV74" s="11"/>
      <c r="BW74" s="28">
        <v>75</v>
      </c>
      <c r="BX74" s="61">
        <f t="shared" ref="BX74:BX137" si="150">IF($B$5&gt;$A74,"",MIN(B74,L74,U74,AD74,AM74,AV74,BE74,BN74))</f>
        <v>788.48</v>
      </c>
      <c r="BY74" s="62">
        <f t="shared" ref="BY74:BY137" si="151">IF($B$5&gt;$A74,"",C74)</f>
        <v>27</v>
      </c>
      <c r="BZ74" s="62">
        <f t="shared" ref="BZ74:BZ137" si="152">CE74</f>
        <v>32.015174238660855</v>
      </c>
      <c r="CA74" s="61">
        <f t="shared" ref="CA74:CA137" si="153">IF($B$5&gt;$A74,"",MIN(F74,O74,X74,AG74,AP74,AY74,BH74,BQ74))</f>
        <v>820.64428137410641</v>
      </c>
      <c r="CB74" s="75">
        <f t="shared" si="82"/>
        <v>12.262794022360463</v>
      </c>
      <c r="CC74" s="75">
        <f t="shared" ref="CC74:CC137" si="154">IF($B$5&gt;$A74,"",CA74/CB74)</f>
        <v>66.921476449633843</v>
      </c>
      <c r="CD74" s="75">
        <f t="shared" ref="CD74:CD137" si="155">IF($B$5&gt;$A74,"",200*(CC74/(PI()*BX74))^0.5)</f>
        <v>32.873237348379526</v>
      </c>
      <c r="CE74" s="75">
        <f t="shared" si="83"/>
        <v>32.015174238660855</v>
      </c>
      <c r="CF74" s="118">
        <f t="shared" ref="CF74:CF137" si="156">IF($B$5&gt;$A74,"",MIN(E74,N74,W74,AF74,AO74,AX74,BG74,BP74))</f>
        <v>0.81</v>
      </c>
      <c r="CH74" s="25">
        <v>75</v>
      </c>
      <c r="CI74" s="71">
        <f t="shared" ref="CI74:CJ137" si="157">IF($B$5&gt;$A74,NA(),BX74)</f>
        <v>788.48</v>
      </c>
      <c r="CJ74" s="42">
        <f t="shared" si="157"/>
        <v>27</v>
      </c>
      <c r="CK74" s="72">
        <f t="shared" ref="CK74:CK137" si="158">IF($B$5&gt;$A74,NA(),CF74)</f>
        <v>0.81</v>
      </c>
      <c r="CL74" s="71">
        <f t="shared" ref="CL74:CL137" si="159">IF($B$5&gt;$A74,NA(),CA74)</f>
        <v>820.64428137410641</v>
      </c>
      <c r="CM74" s="42">
        <f t="shared" ref="CM74:CM137" si="160">IF($B$5&gt;$A74,NA(),CE74)</f>
        <v>32.015174238660855</v>
      </c>
      <c r="CN74" s="73">
        <f t="shared" ref="CN74:CN137" si="161">IF($B$5&gt;$A74,NA(),D74)</f>
        <v>1606.9125090796151</v>
      </c>
      <c r="CO74" s="123">
        <f t="shared" ref="CO74:CO137" si="162">IF($B$5&gt;$A74,NA(),J74)</f>
        <v>21.088635792444112</v>
      </c>
    </row>
    <row r="75" spans="1:93" ht="15" customHeight="1">
      <c r="A75" s="2">
        <v>76</v>
      </c>
      <c r="B75" s="47">
        <f t="shared" si="84"/>
        <v>2200</v>
      </c>
      <c r="C75" s="46">
        <f t="shared" si="85"/>
        <v>27.2</v>
      </c>
      <c r="D75" s="48">
        <f t="shared" si="86"/>
        <v>1601.6161359162763</v>
      </c>
      <c r="E75" s="49">
        <f t="shared" si="87"/>
        <v>1.06</v>
      </c>
      <c r="F75" s="50">
        <f t="shared" si="88"/>
        <v>1091.1198809260659</v>
      </c>
      <c r="G75" s="45">
        <f t="shared" si="89"/>
        <v>13.063210957820852</v>
      </c>
      <c r="H75" s="45">
        <f t="shared" si="90"/>
        <v>83.526162476371866</v>
      </c>
      <c r="I75" s="109">
        <f t="shared" si="91"/>
        <v>21.986443455921044</v>
      </c>
      <c r="J75" s="113">
        <f t="shared" si="92"/>
        <v>21.145834896726296</v>
      </c>
      <c r="K75" s="170">
        <f t="shared" si="93"/>
        <v>76</v>
      </c>
      <c r="L75" s="41">
        <f t="shared" si="94"/>
        <v>1540</v>
      </c>
      <c r="M75" s="42">
        <f t="shared" si="95"/>
        <v>27.2</v>
      </c>
      <c r="N75" s="43">
        <f t="shared" si="96"/>
        <v>0.99</v>
      </c>
      <c r="O75" s="44">
        <f t="shared" si="97"/>
        <v>1015.6010540065553</v>
      </c>
      <c r="P75" s="45">
        <f t="shared" si="98"/>
        <v>12.770577928527729</v>
      </c>
      <c r="Q75" s="45">
        <f t="shared" si="99"/>
        <v>79.52663220807267</v>
      </c>
      <c r="R75" s="109">
        <f t="shared" si="100"/>
        <v>25.641946786077817</v>
      </c>
      <c r="S75" s="113">
        <f t="shared" si="101"/>
        <v>24.805208718455678</v>
      </c>
      <c r="T75" s="170">
        <v>76</v>
      </c>
      <c r="U75" s="41">
        <f t="shared" si="102"/>
        <v>1232</v>
      </c>
      <c r="V75" s="42">
        <f t="shared" si="103"/>
        <v>27.2</v>
      </c>
      <c r="W75" s="43">
        <f t="shared" si="104"/>
        <v>0.93</v>
      </c>
      <c r="X75" s="44">
        <f t="shared" si="105"/>
        <v>960.21866765070456</v>
      </c>
      <c r="Y75" s="45">
        <f t="shared" si="106"/>
        <v>12.612332213342805</v>
      </c>
      <c r="Z75" s="45">
        <f t="shared" si="107"/>
        <v>76.133315504873281</v>
      </c>
      <c r="AA75" s="109">
        <f t="shared" si="108"/>
        <v>28.050272004347558</v>
      </c>
      <c r="AB75" s="113">
        <f t="shared" si="109"/>
        <v>27.209160516638907</v>
      </c>
      <c r="AC75" s="170">
        <v>76</v>
      </c>
      <c r="AD75" s="41">
        <f t="shared" si="110"/>
        <v>985.6</v>
      </c>
      <c r="AE75" s="42">
        <f t="shared" si="111"/>
        <v>27.2</v>
      </c>
      <c r="AF75" s="43">
        <f t="shared" si="112"/>
        <v>0.87</v>
      </c>
      <c r="AG75" s="44">
        <f t="shared" si="113"/>
        <v>898.94265153832032</v>
      </c>
      <c r="AH75" s="45">
        <f t="shared" si="114"/>
        <v>12.470792942822182</v>
      </c>
      <c r="AI75" s="45">
        <f t="shared" si="115"/>
        <v>72.083840671552878</v>
      </c>
      <c r="AJ75" s="109">
        <f t="shared" si="116"/>
        <v>30.515723485838304</v>
      </c>
      <c r="AK75" s="113">
        <f t="shared" si="117"/>
        <v>29.666034575542863</v>
      </c>
      <c r="AL75" s="170">
        <v>76</v>
      </c>
      <c r="AM75" s="41">
        <f t="shared" si="118"/>
        <v>788.48</v>
      </c>
      <c r="AN75" s="42">
        <f t="shared" si="119"/>
        <v>27.2</v>
      </c>
      <c r="AO75" s="43">
        <f t="shared" si="120"/>
        <v>0.81</v>
      </c>
      <c r="AP75" s="44">
        <f t="shared" si="121"/>
        <v>832.53290858208925</v>
      </c>
      <c r="AQ75" s="45">
        <f t="shared" si="122"/>
        <v>12.344196370674245</v>
      </c>
      <c r="AR75" s="45">
        <f t="shared" si="123"/>
        <v>67.443265124971106</v>
      </c>
      <c r="AS75" s="45">
        <f t="shared" si="124"/>
        <v>33.001145295233577</v>
      </c>
      <c r="AT75" s="70">
        <f t="shared" si="125"/>
        <v>32.139585164533393</v>
      </c>
      <c r="AU75" s="170">
        <v>76</v>
      </c>
      <c r="AV75" s="41" t="str">
        <f t="shared" si="126"/>
        <v/>
      </c>
      <c r="AW75" s="42" t="str">
        <f t="shared" si="127"/>
        <v/>
      </c>
      <c r="AX75" s="43" t="str">
        <f t="shared" si="128"/>
        <v/>
      </c>
      <c r="AY75" s="44" t="str">
        <f t="shared" si="129"/>
        <v/>
      </c>
      <c r="AZ75" s="45" t="str">
        <f t="shared" si="130"/>
        <v/>
      </c>
      <c r="BA75" s="45" t="str">
        <f t="shared" si="131"/>
        <v/>
      </c>
      <c r="BB75" s="45" t="str">
        <f t="shared" si="132"/>
        <v/>
      </c>
      <c r="BC75" s="70" t="str">
        <f t="shared" si="133"/>
        <v/>
      </c>
      <c r="BD75" s="170">
        <v>76</v>
      </c>
      <c r="BE75" s="41" t="str">
        <f t="shared" si="134"/>
        <v/>
      </c>
      <c r="BF75" s="42" t="str">
        <f t="shared" si="135"/>
        <v/>
      </c>
      <c r="BG75" s="43" t="str">
        <f t="shared" si="136"/>
        <v/>
      </c>
      <c r="BH75" s="44" t="str">
        <f t="shared" si="137"/>
        <v/>
      </c>
      <c r="BI75" s="45" t="str">
        <f t="shared" si="138"/>
        <v/>
      </c>
      <c r="BJ75" s="45" t="str">
        <f t="shared" si="139"/>
        <v/>
      </c>
      <c r="BK75" s="45" t="str">
        <f t="shared" si="140"/>
        <v/>
      </c>
      <c r="BL75" s="70" t="str">
        <f t="shared" si="141"/>
        <v/>
      </c>
      <c r="BM75" s="170">
        <v>76</v>
      </c>
      <c r="BN75" s="41" t="str">
        <f t="shared" si="142"/>
        <v/>
      </c>
      <c r="BO75" s="42" t="str">
        <f t="shared" si="143"/>
        <v/>
      </c>
      <c r="BP75" s="43" t="str">
        <f t="shared" si="144"/>
        <v/>
      </c>
      <c r="BQ75" s="44" t="str">
        <f t="shared" si="145"/>
        <v/>
      </c>
      <c r="BR75" s="45" t="str">
        <f t="shared" si="146"/>
        <v/>
      </c>
      <c r="BS75" s="45" t="str">
        <f t="shared" si="147"/>
        <v/>
      </c>
      <c r="BT75" s="45" t="str">
        <f t="shared" si="148"/>
        <v/>
      </c>
      <c r="BU75" s="70" t="str">
        <f t="shared" si="149"/>
        <v/>
      </c>
      <c r="BV75" s="11"/>
      <c r="BW75" s="28">
        <v>76</v>
      </c>
      <c r="BX75" s="61">
        <f t="shared" si="150"/>
        <v>788.48</v>
      </c>
      <c r="BY75" s="62">
        <f t="shared" si="151"/>
        <v>27.2</v>
      </c>
      <c r="BZ75" s="62">
        <f t="shared" si="152"/>
        <v>32.139585164533393</v>
      </c>
      <c r="CA75" s="61">
        <f t="shared" si="153"/>
        <v>832.53290858208925</v>
      </c>
      <c r="CB75" s="75">
        <f t="shared" si="82"/>
        <v>12.344196370674245</v>
      </c>
      <c r="CC75" s="75">
        <f t="shared" si="154"/>
        <v>67.443265124971106</v>
      </c>
      <c r="CD75" s="75">
        <f t="shared" si="155"/>
        <v>33.001145295233577</v>
      </c>
      <c r="CE75" s="75">
        <f t="shared" si="83"/>
        <v>32.139585164533393</v>
      </c>
      <c r="CF75" s="118">
        <f t="shared" si="156"/>
        <v>0.81</v>
      </c>
      <c r="CH75" s="25">
        <v>76</v>
      </c>
      <c r="CI75" s="71">
        <f t="shared" si="157"/>
        <v>788.48</v>
      </c>
      <c r="CJ75" s="42">
        <f t="shared" si="157"/>
        <v>27.2</v>
      </c>
      <c r="CK75" s="72">
        <f t="shared" si="158"/>
        <v>0.81</v>
      </c>
      <c r="CL75" s="71">
        <f t="shared" si="159"/>
        <v>832.53290858208925</v>
      </c>
      <c r="CM75" s="42">
        <f t="shared" si="160"/>
        <v>32.139585164533393</v>
      </c>
      <c r="CN75" s="73">
        <f t="shared" si="161"/>
        <v>1601.6161359162763</v>
      </c>
      <c r="CO75" s="123">
        <f t="shared" si="162"/>
        <v>21.145834896726296</v>
      </c>
    </row>
    <row r="76" spans="1:93" ht="15" customHeight="1">
      <c r="A76" s="2">
        <v>77</v>
      </c>
      <c r="B76" s="47">
        <f t="shared" si="84"/>
        <v>2200</v>
      </c>
      <c r="C76" s="46">
        <f t="shared" si="85"/>
        <v>27.3</v>
      </c>
      <c r="D76" s="48">
        <f t="shared" si="86"/>
        <v>1598.9744408686888</v>
      </c>
      <c r="E76" s="49">
        <f t="shared" si="87"/>
        <v>1.06</v>
      </c>
      <c r="F76" s="50">
        <f t="shared" si="88"/>
        <v>1097.7474831679915</v>
      </c>
      <c r="G76" s="45">
        <f t="shared" si="89"/>
        <v>13.1065555679599</v>
      </c>
      <c r="H76" s="45">
        <f t="shared" si="90"/>
        <v>83.755604397812149</v>
      </c>
      <c r="I76" s="109">
        <f t="shared" si="91"/>
        <v>22.016620541235817</v>
      </c>
      <c r="J76" s="113">
        <f t="shared" si="92"/>
        <v>21.174239831791585</v>
      </c>
      <c r="K76" s="170">
        <f t="shared" si="93"/>
        <v>77</v>
      </c>
      <c r="L76" s="41">
        <f t="shared" si="94"/>
        <v>1540</v>
      </c>
      <c r="M76" s="42">
        <f t="shared" si="95"/>
        <v>27.3</v>
      </c>
      <c r="N76" s="43">
        <f t="shared" si="96"/>
        <v>0.99</v>
      </c>
      <c r="O76" s="44">
        <f t="shared" si="97"/>
        <v>1022.0937394323165</v>
      </c>
      <c r="P76" s="45">
        <f t="shared" si="98"/>
        <v>12.812846681941434</v>
      </c>
      <c r="Q76" s="45">
        <f t="shared" si="99"/>
        <v>79.771011454688406</v>
      </c>
      <c r="R76" s="109">
        <f t="shared" si="100"/>
        <v>25.681314434594508</v>
      </c>
      <c r="S76" s="113">
        <f t="shared" si="101"/>
        <v>24.842882110299861</v>
      </c>
      <c r="T76" s="170">
        <v>77</v>
      </c>
      <c r="U76" s="41">
        <f t="shared" si="102"/>
        <v>1232</v>
      </c>
      <c r="V76" s="42">
        <f t="shared" si="103"/>
        <v>27.3</v>
      </c>
      <c r="W76" s="43">
        <f t="shared" si="104"/>
        <v>0.93</v>
      </c>
      <c r="X76" s="44">
        <f t="shared" si="105"/>
        <v>966.58192804498299</v>
      </c>
      <c r="Y76" s="45">
        <f t="shared" si="106"/>
        <v>12.654019181038919</v>
      </c>
      <c r="Z76" s="45">
        <f t="shared" si="107"/>
        <v>76.385369281985291</v>
      </c>
      <c r="AA76" s="109">
        <f t="shared" si="108"/>
        <v>28.096666508758673</v>
      </c>
      <c r="AB76" s="113">
        <f t="shared" si="109"/>
        <v>27.253872065604764</v>
      </c>
      <c r="AC76" s="170">
        <v>77</v>
      </c>
      <c r="AD76" s="41">
        <f t="shared" si="110"/>
        <v>985.6</v>
      </c>
      <c r="AE76" s="42">
        <f t="shared" si="111"/>
        <v>27.3</v>
      </c>
      <c r="AF76" s="43">
        <f t="shared" si="112"/>
        <v>0.87</v>
      </c>
      <c r="AG76" s="44">
        <f t="shared" si="113"/>
        <v>905.13263277414728</v>
      </c>
      <c r="AH76" s="45">
        <f t="shared" si="114"/>
        <v>12.511959545553147</v>
      </c>
      <c r="AI76" s="45">
        <f t="shared" si="115"/>
        <v>72.341397003304635</v>
      </c>
      <c r="AJ76" s="109">
        <f t="shared" si="116"/>
        <v>30.57019137841765</v>
      </c>
      <c r="AK76" s="113">
        <f t="shared" si="117"/>
        <v>29.718802823758093</v>
      </c>
      <c r="AL76" s="170">
        <v>77</v>
      </c>
      <c r="AM76" s="41">
        <f t="shared" si="118"/>
        <v>788.48</v>
      </c>
      <c r="AN76" s="42">
        <f t="shared" si="119"/>
        <v>27.3</v>
      </c>
      <c r="AO76" s="43">
        <f t="shared" si="120"/>
        <v>0.81</v>
      </c>
      <c r="AP76" s="44">
        <f t="shared" si="121"/>
        <v>838.49938283287486</v>
      </c>
      <c r="AQ76" s="45">
        <f t="shared" si="122"/>
        <v>12.384897544831135</v>
      </c>
      <c r="AR76" s="45">
        <f t="shared" si="123"/>
        <v>67.703376616371315</v>
      </c>
      <c r="AS76" s="45">
        <f t="shared" si="124"/>
        <v>33.064722558830347</v>
      </c>
      <c r="AT76" s="70">
        <f t="shared" si="125"/>
        <v>32.201419562259495</v>
      </c>
      <c r="AU76" s="170">
        <v>77</v>
      </c>
      <c r="AV76" s="41" t="str">
        <f t="shared" si="126"/>
        <v/>
      </c>
      <c r="AW76" s="42" t="str">
        <f t="shared" si="127"/>
        <v/>
      </c>
      <c r="AX76" s="43" t="str">
        <f t="shared" si="128"/>
        <v/>
      </c>
      <c r="AY76" s="44" t="str">
        <f t="shared" si="129"/>
        <v/>
      </c>
      <c r="AZ76" s="45" t="str">
        <f t="shared" si="130"/>
        <v/>
      </c>
      <c r="BA76" s="45" t="str">
        <f t="shared" si="131"/>
        <v/>
      </c>
      <c r="BB76" s="45" t="str">
        <f t="shared" si="132"/>
        <v/>
      </c>
      <c r="BC76" s="70" t="str">
        <f t="shared" si="133"/>
        <v/>
      </c>
      <c r="BD76" s="170">
        <v>77</v>
      </c>
      <c r="BE76" s="41" t="str">
        <f t="shared" si="134"/>
        <v/>
      </c>
      <c r="BF76" s="42" t="str">
        <f t="shared" si="135"/>
        <v/>
      </c>
      <c r="BG76" s="43" t="str">
        <f t="shared" si="136"/>
        <v/>
      </c>
      <c r="BH76" s="44" t="str">
        <f t="shared" si="137"/>
        <v/>
      </c>
      <c r="BI76" s="45" t="str">
        <f t="shared" si="138"/>
        <v/>
      </c>
      <c r="BJ76" s="45" t="str">
        <f t="shared" si="139"/>
        <v/>
      </c>
      <c r="BK76" s="45" t="str">
        <f t="shared" si="140"/>
        <v/>
      </c>
      <c r="BL76" s="70" t="str">
        <f t="shared" si="141"/>
        <v/>
      </c>
      <c r="BM76" s="170">
        <v>77</v>
      </c>
      <c r="BN76" s="41" t="str">
        <f t="shared" si="142"/>
        <v/>
      </c>
      <c r="BO76" s="42" t="str">
        <f t="shared" si="143"/>
        <v/>
      </c>
      <c r="BP76" s="43" t="str">
        <f t="shared" si="144"/>
        <v/>
      </c>
      <c r="BQ76" s="44" t="str">
        <f t="shared" si="145"/>
        <v/>
      </c>
      <c r="BR76" s="45" t="str">
        <f t="shared" si="146"/>
        <v/>
      </c>
      <c r="BS76" s="45" t="str">
        <f t="shared" si="147"/>
        <v/>
      </c>
      <c r="BT76" s="45" t="str">
        <f t="shared" si="148"/>
        <v/>
      </c>
      <c r="BU76" s="70" t="str">
        <f t="shared" si="149"/>
        <v/>
      </c>
      <c r="BV76" s="11"/>
      <c r="BW76" s="28">
        <v>77</v>
      </c>
      <c r="BX76" s="61">
        <f t="shared" si="150"/>
        <v>788.48</v>
      </c>
      <c r="BY76" s="62">
        <f t="shared" si="151"/>
        <v>27.3</v>
      </c>
      <c r="BZ76" s="62">
        <f t="shared" si="152"/>
        <v>32.201419562259495</v>
      </c>
      <c r="CA76" s="61">
        <f t="shared" si="153"/>
        <v>838.49938283287486</v>
      </c>
      <c r="CB76" s="75">
        <f t="shared" si="82"/>
        <v>12.384897544831135</v>
      </c>
      <c r="CC76" s="75">
        <f t="shared" si="154"/>
        <v>67.703376616371315</v>
      </c>
      <c r="CD76" s="75">
        <f t="shared" si="155"/>
        <v>33.064722558830347</v>
      </c>
      <c r="CE76" s="75">
        <f t="shared" si="83"/>
        <v>32.201419562259495</v>
      </c>
      <c r="CF76" s="118">
        <f t="shared" si="156"/>
        <v>0.81</v>
      </c>
      <c r="CH76" s="25">
        <v>77</v>
      </c>
      <c r="CI76" s="71">
        <f t="shared" si="157"/>
        <v>788.48</v>
      </c>
      <c r="CJ76" s="42">
        <f t="shared" si="157"/>
        <v>27.3</v>
      </c>
      <c r="CK76" s="72">
        <f t="shared" si="158"/>
        <v>0.81</v>
      </c>
      <c r="CL76" s="71">
        <f t="shared" si="159"/>
        <v>838.49938283287486</v>
      </c>
      <c r="CM76" s="42">
        <f t="shared" si="160"/>
        <v>32.201419562259495</v>
      </c>
      <c r="CN76" s="73">
        <f t="shared" si="161"/>
        <v>1598.9744408686888</v>
      </c>
      <c r="CO76" s="123">
        <f t="shared" si="162"/>
        <v>21.174239831791585</v>
      </c>
    </row>
    <row r="77" spans="1:93" ht="15" customHeight="1">
      <c r="A77" s="2">
        <v>78</v>
      </c>
      <c r="B77" s="47">
        <f t="shared" si="84"/>
        <v>2200</v>
      </c>
      <c r="C77" s="46">
        <f t="shared" si="85"/>
        <v>27.5</v>
      </c>
      <c r="D77" s="48">
        <f t="shared" si="86"/>
        <v>1593.704109246296</v>
      </c>
      <c r="E77" s="49">
        <f t="shared" si="87"/>
        <v>1.06</v>
      </c>
      <c r="F77" s="50">
        <f t="shared" si="88"/>
        <v>1111.035569476252</v>
      </c>
      <c r="G77" s="45">
        <f t="shared" si="89"/>
        <v>13.193244788237994</v>
      </c>
      <c r="H77" s="45">
        <f t="shared" si="90"/>
        <v>84.212457762229917</v>
      </c>
      <c r="I77" s="109">
        <f t="shared" si="91"/>
        <v>22.076584817219054</v>
      </c>
      <c r="J77" s="113">
        <f t="shared" si="92"/>
        <v>21.230665649457229</v>
      </c>
      <c r="K77" s="170">
        <f t="shared" si="93"/>
        <v>78</v>
      </c>
      <c r="L77" s="41">
        <f t="shared" si="94"/>
        <v>1540</v>
      </c>
      <c r="M77" s="42">
        <f t="shared" si="95"/>
        <v>27.5</v>
      </c>
      <c r="N77" s="43">
        <f t="shared" si="96"/>
        <v>0.99</v>
      </c>
      <c r="O77" s="44">
        <f t="shared" si="97"/>
        <v>1035.1149709566669</v>
      </c>
      <c r="P77" s="45">
        <f t="shared" si="98"/>
        <v>12.897384188768843</v>
      </c>
      <c r="Q77" s="45">
        <f t="shared" si="99"/>
        <v>80.257744966460265</v>
      </c>
      <c r="R77" s="109">
        <f t="shared" si="100"/>
        <v>25.759544273637641</v>
      </c>
      <c r="S77" s="113">
        <f t="shared" si="101"/>
        <v>24.91773100978051</v>
      </c>
      <c r="T77" s="170">
        <v>78</v>
      </c>
      <c r="U77" s="41">
        <f t="shared" si="102"/>
        <v>1232</v>
      </c>
      <c r="V77" s="42">
        <f t="shared" si="103"/>
        <v>27.5</v>
      </c>
      <c r="W77" s="43">
        <f t="shared" si="104"/>
        <v>0.94</v>
      </c>
      <c r="X77" s="44">
        <f t="shared" si="105"/>
        <v>979.34673661397903</v>
      </c>
      <c r="Y77" s="45">
        <f t="shared" si="106"/>
        <v>12.737393116431146</v>
      </c>
      <c r="Z77" s="45">
        <f t="shared" si="107"/>
        <v>76.887533238699262</v>
      </c>
      <c r="AA77" s="109">
        <f t="shared" si="108"/>
        <v>28.188870163757564</v>
      </c>
      <c r="AB77" s="113">
        <f t="shared" si="109"/>
        <v>27.342718580654832</v>
      </c>
      <c r="AC77" s="170">
        <v>78</v>
      </c>
      <c r="AD77" s="41">
        <f t="shared" si="110"/>
        <v>985.6</v>
      </c>
      <c r="AE77" s="42">
        <f t="shared" si="111"/>
        <v>27.5</v>
      </c>
      <c r="AF77" s="43">
        <f t="shared" si="112"/>
        <v>0.88</v>
      </c>
      <c r="AG77" s="44">
        <f t="shared" si="113"/>
        <v>917.55366388162133</v>
      </c>
      <c r="AH77" s="45">
        <f t="shared" si="114"/>
        <v>12.594292751015075</v>
      </c>
      <c r="AI77" s="45">
        <f t="shared" si="115"/>
        <v>72.854719357517581</v>
      </c>
      <c r="AJ77" s="109">
        <f t="shared" si="116"/>
        <v>30.678460115239602</v>
      </c>
      <c r="AK77" s="113">
        <f t="shared" si="117"/>
        <v>29.823682266904097</v>
      </c>
      <c r="AL77" s="170">
        <v>78</v>
      </c>
      <c r="AM77" s="41">
        <f t="shared" si="118"/>
        <v>788.48</v>
      </c>
      <c r="AN77" s="42">
        <f t="shared" si="119"/>
        <v>27.5</v>
      </c>
      <c r="AO77" s="43">
        <f t="shared" si="120"/>
        <v>0.81</v>
      </c>
      <c r="AP77" s="44">
        <f t="shared" si="121"/>
        <v>850.47636396941994</v>
      </c>
      <c r="AQ77" s="45">
        <f t="shared" si="122"/>
        <v>12.466299893144917</v>
      </c>
      <c r="AR77" s="45">
        <f t="shared" si="123"/>
        <v>68.222036310636781</v>
      </c>
      <c r="AS77" s="45">
        <f t="shared" si="124"/>
        <v>33.191131466994548</v>
      </c>
      <c r="AT77" s="70">
        <f t="shared" si="125"/>
        <v>32.32435391103791</v>
      </c>
      <c r="AU77" s="170">
        <v>78</v>
      </c>
      <c r="AV77" s="41" t="str">
        <f t="shared" si="126"/>
        <v/>
      </c>
      <c r="AW77" s="42" t="str">
        <f t="shared" si="127"/>
        <v/>
      </c>
      <c r="AX77" s="43" t="str">
        <f t="shared" si="128"/>
        <v/>
      </c>
      <c r="AY77" s="44" t="str">
        <f t="shared" si="129"/>
        <v/>
      </c>
      <c r="AZ77" s="45" t="str">
        <f t="shared" si="130"/>
        <v/>
      </c>
      <c r="BA77" s="45" t="str">
        <f t="shared" si="131"/>
        <v/>
      </c>
      <c r="BB77" s="45" t="str">
        <f t="shared" si="132"/>
        <v/>
      </c>
      <c r="BC77" s="70" t="str">
        <f t="shared" si="133"/>
        <v/>
      </c>
      <c r="BD77" s="170">
        <v>78</v>
      </c>
      <c r="BE77" s="41" t="str">
        <f t="shared" si="134"/>
        <v/>
      </c>
      <c r="BF77" s="42" t="str">
        <f t="shared" si="135"/>
        <v/>
      </c>
      <c r="BG77" s="43" t="str">
        <f t="shared" si="136"/>
        <v/>
      </c>
      <c r="BH77" s="44" t="str">
        <f t="shared" si="137"/>
        <v/>
      </c>
      <c r="BI77" s="45" t="str">
        <f t="shared" si="138"/>
        <v/>
      </c>
      <c r="BJ77" s="45" t="str">
        <f t="shared" si="139"/>
        <v/>
      </c>
      <c r="BK77" s="45" t="str">
        <f t="shared" si="140"/>
        <v/>
      </c>
      <c r="BL77" s="70" t="str">
        <f t="shared" si="141"/>
        <v/>
      </c>
      <c r="BM77" s="170">
        <v>78</v>
      </c>
      <c r="BN77" s="41" t="str">
        <f t="shared" si="142"/>
        <v/>
      </c>
      <c r="BO77" s="42" t="str">
        <f t="shared" si="143"/>
        <v/>
      </c>
      <c r="BP77" s="43" t="str">
        <f t="shared" si="144"/>
        <v/>
      </c>
      <c r="BQ77" s="44" t="str">
        <f t="shared" si="145"/>
        <v/>
      </c>
      <c r="BR77" s="45" t="str">
        <f t="shared" si="146"/>
        <v/>
      </c>
      <c r="BS77" s="45" t="str">
        <f t="shared" si="147"/>
        <v/>
      </c>
      <c r="BT77" s="45" t="str">
        <f t="shared" si="148"/>
        <v/>
      </c>
      <c r="BU77" s="70" t="str">
        <f t="shared" si="149"/>
        <v/>
      </c>
      <c r="BV77" s="11"/>
      <c r="BW77" s="28">
        <v>78</v>
      </c>
      <c r="BX77" s="61">
        <f t="shared" si="150"/>
        <v>788.48</v>
      </c>
      <c r="BY77" s="62">
        <f t="shared" si="151"/>
        <v>27.5</v>
      </c>
      <c r="BZ77" s="62">
        <f t="shared" si="152"/>
        <v>32.32435391103791</v>
      </c>
      <c r="CA77" s="61">
        <f t="shared" si="153"/>
        <v>850.47636396941994</v>
      </c>
      <c r="CB77" s="75">
        <f t="shared" si="82"/>
        <v>12.466299893144917</v>
      </c>
      <c r="CC77" s="75">
        <f t="shared" si="154"/>
        <v>68.222036310636781</v>
      </c>
      <c r="CD77" s="75">
        <f t="shared" si="155"/>
        <v>33.191131466994548</v>
      </c>
      <c r="CE77" s="75">
        <f t="shared" si="83"/>
        <v>32.32435391103791</v>
      </c>
      <c r="CF77" s="118">
        <f t="shared" si="156"/>
        <v>0.81</v>
      </c>
      <c r="CH77" s="25">
        <v>78</v>
      </c>
      <c r="CI77" s="71">
        <f t="shared" si="157"/>
        <v>788.48</v>
      </c>
      <c r="CJ77" s="42">
        <f t="shared" si="157"/>
        <v>27.5</v>
      </c>
      <c r="CK77" s="72">
        <f t="shared" si="158"/>
        <v>0.81</v>
      </c>
      <c r="CL77" s="71">
        <f t="shared" si="159"/>
        <v>850.47636396941994</v>
      </c>
      <c r="CM77" s="42">
        <f t="shared" si="160"/>
        <v>32.32435391103791</v>
      </c>
      <c r="CN77" s="73">
        <f t="shared" si="161"/>
        <v>1593.704109246296</v>
      </c>
      <c r="CO77" s="123">
        <f t="shared" si="162"/>
        <v>21.230665649457229</v>
      </c>
    </row>
    <row r="78" spans="1:93" ht="15" customHeight="1">
      <c r="A78" s="2">
        <v>79</v>
      </c>
      <c r="B78" s="47">
        <f t="shared" si="84"/>
        <v>2200</v>
      </c>
      <c r="C78" s="46">
        <f t="shared" si="85"/>
        <v>27.7</v>
      </c>
      <c r="D78" s="48">
        <f t="shared" si="86"/>
        <v>1588.4512848245815</v>
      </c>
      <c r="E78" s="49">
        <f t="shared" si="87"/>
        <v>1.07</v>
      </c>
      <c r="F78" s="50">
        <f t="shared" si="88"/>
        <v>1124.3672532380292</v>
      </c>
      <c r="G78" s="45">
        <f t="shared" si="89"/>
        <v>13.279934008516088</v>
      </c>
      <c r="H78" s="45">
        <f t="shared" si="90"/>
        <v>84.666629556818634</v>
      </c>
      <c r="I78" s="109">
        <f t="shared" si="91"/>
        <v>22.136036114648444</v>
      </c>
      <c r="J78" s="113">
        <f t="shared" si="92"/>
        <v>21.28658617503968</v>
      </c>
      <c r="K78" s="170">
        <f t="shared" si="93"/>
        <v>79</v>
      </c>
      <c r="L78" s="41">
        <f t="shared" si="94"/>
        <v>1540</v>
      </c>
      <c r="M78" s="42">
        <f t="shared" si="95"/>
        <v>27.7</v>
      </c>
      <c r="N78" s="43">
        <f t="shared" si="96"/>
        <v>0.99</v>
      </c>
      <c r="O78" s="44">
        <f t="shared" si="97"/>
        <v>1048.1837186890261</v>
      </c>
      <c r="P78" s="45">
        <f t="shared" si="98"/>
        <v>12.981921695596252</v>
      </c>
      <c r="Q78" s="45">
        <f t="shared" si="99"/>
        <v>80.741799501424552</v>
      </c>
      <c r="R78" s="109">
        <f t="shared" si="100"/>
        <v>25.837108624357107</v>
      </c>
      <c r="S78" s="113">
        <f t="shared" si="101"/>
        <v>24.991924392614536</v>
      </c>
      <c r="T78" s="170">
        <v>79</v>
      </c>
      <c r="U78" s="41">
        <f t="shared" si="102"/>
        <v>1232</v>
      </c>
      <c r="V78" s="42">
        <f t="shared" si="103"/>
        <v>27.7</v>
      </c>
      <c r="W78" s="43">
        <f t="shared" si="104"/>
        <v>0.94</v>
      </c>
      <c r="X78" s="44">
        <f t="shared" si="105"/>
        <v>992.16226318596716</v>
      </c>
      <c r="Y78" s="45">
        <f t="shared" si="106"/>
        <v>12.820767051823372</v>
      </c>
      <c r="Z78" s="45">
        <f t="shared" si="107"/>
        <v>77.38712193860988</v>
      </c>
      <c r="AA78" s="109">
        <f t="shared" si="108"/>
        <v>28.280302663042928</v>
      </c>
      <c r="AB78" s="113">
        <f t="shared" si="109"/>
        <v>27.430805494988586</v>
      </c>
      <c r="AC78" s="170">
        <v>79</v>
      </c>
      <c r="AD78" s="41">
        <f t="shared" si="110"/>
        <v>985.6</v>
      </c>
      <c r="AE78" s="42">
        <f t="shared" si="111"/>
        <v>27.7</v>
      </c>
      <c r="AF78" s="43">
        <f t="shared" si="112"/>
        <v>0.88</v>
      </c>
      <c r="AG78" s="44">
        <f t="shared" si="113"/>
        <v>930.02909127125827</v>
      </c>
      <c r="AH78" s="45">
        <f t="shared" si="114"/>
        <v>12.676625956477002</v>
      </c>
      <c r="AI78" s="45">
        <f t="shared" si="115"/>
        <v>73.36566484365413</v>
      </c>
      <c r="AJ78" s="109">
        <f t="shared" si="116"/>
        <v>30.785849408288879</v>
      </c>
      <c r="AK78" s="113">
        <f t="shared" si="117"/>
        <v>29.927695443862916</v>
      </c>
      <c r="AL78" s="170">
        <v>79</v>
      </c>
      <c r="AM78" s="41">
        <f t="shared" si="118"/>
        <v>788.48</v>
      </c>
      <c r="AN78" s="42">
        <f t="shared" si="119"/>
        <v>27.7</v>
      </c>
      <c r="AO78" s="43">
        <f t="shared" si="120"/>
        <v>0.82</v>
      </c>
      <c r="AP78" s="44">
        <f t="shared" si="121"/>
        <v>862.51167481832374</v>
      </c>
      <c r="AQ78" s="45">
        <f t="shared" si="122"/>
        <v>12.547702241458698</v>
      </c>
      <c r="AR78" s="45">
        <f t="shared" si="123"/>
        <v>68.738615104246762</v>
      </c>
      <c r="AS78" s="45">
        <f t="shared" si="124"/>
        <v>33.316556481553796</v>
      </c>
      <c r="AT78" s="70">
        <f t="shared" si="125"/>
        <v>32.446319108873148</v>
      </c>
      <c r="AU78" s="170">
        <v>79</v>
      </c>
      <c r="AV78" s="41" t="str">
        <f t="shared" si="126"/>
        <v/>
      </c>
      <c r="AW78" s="42" t="str">
        <f t="shared" si="127"/>
        <v/>
      </c>
      <c r="AX78" s="43" t="str">
        <f t="shared" si="128"/>
        <v/>
      </c>
      <c r="AY78" s="44" t="str">
        <f t="shared" si="129"/>
        <v/>
      </c>
      <c r="AZ78" s="45" t="str">
        <f t="shared" si="130"/>
        <v/>
      </c>
      <c r="BA78" s="45" t="str">
        <f t="shared" si="131"/>
        <v/>
      </c>
      <c r="BB78" s="45" t="str">
        <f t="shared" si="132"/>
        <v/>
      </c>
      <c r="BC78" s="70" t="str">
        <f t="shared" si="133"/>
        <v/>
      </c>
      <c r="BD78" s="170">
        <v>79</v>
      </c>
      <c r="BE78" s="41" t="str">
        <f t="shared" si="134"/>
        <v/>
      </c>
      <c r="BF78" s="42" t="str">
        <f t="shared" si="135"/>
        <v/>
      </c>
      <c r="BG78" s="43" t="str">
        <f t="shared" si="136"/>
        <v/>
      </c>
      <c r="BH78" s="44" t="str">
        <f t="shared" si="137"/>
        <v/>
      </c>
      <c r="BI78" s="45" t="str">
        <f t="shared" si="138"/>
        <v/>
      </c>
      <c r="BJ78" s="45" t="str">
        <f t="shared" si="139"/>
        <v/>
      </c>
      <c r="BK78" s="45" t="str">
        <f t="shared" si="140"/>
        <v/>
      </c>
      <c r="BL78" s="70" t="str">
        <f t="shared" si="141"/>
        <v/>
      </c>
      <c r="BM78" s="170">
        <v>79</v>
      </c>
      <c r="BN78" s="41" t="str">
        <f t="shared" si="142"/>
        <v/>
      </c>
      <c r="BO78" s="42" t="str">
        <f t="shared" si="143"/>
        <v/>
      </c>
      <c r="BP78" s="43" t="str">
        <f t="shared" si="144"/>
        <v/>
      </c>
      <c r="BQ78" s="44" t="str">
        <f t="shared" si="145"/>
        <v/>
      </c>
      <c r="BR78" s="45" t="str">
        <f t="shared" si="146"/>
        <v/>
      </c>
      <c r="BS78" s="45" t="str">
        <f t="shared" si="147"/>
        <v/>
      </c>
      <c r="BT78" s="45" t="str">
        <f t="shared" si="148"/>
        <v/>
      </c>
      <c r="BU78" s="70" t="str">
        <f t="shared" si="149"/>
        <v/>
      </c>
      <c r="BV78" s="11"/>
      <c r="BW78" s="28">
        <v>79</v>
      </c>
      <c r="BX78" s="61">
        <f t="shared" si="150"/>
        <v>788.48</v>
      </c>
      <c r="BY78" s="62">
        <f t="shared" si="151"/>
        <v>27.7</v>
      </c>
      <c r="BZ78" s="62">
        <f t="shared" si="152"/>
        <v>32.446319108873148</v>
      </c>
      <c r="CA78" s="61">
        <f t="shared" si="153"/>
        <v>862.51167481832374</v>
      </c>
      <c r="CB78" s="75">
        <f t="shared" si="82"/>
        <v>12.547702241458698</v>
      </c>
      <c r="CC78" s="75">
        <f t="shared" si="154"/>
        <v>68.738615104246762</v>
      </c>
      <c r="CD78" s="75">
        <f t="shared" si="155"/>
        <v>33.316556481553796</v>
      </c>
      <c r="CE78" s="75">
        <f t="shared" si="83"/>
        <v>32.446319108873148</v>
      </c>
      <c r="CF78" s="118">
        <f t="shared" si="156"/>
        <v>0.82</v>
      </c>
      <c r="CH78" s="25">
        <v>79</v>
      </c>
      <c r="CI78" s="71">
        <f t="shared" si="157"/>
        <v>788.48</v>
      </c>
      <c r="CJ78" s="42">
        <f t="shared" si="157"/>
        <v>27.7</v>
      </c>
      <c r="CK78" s="72">
        <f t="shared" si="158"/>
        <v>0.82</v>
      </c>
      <c r="CL78" s="71">
        <f t="shared" si="159"/>
        <v>862.51167481832374</v>
      </c>
      <c r="CM78" s="42">
        <f t="shared" si="160"/>
        <v>32.446319108873148</v>
      </c>
      <c r="CN78" s="73">
        <f t="shared" si="161"/>
        <v>1588.4512848245815</v>
      </c>
      <c r="CO78" s="123">
        <f t="shared" si="162"/>
        <v>21.28658617503968</v>
      </c>
    </row>
    <row r="79" spans="1:93" ht="15" customHeight="1" thickBot="1">
      <c r="A79" s="3">
        <v>80</v>
      </c>
      <c r="B79" s="79">
        <f t="shared" si="84"/>
        <v>2200</v>
      </c>
      <c r="C79" s="80">
        <f t="shared" si="85"/>
        <v>27.8</v>
      </c>
      <c r="D79" s="81">
        <f t="shared" si="86"/>
        <v>1585.8314723237363</v>
      </c>
      <c r="E79" s="82">
        <f t="shared" si="87"/>
        <v>1.07</v>
      </c>
      <c r="F79" s="83">
        <f t="shared" si="88"/>
        <v>1131.0493535150486</v>
      </c>
      <c r="G79" s="84">
        <f t="shared" si="89"/>
        <v>13.323278618655134</v>
      </c>
      <c r="H79" s="84">
        <f t="shared" si="90"/>
        <v>84.892719419029746</v>
      </c>
      <c r="I79" s="110">
        <f t="shared" si="91"/>
        <v>22.165571934914919</v>
      </c>
      <c r="J79" s="114">
        <f t="shared" si="92"/>
        <v>21.314359453772148</v>
      </c>
      <c r="K79" s="170">
        <f t="shared" si="93"/>
        <v>80</v>
      </c>
      <c r="L79" s="100">
        <f t="shared" si="94"/>
        <v>1540</v>
      </c>
      <c r="M79" s="101">
        <f t="shared" si="95"/>
        <v>27.8</v>
      </c>
      <c r="N79" s="102">
        <f t="shared" si="96"/>
        <v>0.99</v>
      </c>
      <c r="O79" s="103">
        <f t="shared" si="97"/>
        <v>1054.7358008329261</v>
      </c>
      <c r="P79" s="84">
        <f t="shared" si="98"/>
        <v>13.024190449009957</v>
      </c>
      <c r="Q79" s="84">
        <f t="shared" si="99"/>
        <v>80.982829985652018</v>
      </c>
      <c r="R79" s="110">
        <f t="shared" si="100"/>
        <v>25.875644365186627</v>
      </c>
      <c r="S79" s="114">
        <f t="shared" si="101"/>
        <v>25.028778342076336</v>
      </c>
      <c r="T79" s="170">
        <v>80</v>
      </c>
      <c r="U79" s="100">
        <f t="shared" si="102"/>
        <v>1232</v>
      </c>
      <c r="V79" s="101">
        <f t="shared" si="103"/>
        <v>27.8</v>
      </c>
      <c r="W79" s="102">
        <f t="shared" si="104"/>
        <v>0.94</v>
      </c>
      <c r="X79" s="103">
        <f t="shared" si="105"/>
        <v>998.58892262794973</v>
      </c>
      <c r="Y79" s="84">
        <f t="shared" si="106"/>
        <v>12.862454019519484</v>
      </c>
      <c r="Z79" s="84">
        <f t="shared" si="107"/>
        <v>77.635956646572723</v>
      </c>
      <c r="AA79" s="110">
        <f t="shared" si="108"/>
        <v>28.325733174415635</v>
      </c>
      <c r="AB79" s="114">
        <f t="shared" si="109"/>
        <v>27.474567495387724</v>
      </c>
      <c r="AC79" s="170">
        <v>80</v>
      </c>
      <c r="AD79" s="104">
        <f t="shared" si="110"/>
        <v>985.6</v>
      </c>
      <c r="AE79" s="105">
        <f t="shared" si="111"/>
        <v>27.8</v>
      </c>
      <c r="AF79" s="106">
        <f t="shared" si="112"/>
        <v>0.88</v>
      </c>
      <c r="AG79" s="107">
        <f t="shared" si="113"/>
        <v>936.28706939523261</v>
      </c>
      <c r="AH79" s="91">
        <f t="shared" si="114"/>
        <v>12.717792559207965</v>
      </c>
      <c r="AI79" s="91">
        <f t="shared" si="115"/>
        <v>73.620250136674855</v>
      </c>
      <c r="AJ79" s="111">
        <f t="shared" si="116"/>
        <v>30.839217949074495</v>
      </c>
      <c r="AK79" s="115">
        <f t="shared" si="117"/>
        <v>29.979380812971694</v>
      </c>
      <c r="AL79" s="170">
        <v>80</v>
      </c>
      <c r="AM79" s="100">
        <f t="shared" si="118"/>
        <v>788.48</v>
      </c>
      <c r="AN79" s="101">
        <f t="shared" si="119"/>
        <v>27.8</v>
      </c>
      <c r="AO79" s="102">
        <f t="shared" si="120"/>
        <v>0.82</v>
      </c>
      <c r="AP79" s="103">
        <f t="shared" si="121"/>
        <v>868.55106261369156</v>
      </c>
      <c r="AQ79" s="84">
        <f t="shared" si="122"/>
        <v>12.588403415615588</v>
      </c>
      <c r="AR79" s="84">
        <f t="shared" si="123"/>
        <v>68.99612555602377</v>
      </c>
      <c r="AS79" s="84">
        <f t="shared" si="124"/>
        <v>33.378903835038024</v>
      </c>
      <c r="AT79" s="85">
        <f t="shared" si="125"/>
        <v>32.506942025459843</v>
      </c>
      <c r="AU79" s="170">
        <v>80</v>
      </c>
      <c r="AV79" s="100">
        <f t="shared" si="126"/>
        <v>630.78400000000011</v>
      </c>
      <c r="AW79" s="101">
        <f t="shared" si="127"/>
        <v>27.8</v>
      </c>
      <c r="AX79" s="102">
        <f t="shared" si="128"/>
        <v>0.75</v>
      </c>
      <c r="AY79" s="103">
        <f t="shared" si="129"/>
        <v>796.52038921122653</v>
      </c>
      <c r="AZ79" s="84">
        <f t="shared" si="130"/>
        <v>12.472674247366372</v>
      </c>
      <c r="BA79" s="84">
        <f t="shared" si="131"/>
        <v>63.861235643143111</v>
      </c>
      <c r="BB79" s="84">
        <f t="shared" si="132"/>
        <v>35.903218623385108</v>
      </c>
      <c r="BC79" s="85">
        <f t="shared" si="133"/>
        <v>35.016624960049214</v>
      </c>
      <c r="BD79" s="170">
        <v>80</v>
      </c>
      <c r="BE79" s="100" t="str">
        <f t="shared" si="134"/>
        <v/>
      </c>
      <c r="BF79" s="101" t="str">
        <f t="shared" si="135"/>
        <v/>
      </c>
      <c r="BG79" s="102" t="str">
        <f t="shared" si="136"/>
        <v/>
      </c>
      <c r="BH79" s="103" t="str">
        <f t="shared" si="137"/>
        <v/>
      </c>
      <c r="BI79" s="84" t="str">
        <f t="shared" si="138"/>
        <v/>
      </c>
      <c r="BJ79" s="84" t="str">
        <f t="shared" si="139"/>
        <v/>
      </c>
      <c r="BK79" s="84" t="str">
        <f t="shared" si="140"/>
        <v/>
      </c>
      <c r="BL79" s="85" t="str">
        <f t="shared" si="141"/>
        <v/>
      </c>
      <c r="BM79" s="170">
        <v>80</v>
      </c>
      <c r="BN79" s="100" t="str">
        <f t="shared" si="142"/>
        <v/>
      </c>
      <c r="BO79" s="101" t="str">
        <f t="shared" si="143"/>
        <v/>
      </c>
      <c r="BP79" s="102" t="str">
        <f t="shared" si="144"/>
        <v/>
      </c>
      <c r="BQ79" s="103" t="str">
        <f t="shared" si="145"/>
        <v/>
      </c>
      <c r="BR79" s="84" t="str">
        <f t="shared" si="146"/>
        <v/>
      </c>
      <c r="BS79" s="84" t="str">
        <f t="shared" si="147"/>
        <v/>
      </c>
      <c r="BT79" s="84" t="str">
        <f t="shared" si="148"/>
        <v/>
      </c>
      <c r="BU79" s="85" t="str">
        <f t="shared" si="149"/>
        <v/>
      </c>
      <c r="BV79" s="11"/>
      <c r="BW79" s="29">
        <v>80</v>
      </c>
      <c r="BX79" s="137">
        <f t="shared" si="150"/>
        <v>630.78400000000011</v>
      </c>
      <c r="BY79" s="138">
        <f t="shared" si="151"/>
        <v>27.8</v>
      </c>
      <c r="BZ79" s="138">
        <f t="shared" si="152"/>
        <v>35.016624960049214</v>
      </c>
      <c r="CA79" s="137">
        <f t="shared" si="153"/>
        <v>796.52038921122653</v>
      </c>
      <c r="CB79" s="139">
        <f t="shared" si="82"/>
        <v>12.472674247366372</v>
      </c>
      <c r="CC79" s="139">
        <f t="shared" si="154"/>
        <v>63.861235643143111</v>
      </c>
      <c r="CD79" s="139">
        <f t="shared" si="155"/>
        <v>35.903218623385108</v>
      </c>
      <c r="CE79" s="139">
        <f t="shared" si="83"/>
        <v>35.016624960049214</v>
      </c>
      <c r="CF79" s="140">
        <f t="shared" si="156"/>
        <v>0.75</v>
      </c>
      <c r="CH79" s="149">
        <v>80</v>
      </c>
      <c r="CI79" s="143">
        <f t="shared" si="157"/>
        <v>630.78400000000011</v>
      </c>
      <c r="CJ79" s="105">
        <f t="shared" si="157"/>
        <v>27.8</v>
      </c>
      <c r="CK79" s="144">
        <f t="shared" si="158"/>
        <v>0.75</v>
      </c>
      <c r="CL79" s="143">
        <f t="shared" si="159"/>
        <v>796.52038921122653</v>
      </c>
      <c r="CM79" s="105">
        <f t="shared" si="160"/>
        <v>35.016624960049214</v>
      </c>
      <c r="CN79" s="145">
        <f t="shared" si="161"/>
        <v>1585.8314723237363</v>
      </c>
      <c r="CO79" s="146">
        <f t="shared" si="162"/>
        <v>21.314359453772148</v>
      </c>
    </row>
    <row r="80" spans="1:93" ht="15" customHeight="1">
      <c r="A80" s="1">
        <v>81</v>
      </c>
      <c r="B80" s="47">
        <f t="shared" si="84"/>
        <v>2200</v>
      </c>
      <c r="C80" s="46">
        <f t="shared" si="85"/>
        <v>28</v>
      </c>
      <c r="D80" s="77">
        <f t="shared" si="86"/>
        <v>1580.6051124506159</v>
      </c>
      <c r="E80" s="49">
        <f t="shared" si="87"/>
        <v>1.07</v>
      </c>
      <c r="F80" s="50">
        <f t="shared" si="88"/>
        <v>1144.4458923482516</v>
      </c>
      <c r="G80" s="78">
        <f t="shared" si="89"/>
        <v>13.409967838933229</v>
      </c>
      <c r="H80" s="78">
        <f t="shared" si="90"/>
        <v>85.342925955838311</v>
      </c>
      <c r="I80" s="108">
        <f t="shared" si="91"/>
        <v>22.22426889996796</v>
      </c>
      <c r="J80" s="113">
        <f t="shared" si="92"/>
        <v>21.369536949894577</v>
      </c>
      <c r="K80" s="170">
        <f t="shared" si="93"/>
        <v>81</v>
      </c>
      <c r="L80" s="98">
        <f t="shared" si="94"/>
        <v>1540</v>
      </c>
      <c r="M80" s="46">
        <f t="shared" si="95"/>
        <v>28</v>
      </c>
      <c r="N80" s="49">
        <f t="shared" si="96"/>
        <v>1</v>
      </c>
      <c r="O80" s="50">
        <f t="shared" si="97"/>
        <v>1067.8751644157605</v>
      </c>
      <c r="P80" s="78">
        <f t="shared" si="98"/>
        <v>13.108727955837367</v>
      </c>
      <c r="Q80" s="78">
        <f t="shared" si="99"/>
        <v>81.462912954893667</v>
      </c>
      <c r="R80" s="108">
        <f t="shared" si="100"/>
        <v>25.952229116716584</v>
      </c>
      <c r="S80" s="113">
        <f t="shared" si="101"/>
        <v>25.102006804035106</v>
      </c>
      <c r="T80" s="170">
        <v>81</v>
      </c>
      <c r="U80" s="98">
        <f t="shared" si="102"/>
        <v>1232</v>
      </c>
      <c r="V80" s="46">
        <f t="shared" si="103"/>
        <v>28</v>
      </c>
      <c r="W80" s="49">
        <f t="shared" si="104"/>
        <v>0.94</v>
      </c>
      <c r="X80" s="50">
        <f t="shared" si="105"/>
        <v>1011.4797911778469</v>
      </c>
      <c r="Y80" s="78">
        <f t="shared" si="106"/>
        <v>12.94582795491171</v>
      </c>
      <c r="Z80" s="78">
        <f t="shared" si="107"/>
        <v>78.131718936839917</v>
      </c>
      <c r="AA80" s="108">
        <f t="shared" si="108"/>
        <v>28.416029499855711</v>
      </c>
      <c r="AB80" s="113">
        <f t="shared" si="109"/>
        <v>27.561535260305085</v>
      </c>
      <c r="AC80" s="170">
        <v>81</v>
      </c>
      <c r="AD80" s="99">
        <f t="shared" si="110"/>
        <v>985.6</v>
      </c>
      <c r="AE80" s="54">
        <f t="shared" si="111"/>
        <v>28</v>
      </c>
      <c r="AF80" s="94">
        <f t="shared" si="112"/>
        <v>0.89</v>
      </c>
      <c r="AG80" s="95">
        <f t="shared" si="113"/>
        <v>948.84328968281079</v>
      </c>
      <c r="AH80" s="96">
        <f t="shared" si="114"/>
        <v>12.800125764669893</v>
      </c>
      <c r="AI80" s="96">
        <f t="shared" si="115"/>
        <v>74.127653675227847</v>
      </c>
      <c r="AJ80" s="112">
        <f t="shared" si="116"/>
        <v>30.945310082288895</v>
      </c>
      <c r="AK80" s="116">
        <f t="shared" si="117"/>
        <v>30.082116266738602</v>
      </c>
      <c r="AL80" s="170">
        <v>81</v>
      </c>
      <c r="AM80" s="98">
        <f t="shared" si="118"/>
        <v>788.48</v>
      </c>
      <c r="AN80" s="46">
        <f t="shared" si="119"/>
        <v>28</v>
      </c>
      <c r="AO80" s="49">
        <f t="shared" si="120"/>
        <v>0.82</v>
      </c>
      <c r="AP80" s="50">
        <f t="shared" si="121"/>
        <v>880.67302364843249</v>
      </c>
      <c r="AQ80" s="78">
        <f t="shared" si="122"/>
        <v>12.669805763929368</v>
      </c>
      <c r="AR80" s="78">
        <f t="shared" si="123"/>
        <v>69.509591548410896</v>
      </c>
      <c r="AS80" s="78">
        <f t="shared" si="124"/>
        <v>33.502875747661626</v>
      </c>
      <c r="AT80" s="46">
        <f t="shared" si="125"/>
        <v>32.627475894638835</v>
      </c>
      <c r="AU80" s="170">
        <v>81</v>
      </c>
      <c r="AV80" s="98">
        <f t="shared" si="126"/>
        <v>630.78400000000011</v>
      </c>
      <c r="AW80" s="46">
        <f t="shared" si="127"/>
        <v>28</v>
      </c>
      <c r="AX80" s="49">
        <f t="shared" si="128"/>
        <v>0.75</v>
      </c>
      <c r="AY80" s="50">
        <f t="shared" si="129"/>
        <v>808.09993861341957</v>
      </c>
      <c r="AZ80" s="78">
        <f t="shared" si="130"/>
        <v>12.553244011735915</v>
      </c>
      <c r="BA80" s="78">
        <f t="shared" si="131"/>
        <v>64.373793567458279</v>
      </c>
      <c r="BB80" s="78">
        <f t="shared" si="132"/>
        <v>36.047012439359634</v>
      </c>
      <c r="BC80" s="46">
        <f t="shared" si="133"/>
        <v>35.15685057354645</v>
      </c>
      <c r="BD80" s="170">
        <v>81</v>
      </c>
      <c r="BE80" s="98" t="str">
        <f t="shared" si="134"/>
        <v/>
      </c>
      <c r="BF80" s="46" t="str">
        <f t="shared" si="135"/>
        <v/>
      </c>
      <c r="BG80" s="49" t="str">
        <f t="shared" si="136"/>
        <v/>
      </c>
      <c r="BH80" s="50" t="str">
        <f t="shared" si="137"/>
        <v/>
      </c>
      <c r="BI80" s="78" t="str">
        <f t="shared" si="138"/>
        <v/>
      </c>
      <c r="BJ80" s="78" t="str">
        <f t="shared" si="139"/>
        <v/>
      </c>
      <c r="BK80" s="78" t="str">
        <f t="shared" si="140"/>
        <v/>
      </c>
      <c r="BL80" s="46" t="str">
        <f t="shared" si="141"/>
        <v/>
      </c>
      <c r="BM80" s="170">
        <v>81</v>
      </c>
      <c r="BN80" s="98" t="str">
        <f t="shared" si="142"/>
        <v/>
      </c>
      <c r="BO80" s="46" t="str">
        <f t="shared" si="143"/>
        <v/>
      </c>
      <c r="BP80" s="49" t="str">
        <f t="shared" si="144"/>
        <v/>
      </c>
      <c r="BQ80" s="50" t="str">
        <f t="shared" si="145"/>
        <v/>
      </c>
      <c r="BR80" s="78" t="str">
        <f t="shared" si="146"/>
        <v/>
      </c>
      <c r="BS80" s="78" t="str">
        <f t="shared" si="147"/>
        <v/>
      </c>
      <c r="BT80" s="78" t="str">
        <f t="shared" si="148"/>
        <v/>
      </c>
      <c r="BU80" s="70" t="str">
        <f t="shared" si="149"/>
        <v/>
      </c>
      <c r="BV80" s="11"/>
      <c r="BW80" s="133">
        <v>81</v>
      </c>
      <c r="BX80" s="59">
        <f t="shared" si="150"/>
        <v>630.78400000000011</v>
      </c>
      <c r="BY80" s="60">
        <f t="shared" si="151"/>
        <v>28</v>
      </c>
      <c r="BZ80" s="60">
        <f t="shared" si="152"/>
        <v>35.15685057354645</v>
      </c>
      <c r="CA80" s="59">
        <f t="shared" si="153"/>
        <v>808.09993861341957</v>
      </c>
      <c r="CB80" s="76">
        <f t="shared" si="82"/>
        <v>12.553244011735915</v>
      </c>
      <c r="CC80" s="76">
        <f t="shared" si="154"/>
        <v>64.373793567458279</v>
      </c>
      <c r="CD80" s="76">
        <f t="shared" si="155"/>
        <v>36.047012439359634</v>
      </c>
      <c r="CE80" s="76">
        <f t="shared" si="83"/>
        <v>35.15685057354645</v>
      </c>
      <c r="CF80" s="134">
        <f t="shared" si="156"/>
        <v>0.75</v>
      </c>
      <c r="CH80" s="24">
        <v>81</v>
      </c>
      <c r="CI80" s="52">
        <f t="shared" si="157"/>
        <v>630.78400000000011</v>
      </c>
      <c r="CJ80" s="54">
        <f t="shared" si="157"/>
        <v>28</v>
      </c>
      <c r="CK80" s="55">
        <f t="shared" si="158"/>
        <v>0.75</v>
      </c>
      <c r="CL80" s="52">
        <f t="shared" si="159"/>
        <v>808.09993861341957</v>
      </c>
      <c r="CM80" s="54">
        <f t="shared" si="160"/>
        <v>35.15685057354645</v>
      </c>
      <c r="CN80" s="148">
        <f t="shared" si="161"/>
        <v>1580.6051124506159</v>
      </c>
      <c r="CO80" s="53">
        <f t="shared" si="162"/>
        <v>21.369536949894577</v>
      </c>
    </row>
    <row r="81" spans="1:93" ht="15" customHeight="1">
      <c r="A81" s="2">
        <v>82</v>
      </c>
      <c r="B81" s="47">
        <f t="shared" si="84"/>
        <v>2200</v>
      </c>
      <c r="C81" s="46">
        <f t="shared" si="85"/>
        <v>28.2</v>
      </c>
      <c r="D81" s="48">
        <f t="shared" si="86"/>
        <v>1575.3965227322713</v>
      </c>
      <c r="E81" s="49">
        <f t="shared" si="87"/>
        <v>1.07</v>
      </c>
      <c r="F81" s="50">
        <f t="shared" si="88"/>
        <v>1157.8853144983059</v>
      </c>
      <c r="G81" s="45">
        <f t="shared" si="89"/>
        <v>13.496657059211325</v>
      </c>
      <c r="H81" s="45">
        <f t="shared" si="90"/>
        <v>85.790526455442645</v>
      </c>
      <c r="I81" s="109">
        <f t="shared" si="91"/>
        <v>22.282472815147958</v>
      </c>
      <c r="J81" s="113">
        <f t="shared" si="92"/>
        <v>21.424228784003258</v>
      </c>
      <c r="K81" s="170">
        <f t="shared" si="93"/>
        <v>82</v>
      </c>
      <c r="L81" s="41">
        <f t="shared" si="94"/>
        <v>1540</v>
      </c>
      <c r="M81" s="42">
        <f t="shared" si="95"/>
        <v>28.2</v>
      </c>
      <c r="N81" s="43">
        <f t="shared" si="96"/>
        <v>1</v>
      </c>
      <c r="O81" s="44">
        <f t="shared" si="97"/>
        <v>1081.0611750737835</v>
      </c>
      <c r="P81" s="45">
        <f t="shared" si="98"/>
        <v>13.193265462664776</v>
      </c>
      <c r="Q81" s="45">
        <f t="shared" si="99"/>
        <v>81.940379213398373</v>
      </c>
      <c r="R81" s="109">
        <f t="shared" si="100"/>
        <v>26.028172938694411</v>
      </c>
      <c r="S81" s="113">
        <f t="shared" si="101"/>
        <v>25.174603940130158</v>
      </c>
      <c r="T81" s="170">
        <v>82</v>
      </c>
      <c r="U81" s="41">
        <f t="shared" si="102"/>
        <v>1232</v>
      </c>
      <c r="V81" s="42">
        <f t="shared" si="103"/>
        <v>28.2</v>
      </c>
      <c r="W81" s="43">
        <f t="shared" si="104"/>
        <v>0.95</v>
      </c>
      <c r="X81" s="44">
        <f t="shared" si="105"/>
        <v>1024.4204070605281</v>
      </c>
      <c r="Y81" s="45">
        <f t="shared" si="106"/>
        <v>13.029201890303938</v>
      </c>
      <c r="Z81" s="45">
        <f t="shared" si="107"/>
        <v>78.624954597017989</v>
      </c>
      <c r="AA81" s="109">
        <f t="shared" si="108"/>
        <v>28.505581789340535</v>
      </c>
      <c r="AB81" s="113">
        <f t="shared" si="109"/>
        <v>27.647770137901951</v>
      </c>
      <c r="AC81" s="170">
        <v>82</v>
      </c>
      <c r="AD81" s="41">
        <f t="shared" si="110"/>
        <v>985.6</v>
      </c>
      <c r="AE81" s="42">
        <f t="shared" si="111"/>
        <v>28.2</v>
      </c>
      <c r="AF81" s="43">
        <f t="shared" si="112"/>
        <v>0.89</v>
      </c>
      <c r="AG81" s="44">
        <f t="shared" si="113"/>
        <v>961.45284690649953</v>
      </c>
      <c r="AH81" s="45">
        <f t="shared" si="114"/>
        <v>12.882458970131822</v>
      </c>
      <c r="AI81" s="45">
        <f t="shared" si="115"/>
        <v>74.632711746697012</v>
      </c>
      <c r="AJ81" s="109">
        <f t="shared" si="116"/>
        <v>31.050551826609517</v>
      </c>
      <c r="AK81" s="113">
        <f t="shared" si="117"/>
        <v>30.184014073838913</v>
      </c>
      <c r="AL81" s="170">
        <v>82</v>
      </c>
      <c r="AM81" s="41">
        <f t="shared" si="118"/>
        <v>788.48</v>
      </c>
      <c r="AN81" s="42">
        <f t="shared" si="119"/>
        <v>28.2</v>
      </c>
      <c r="AO81" s="43">
        <f t="shared" si="120"/>
        <v>0.83</v>
      </c>
      <c r="AP81" s="44">
        <f t="shared" si="121"/>
        <v>892.85219715661367</v>
      </c>
      <c r="AQ81" s="45">
        <f t="shared" si="122"/>
        <v>12.751208112243152</v>
      </c>
      <c r="AR81" s="45">
        <f t="shared" si="123"/>
        <v>70.020988544554939</v>
      </c>
      <c r="AS81" s="45">
        <f t="shared" si="124"/>
        <v>33.625893821471983</v>
      </c>
      <c r="AT81" s="46">
        <f t="shared" si="125"/>
        <v>32.747070217325366</v>
      </c>
      <c r="AU81" s="170">
        <v>82</v>
      </c>
      <c r="AV81" s="41">
        <f t="shared" si="126"/>
        <v>630.78400000000011</v>
      </c>
      <c r="AW81" s="42">
        <f t="shared" si="127"/>
        <v>28.2</v>
      </c>
      <c r="AX81" s="43">
        <f t="shared" si="128"/>
        <v>0.76</v>
      </c>
      <c r="AY81" s="44">
        <f t="shared" si="129"/>
        <v>819.74053410561214</v>
      </c>
      <c r="AZ81" s="45">
        <f t="shared" si="130"/>
        <v>12.633813776105457</v>
      </c>
      <c r="BA81" s="45">
        <f t="shared" si="131"/>
        <v>64.884645969374745</v>
      </c>
      <c r="BB81" s="45">
        <f t="shared" si="132"/>
        <v>36.189759298222931</v>
      </c>
      <c r="BC81" s="46">
        <f t="shared" si="133"/>
        <v>35.296044917537806</v>
      </c>
      <c r="BD81" s="170">
        <v>82</v>
      </c>
      <c r="BE81" s="41" t="str">
        <f t="shared" si="134"/>
        <v/>
      </c>
      <c r="BF81" s="42" t="str">
        <f t="shared" si="135"/>
        <v/>
      </c>
      <c r="BG81" s="43" t="str">
        <f t="shared" si="136"/>
        <v/>
      </c>
      <c r="BH81" s="44" t="str">
        <f t="shared" si="137"/>
        <v/>
      </c>
      <c r="BI81" s="45" t="str">
        <f t="shared" si="138"/>
        <v/>
      </c>
      <c r="BJ81" s="45" t="str">
        <f t="shared" si="139"/>
        <v/>
      </c>
      <c r="BK81" s="45" t="str">
        <f t="shared" si="140"/>
        <v/>
      </c>
      <c r="BL81" s="46" t="str">
        <f t="shared" si="141"/>
        <v/>
      </c>
      <c r="BM81" s="170">
        <v>82</v>
      </c>
      <c r="BN81" s="41" t="str">
        <f t="shared" si="142"/>
        <v/>
      </c>
      <c r="BO81" s="42" t="str">
        <f t="shared" si="143"/>
        <v/>
      </c>
      <c r="BP81" s="43" t="str">
        <f t="shared" si="144"/>
        <v/>
      </c>
      <c r="BQ81" s="44" t="str">
        <f t="shared" si="145"/>
        <v/>
      </c>
      <c r="BR81" s="45" t="str">
        <f t="shared" si="146"/>
        <v/>
      </c>
      <c r="BS81" s="45" t="str">
        <f t="shared" si="147"/>
        <v/>
      </c>
      <c r="BT81" s="45" t="str">
        <f t="shared" si="148"/>
        <v/>
      </c>
      <c r="BU81" s="70" t="str">
        <f t="shared" si="149"/>
        <v/>
      </c>
      <c r="BV81" s="11"/>
      <c r="BW81" s="28">
        <v>82</v>
      </c>
      <c r="BX81" s="61">
        <f t="shared" si="150"/>
        <v>630.78400000000011</v>
      </c>
      <c r="BY81" s="62">
        <f t="shared" si="151"/>
        <v>28.2</v>
      </c>
      <c r="BZ81" s="62">
        <f t="shared" si="152"/>
        <v>35.296044917537806</v>
      </c>
      <c r="CA81" s="61">
        <f t="shared" si="153"/>
        <v>819.74053410561214</v>
      </c>
      <c r="CB81" s="75">
        <f t="shared" si="82"/>
        <v>12.633813776105457</v>
      </c>
      <c r="CC81" s="75">
        <f t="shared" si="154"/>
        <v>64.884645969374745</v>
      </c>
      <c r="CD81" s="75">
        <f t="shared" si="155"/>
        <v>36.189759298222931</v>
      </c>
      <c r="CE81" s="75">
        <f t="shared" si="83"/>
        <v>35.296044917537806</v>
      </c>
      <c r="CF81" s="118">
        <f t="shared" si="156"/>
        <v>0.76</v>
      </c>
      <c r="CH81" s="25">
        <v>82</v>
      </c>
      <c r="CI81" s="71">
        <f t="shared" si="157"/>
        <v>630.78400000000011</v>
      </c>
      <c r="CJ81" s="42">
        <f t="shared" si="157"/>
        <v>28.2</v>
      </c>
      <c r="CK81" s="72">
        <f t="shared" si="158"/>
        <v>0.76</v>
      </c>
      <c r="CL81" s="71">
        <f t="shared" si="159"/>
        <v>819.74053410561214</v>
      </c>
      <c r="CM81" s="42">
        <f t="shared" si="160"/>
        <v>35.296044917537806</v>
      </c>
      <c r="CN81" s="73">
        <f t="shared" si="161"/>
        <v>1575.3965227322713</v>
      </c>
      <c r="CO81" s="123">
        <f t="shared" si="162"/>
        <v>21.424228784003258</v>
      </c>
    </row>
    <row r="82" spans="1:93" ht="15" customHeight="1">
      <c r="A82" s="2">
        <v>83</v>
      </c>
      <c r="B82" s="47">
        <f t="shared" si="84"/>
        <v>2200</v>
      </c>
      <c r="C82" s="46">
        <f t="shared" si="85"/>
        <v>28.3</v>
      </c>
      <c r="D82" s="48">
        <f t="shared" si="86"/>
        <v>1572.7989215778866</v>
      </c>
      <c r="E82" s="49">
        <f t="shared" si="87"/>
        <v>1.07</v>
      </c>
      <c r="F82" s="50">
        <f t="shared" si="88"/>
        <v>1164.6210200642922</v>
      </c>
      <c r="G82" s="45">
        <f t="shared" si="89"/>
        <v>13.540001669350371</v>
      </c>
      <c r="H82" s="45">
        <f t="shared" si="90"/>
        <v>86.013358676355978</v>
      </c>
      <c r="I82" s="109">
        <f t="shared" si="91"/>
        <v>22.31139228390915</v>
      </c>
      <c r="J82" s="113">
        <f t="shared" si="92"/>
        <v>21.451394946641404</v>
      </c>
      <c r="K82" s="170">
        <f t="shared" si="93"/>
        <v>83</v>
      </c>
      <c r="L82" s="41">
        <f t="shared" si="94"/>
        <v>1540</v>
      </c>
      <c r="M82" s="42">
        <f t="shared" si="95"/>
        <v>28.3</v>
      </c>
      <c r="N82" s="43">
        <f t="shared" si="96"/>
        <v>1</v>
      </c>
      <c r="O82" s="44">
        <f t="shared" si="97"/>
        <v>1087.6715674383333</v>
      </c>
      <c r="P82" s="45">
        <f t="shared" si="98"/>
        <v>13.235534216078481</v>
      </c>
      <c r="Q82" s="45">
        <f t="shared" si="99"/>
        <v>82.178138765040075</v>
      </c>
      <c r="R82" s="109">
        <f t="shared" si="100"/>
        <v>26.06590747302106</v>
      </c>
      <c r="S82" s="113">
        <f t="shared" si="101"/>
        <v>25.210668688367324</v>
      </c>
      <c r="T82" s="170">
        <v>83</v>
      </c>
      <c r="U82" s="41">
        <f t="shared" si="102"/>
        <v>1232</v>
      </c>
      <c r="V82" s="42">
        <f t="shared" si="103"/>
        <v>28.3</v>
      </c>
      <c r="W82" s="43">
        <f t="shared" si="104"/>
        <v>0.95</v>
      </c>
      <c r="X82" s="44">
        <f t="shared" si="105"/>
        <v>1030.9092521356172</v>
      </c>
      <c r="Y82" s="45">
        <f t="shared" si="106"/>
        <v>13.070888858000052</v>
      </c>
      <c r="Z82" s="45">
        <f t="shared" si="107"/>
        <v>78.870631013333735</v>
      </c>
      <c r="AA82" s="109">
        <f t="shared" si="108"/>
        <v>28.550082209890288</v>
      </c>
      <c r="AB82" s="113">
        <f t="shared" si="109"/>
        <v>27.690615983959024</v>
      </c>
      <c r="AC82" s="170">
        <v>83</v>
      </c>
      <c r="AD82" s="41">
        <f t="shared" si="110"/>
        <v>985.6</v>
      </c>
      <c r="AE82" s="42">
        <f t="shared" si="111"/>
        <v>28.3</v>
      </c>
      <c r="AF82" s="43">
        <f t="shared" si="112"/>
        <v>0.89</v>
      </c>
      <c r="AG82" s="44">
        <f t="shared" si="113"/>
        <v>967.77749767235377</v>
      </c>
      <c r="AH82" s="45">
        <f t="shared" si="114"/>
        <v>12.923625572862784</v>
      </c>
      <c r="AI82" s="45">
        <f t="shared" si="115"/>
        <v>74.884365243798683</v>
      </c>
      <c r="AJ82" s="109">
        <f t="shared" si="116"/>
        <v>31.10285733633706</v>
      </c>
      <c r="AK82" s="113">
        <f t="shared" si="117"/>
        <v>30.234652340346994</v>
      </c>
      <c r="AL82" s="170">
        <v>83</v>
      </c>
      <c r="AM82" s="41">
        <f t="shared" si="118"/>
        <v>788.48</v>
      </c>
      <c r="AN82" s="42">
        <f t="shared" si="119"/>
        <v>28.3</v>
      </c>
      <c r="AO82" s="43">
        <f t="shared" si="120"/>
        <v>0.83</v>
      </c>
      <c r="AP82" s="44">
        <f t="shared" si="121"/>
        <v>898.9631019053935</v>
      </c>
      <c r="AQ82" s="45">
        <f t="shared" si="122"/>
        <v>12.79190928640004</v>
      </c>
      <c r="AR82" s="45">
        <f t="shared" si="123"/>
        <v>70.275912827269892</v>
      </c>
      <c r="AS82" s="45">
        <f t="shared" si="124"/>
        <v>33.687048834947099</v>
      </c>
      <c r="AT82" s="46">
        <f t="shared" si="125"/>
        <v>32.806518659925636</v>
      </c>
      <c r="AU82" s="170">
        <v>83</v>
      </c>
      <c r="AV82" s="41">
        <f t="shared" si="126"/>
        <v>630.78400000000011</v>
      </c>
      <c r="AW82" s="42">
        <f t="shared" si="127"/>
        <v>28.3</v>
      </c>
      <c r="AX82" s="43">
        <f t="shared" si="128"/>
        <v>0.76</v>
      </c>
      <c r="AY82" s="44">
        <f t="shared" si="129"/>
        <v>825.58358576389423</v>
      </c>
      <c r="AZ82" s="45">
        <f t="shared" si="130"/>
        <v>12.674098658290228</v>
      </c>
      <c r="BA82" s="45">
        <f t="shared" si="131"/>
        <v>65.139431846214435</v>
      </c>
      <c r="BB82" s="45">
        <f t="shared" si="132"/>
        <v>36.260743776572582</v>
      </c>
      <c r="BC82" s="46">
        <f t="shared" si="133"/>
        <v>35.365258966494501</v>
      </c>
      <c r="BD82" s="170">
        <v>83</v>
      </c>
      <c r="BE82" s="41" t="str">
        <f t="shared" si="134"/>
        <v/>
      </c>
      <c r="BF82" s="42" t="str">
        <f t="shared" si="135"/>
        <v/>
      </c>
      <c r="BG82" s="43" t="str">
        <f t="shared" si="136"/>
        <v/>
      </c>
      <c r="BH82" s="44" t="str">
        <f t="shared" si="137"/>
        <v/>
      </c>
      <c r="BI82" s="45" t="str">
        <f t="shared" si="138"/>
        <v/>
      </c>
      <c r="BJ82" s="45" t="str">
        <f t="shared" si="139"/>
        <v/>
      </c>
      <c r="BK82" s="45" t="str">
        <f t="shared" si="140"/>
        <v/>
      </c>
      <c r="BL82" s="46" t="str">
        <f t="shared" si="141"/>
        <v/>
      </c>
      <c r="BM82" s="170">
        <v>83</v>
      </c>
      <c r="BN82" s="41" t="str">
        <f t="shared" si="142"/>
        <v/>
      </c>
      <c r="BO82" s="42" t="str">
        <f t="shared" si="143"/>
        <v/>
      </c>
      <c r="BP82" s="43" t="str">
        <f t="shared" si="144"/>
        <v/>
      </c>
      <c r="BQ82" s="44" t="str">
        <f t="shared" si="145"/>
        <v/>
      </c>
      <c r="BR82" s="45" t="str">
        <f t="shared" si="146"/>
        <v/>
      </c>
      <c r="BS82" s="45" t="str">
        <f t="shared" si="147"/>
        <v/>
      </c>
      <c r="BT82" s="45" t="str">
        <f t="shared" si="148"/>
        <v/>
      </c>
      <c r="BU82" s="70" t="str">
        <f t="shared" si="149"/>
        <v/>
      </c>
      <c r="BV82" s="11"/>
      <c r="BW82" s="28">
        <v>83</v>
      </c>
      <c r="BX82" s="61">
        <f t="shared" si="150"/>
        <v>630.78400000000011</v>
      </c>
      <c r="BY82" s="62">
        <f t="shared" si="151"/>
        <v>28.3</v>
      </c>
      <c r="BZ82" s="62">
        <f t="shared" si="152"/>
        <v>35.365258966494501</v>
      </c>
      <c r="CA82" s="61">
        <f t="shared" si="153"/>
        <v>825.58358576389423</v>
      </c>
      <c r="CB82" s="75">
        <f t="shared" si="82"/>
        <v>12.674098658290228</v>
      </c>
      <c r="CC82" s="75">
        <f t="shared" si="154"/>
        <v>65.139431846214435</v>
      </c>
      <c r="CD82" s="75">
        <f t="shared" si="155"/>
        <v>36.260743776572582</v>
      </c>
      <c r="CE82" s="75">
        <f t="shared" si="83"/>
        <v>35.365258966494501</v>
      </c>
      <c r="CF82" s="118">
        <f t="shared" si="156"/>
        <v>0.76</v>
      </c>
      <c r="CH82" s="25">
        <v>83</v>
      </c>
      <c r="CI82" s="71">
        <f t="shared" si="157"/>
        <v>630.78400000000011</v>
      </c>
      <c r="CJ82" s="42">
        <f t="shared" si="157"/>
        <v>28.3</v>
      </c>
      <c r="CK82" s="72">
        <f t="shared" si="158"/>
        <v>0.76</v>
      </c>
      <c r="CL82" s="71">
        <f t="shared" si="159"/>
        <v>825.58358576389423</v>
      </c>
      <c r="CM82" s="42">
        <f t="shared" si="160"/>
        <v>35.365258966494501</v>
      </c>
      <c r="CN82" s="73">
        <f t="shared" si="161"/>
        <v>1572.7989215778866</v>
      </c>
      <c r="CO82" s="123">
        <f t="shared" si="162"/>
        <v>21.451394946641404</v>
      </c>
    </row>
    <row r="83" spans="1:93" ht="15" customHeight="1">
      <c r="A83" s="2">
        <v>84</v>
      </c>
      <c r="B83" s="47">
        <f t="shared" si="84"/>
        <v>2200</v>
      </c>
      <c r="C83" s="46">
        <f t="shared" si="85"/>
        <v>28.5</v>
      </c>
      <c r="D83" s="48">
        <f t="shared" si="86"/>
        <v>1567.6171634052739</v>
      </c>
      <c r="E83" s="49">
        <f t="shared" si="87"/>
        <v>1.07</v>
      </c>
      <c r="F83" s="50">
        <f t="shared" si="88"/>
        <v>1178.1242492858485</v>
      </c>
      <c r="G83" s="45">
        <f t="shared" si="89"/>
        <v>13.626690889628465</v>
      </c>
      <c r="H83" s="45">
        <f t="shared" si="90"/>
        <v>86.457105311058413</v>
      </c>
      <c r="I83" s="109">
        <f t="shared" si="91"/>
        <v>22.368870964048153</v>
      </c>
      <c r="J83" s="113">
        <f t="shared" si="92"/>
        <v>21.505372412630948</v>
      </c>
      <c r="K83" s="170">
        <f t="shared" si="93"/>
        <v>84</v>
      </c>
      <c r="L83" s="41">
        <f t="shared" si="94"/>
        <v>1540</v>
      </c>
      <c r="M83" s="42">
        <f t="shared" si="95"/>
        <v>28.5</v>
      </c>
      <c r="N83" s="43">
        <f t="shared" si="96"/>
        <v>1</v>
      </c>
      <c r="O83" s="44">
        <f t="shared" si="97"/>
        <v>1100.9269181571472</v>
      </c>
      <c r="P83" s="45">
        <f t="shared" si="98"/>
        <v>13.32007172290589</v>
      </c>
      <c r="Q83" s="45">
        <f t="shared" si="99"/>
        <v>82.651725986124816</v>
      </c>
      <c r="R83" s="109">
        <f t="shared" si="100"/>
        <v>26.140907630153933</v>
      </c>
      <c r="S83" s="113">
        <f t="shared" si="101"/>
        <v>25.282336299491455</v>
      </c>
      <c r="T83" s="170">
        <v>84</v>
      </c>
      <c r="U83" s="41">
        <f t="shared" si="102"/>
        <v>1232</v>
      </c>
      <c r="V83" s="42">
        <f t="shared" si="103"/>
        <v>28.5</v>
      </c>
      <c r="W83" s="43">
        <f t="shared" si="104"/>
        <v>0.95</v>
      </c>
      <c r="X83" s="44">
        <f t="shared" si="105"/>
        <v>1043.9237836890702</v>
      </c>
      <c r="Y83" s="45">
        <f t="shared" si="106"/>
        <v>13.154262793392277</v>
      </c>
      <c r="Z83" s="45">
        <f t="shared" si="107"/>
        <v>79.360113150047439</v>
      </c>
      <c r="AA83" s="109">
        <f t="shared" si="108"/>
        <v>28.638538075946091</v>
      </c>
      <c r="AB83" s="113">
        <f t="shared" si="109"/>
        <v>27.775770866935527</v>
      </c>
      <c r="AC83" s="170">
        <v>84</v>
      </c>
      <c r="AD83" s="41">
        <f t="shared" si="110"/>
        <v>985.6</v>
      </c>
      <c r="AE83" s="42">
        <f t="shared" si="111"/>
        <v>28.5</v>
      </c>
      <c r="AF83" s="43">
        <f t="shared" si="112"/>
        <v>0.89</v>
      </c>
      <c r="AG83" s="44">
        <f t="shared" si="113"/>
        <v>980.4662885055435</v>
      </c>
      <c r="AH83" s="45">
        <f t="shared" si="114"/>
        <v>13.005958778324713</v>
      </c>
      <c r="AI83" s="45">
        <f t="shared" si="115"/>
        <v>75.385929266480161</v>
      </c>
      <c r="AJ83" s="109">
        <f t="shared" si="116"/>
        <v>31.206844594420048</v>
      </c>
      <c r="AK83" s="113">
        <f t="shared" si="117"/>
        <v>30.335314458431458</v>
      </c>
      <c r="AL83" s="170">
        <v>84</v>
      </c>
      <c r="AM83" s="41">
        <f t="shared" si="118"/>
        <v>788.48</v>
      </c>
      <c r="AN83" s="42">
        <f t="shared" si="119"/>
        <v>28.5</v>
      </c>
      <c r="AO83" s="43">
        <f t="shared" si="120"/>
        <v>0.83</v>
      </c>
      <c r="AP83" s="44">
        <f t="shared" si="121"/>
        <v>911.22727717191333</v>
      </c>
      <c r="AQ83" s="45">
        <f t="shared" si="122"/>
        <v>12.873311634713822</v>
      </c>
      <c r="AR83" s="45">
        <f t="shared" si="123"/>
        <v>70.784216449380637</v>
      </c>
      <c r="AS83" s="45">
        <f t="shared" si="124"/>
        <v>33.808658051656124</v>
      </c>
      <c r="AT83" s="46">
        <f t="shared" si="125"/>
        <v>32.924725235825633</v>
      </c>
      <c r="AU83" s="170">
        <v>84</v>
      </c>
      <c r="AV83" s="41">
        <f t="shared" si="126"/>
        <v>630.78400000000011</v>
      </c>
      <c r="AW83" s="42">
        <f t="shared" si="127"/>
        <v>28.5</v>
      </c>
      <c r="AX83" s="43">
        <f t="shared" si="128"/>
        <v>0.76</v>
      </c>
      <c r="AY83" s="44">
        <f t="shared" si="129"/>
        <v>837.31492278011081</v>
      </c>
      <c r="AZ83" s="45">
        <f t="shared" si="130"/>
        <v>12.754668422659769</v>
      </c>
      <c r="BA83" s="45">
        <f t="shared" si="131"/>
        <v>65.647721683814893</v>
      </c>
      <c r="BB83" s="45">
        <f t="shared" si="132"/>
        <v>36.401942064216691</v>
      </c>
      <c r="BC83" s="46">
        <f t="shared" si="133"/>
        <v>35.502927943057834</v>
      </c>
      <c r="BD83" s="170">
        <v>84</v>
      </c>
      <c r="BE83" s="41" t="str">
        <f t="shared" si="134"/>
        <v/>
      </c>
      <c r="BF83" s="42" t="str">
        <f t="shared" si="135"/>
        <v/>
      </c>
      <c r="BG83" s="43" t="str">
        <f t="shared" si="136"/>
        <v/>
      </c>
      <c r="BH83" s="44" t="str">
        <f t="shared" si="137"/>
        <v/>
      </c>
      <c r="BI83" s="45" t="str">
        <f t="shared" si="138"/>
        <v/>
      </c>
      <c r="BJ83" s="45" t="str">
        <f t="shared" si="139"/>
        <v/>
      </c>
      <c r="BK83" s="45" t="str">
        <f t="shared" si="140"/>
        <v/>
      </c>
      <c r="BL83" s="46" t="str">
        <f t="shared" si="141"/>
        <v/>
      </c>
      <c r="BM83" s="170">
        <v>84</v>
      </c>
      <c r="BN83" s="41" t="str">
        <f t="shared" si="142"/>
        <v/>
      </c>
      <c r="BO83" s="42" t="str">
        <f t="shared" si="143"/>
        <v/>
      </c>
      <c r="BP83" s="43" t="str">
        <f t="shared" si="144"/>
        <v/>
      </c>
      <c r="BQ83" s="44" t="str">
        <f t="shared" si="145"/>
        <v/>
      </c>
      <c r="BR83" s="45" t="str">
        <f t="shared" si="146"/>
        <v/>
      </c>
      <c r="BS83" s="45" t="str">
        <f t="shared" si="147"/>
        <v/>
      </c>
      <c r="BT83" s="45" t="str">
        <f t="shared" si="148"/>
        <v/>
      </c>
      <c r="BU83" s="70" t="str">
        <f t="shared" si="149"/>
        <v/>
      </c>
      <c r="BV83" s="11"/>
      <c r="BW83" s="28">
        <v>84</v>
      </c>
      <c r="BX83" s="61">
        <f t="shared" si="150"/>
        <v>630.78400000000011</v>
      </c>
      <c r="BY83" s="62">
        <f t="shared" si="151"/>
        <v>28.5</v>
      </c>
      <c r="BZ83" s="62">
        <f t="shared" si="152"/>
        <v>35.502927943057834</v>
      </c>
      <c r="CA83" s="61">
        <f t="shared" si="153"/>
        <v>837.31492278011081</v>
      </c>
      <c r="CB83" s="75">
        <f t="shared" si="82"/>
        <v>12.754668422659769</v>
      </c>
      <c r="CC83" s="75">
        <f t="shared" si="154"/>
        <v>65.647721683814893</v>
      </c>
      <c r="CD83" s="75">
        <f t="shared" si="155"/>
        <v>36.401942064216691</v>
      </c>
      <c r="CE83" s="75">
        <f t="shared" si="83"/>
        <v>35.502927943057834</v>
      </c>
      <c r="CF83" s="118">
        <f t="shared" si="156"/>
        <v>0.76</v>
      </c>
      <c r="CH83" s="25">
        <v>84</v>
      </c>
      <c r="CI83" s="71">
        <f t="shared" si="157"/>
        <v>630.78400000000011</v>
      </c>
      <c r="CJ83" s="42">
        <f t="shared" si="157"/>
        <v>28.5</v>
      </c>
      <c r="CK83" s="72">
        <f t="shared" si="158"/>
        <v>0.76</v>
      </c>
      <c r="CL83" s="71">
        <f t="shared" si="159"/>
        <v>837.31492278011081</v>
      </c>
      <c r="CM83" s="42">
        <f t="shared" si="160"/>
        <v>35.502927943057834</v>
      </c>
      <c r="CN83" s="73">
        <f t="shared" si="161"/>
        <v>1567.6171634052739</v>
      </c>
      <c r="CO83" s="123">
        <f t="shared" si="162"/>
        <v>21.505372412630948</v>
      </c>
    </row>
    <row r="84" spans="1:93" ht="15" customHeight="1">
      <c r="A84" s="2">
        <v>85</v>
      </c>
      <c r="B84" s="47">
        <f t="shared" si="84"/>
        <v>2200</v>
      </c>
      <c r="C84" s="46">
        <f t="shared" si="85"/>
        <v>28.7</v>
      </c>
      <c r="D84" s="48">
        <f t="shared" si="86"/>
        <v>1562.4534024051666</v>
      </c>
      <c r="E84" s="49">
        <f t="shared" si="87"/>
        <v>1.07</v>
      </c>
      <c r="F84" s="50">
        <f t="shared" si="88"/>
        <v>1191.669678176833</v>
      </c>
      <c r="G84" s="45">
        <f t="shared" si="89"/>
        <v>13.713380109906559</v>
      </c>
      <c r="H84" s="45">
        <f t="shared" si="90"/>
        <v>86.898318913800807</v>
      </c>
      <c r="I84" s="109">
        <f t="shared" si="91"/>
        <v>22.425875478203817</v>
      </c>
      <c r="J84" s="113">
        <f t="shared" si="92"/>
        <v>21.558882817540244</v>
      </c>
      <c r="K84" s="170">
        <f t="shared" si="93"/>
        <v>85</v>
      </c>
      <c r="L84" s="41">
        <f t="shared" si="94"/>
        <v>1540</v>
      </c>
      <c r="M84" s="42">
        <f t="shared" si="95"/>
        <v>28.7</v>
      </c>
      <c r="N84" s="43">
        <f t="shared" si="96"/>
        <v>1</v>
      </c>
      <c r="O84" s="44">
        <f t="shared" si="97"/>
        <v>1114.2280835401284</v>
      </c>
      <c r="P84" s="45">
        <f t="shared" si="98"/>
        <v>13.4046092297333</v>
      </c>
      <c r="Q84" s="45">
        <f t="shared" si="99"/>
        <v>83.122757586145411</v>
      </c>
      <c r="R84" s="109">
        <f t="shared" si="100"/>
        <v>26.215290227804459</v>
      </c>
      <c r="S84" s="113">
        <f t="shared" si="101"/>
        <v>25.353395604644525</v>
      </c>
      <c r="T84" s="170">
        <v>85</v>
      </c>
      <c r="U84" s="41">
        <f t="shared" si="102"/>
        <v>1232</v>
      </c>
      <c r="V84" s="42">
        <f t="shared" si="103"/>
        <v>28.7</v>
      </c>
      <c r="W84" s="43">
        <f t="shared" si="104"/>
        <v>0.95</v>
      </c>
      <c r="X84" s="44">
        <f t="shared" si="105"/>
        <v>1056.9871310366984</v>
      </c>
      <c r="Y84" s="45">
        <f t="shared" si="106"/>
        <v>13.237636728784503</v>
      </c>
      <c r="Z84" s="45">
        <f t="shared" si="107"/>
        <v>79.847117177519976</v>
      </c>
      <c r="AA84" s="109">
        <f t="shared" si="108"/>
        <v>28.72627580207968</v>
      </c>
      <c r="AB84" s="113">
        <f t="shared" si="109"/>
        <v>27.86021837059841</v>
      </c>
      <c r="AC84" s="170">
        <v>85</v>
      </c>
      <c r="AD84" s="41">
        <f t="shared" si="110"/>
        <v>985.6</v>
      </c>
      <c r="AE84" s="42">
        <f t="shared" si="111"/>
        <v>28.7</v>
      </c>
      <c r="AF84" s="43">
        <f t="shared" si="112"/>
        <v>0.9</v>
      </c>
      <c r="AG84" s="44">
        <f t="shared" si="113"/>
        <v>993.20739617964864</v>
      </c>
      <c r="AH84" s="45">
        <f t="shared" si="114"/>
        <v>13.08829198378664</v>
      </c>
      <c r="AI84" s="45">
        <f t="shared" si="115"/>
        <v>75.88518023665749</v>
      </c>
      <c r="AJ84" s="109">
        <f t="shared" si="116"/>
        <v>31.310009319875153</v>
      </c>
      <c r="AK84" s="113">
        <f t="shared" si="117"/>
        <v>30.435166368716935</v>
      </c>
      <c r="AL84" s="170">
        <v>85</v>
      </c>
      <c r="AM84" s="41">
        <f t="shared" si="118"/>
        <v>788.48</v>
      </c>
      <c r="AN84" s="42">
        <f t="shared" si="119"/>
        <v>28.7</v>
      </c>
      <c r="AO84" s="43">
        <f t="shared" si="120"/>
        <v>0.83</v>
      </c>
      <c r="AP84" s="44">
        <f t="shared" si="121"/>
        <v>923.54758398248066</v>
      </c>
      <c r="AQ84" s="45">
        <f t="shared" si="122"/>
        <v>12.954713983027602</v>
      </c>
      <c r="AR84" s="45">
        <f t="shared" si="123"/>
        <v>71.290465014700501</v>
      </c>
      <c r="AS84" s="45">
        <f t="shared" si="124"/>
        <v>33.929342377789567</v>
      </c>
      <c r="AT84" s="46">
        <f t="shared" si="125"/>
        <v>33.042020779710441</v>
      </c>
      <c r="AU84" s="170">
        <v>85</v>
      </c>
      <c r="AV84" s="41">
        <f t="shared" si="126"/>
        <v>630.78400000000011</v>
      </c>
      <c r="AW84" s="42">
        <f t="shared" si="127"/>
        <v>28.7</v>
      </c>
      <c r="AX84" s="43">
        <f t="shared" si="128"/>
        <v>0.77</v>
      </c>
      <c r="AY84" s="44">
        <f t="shared" si="129"/>
        <v>849.10620936693772</v>
      </c>
      <c r="AZ84" s="45">
        <f t="shared" si="130"/>
        <v>12.835238187029312</v>
      </c>
      <c r="BA84" s="45">
        <f t="shared" si="131"/>
        <v>66.154300917064759</v>
      </c>
      <c r="BB84" s="45">
        <f t="shared" si="132"/>
        <v>36.542122328331878</v>
      </c>
      <c r="BC84" s="46">
        <f t="shared" si="133"/>
        <v>35.639594150156789</v>
      </c>
      <c r="BD84" s="170">
        <v>85</v>
      </c>
      <c r="BE84" s="41" t="str">
        <f t="shared" si="134"/>
        <v/>
      </c>
      <c r="BF84" s="42" t="str">
        <f t="shared" si="135"/>
        <v/>
      </c>
      <c r="BG84" s="43" t="str">
        <f t="shared" si="136"/>
        <v/>
      </c>
      <c r="BH84" s="44" t="str">
        <f t="shared" si="137"/>
        <v/>
      </c>
      <c r="BI84" s="45" t="str">
        <f t="shared" si="138"/>
        <v/>
      </c>
      <c r="BJ84" s="45" t="str">
        <f t="shared" si="139"/>
        <v/>
      </c>
      <c r="BK84" s="45" t="str">
        <f t="shared" si="140"/>
        <v/>
      </c>
      <c r="BL84" s="46" t="str">
        <f t="shared" si="141"/>
        <v/>
      </c>
      <c r="BM84" s="170">
        <v>85</v>
      </c>
      <c r="BN84" s="41" t="str">
        <f t="shared" si="142"/>
        <v/>
      </c>
      <c r="BO84" s="42" t="str">
        <f t="shared" si="143"/>
        <v/>
      </c>
      <c r="BP84" s="43" t="str">
        <f t="shared" si="144"/>
        <v/>
      </c>
      <c r="BQ84" s="44" t="str">
        <f t="shared" si="145"/>
        <v/>
      </c>
      <c r="BR84" s="45" t="str">
        <f t="shared" si="146"/>
        <v/>
      </c>
      <c r="BS84" s="45" t="str">
        <f t="shared" si="147"/>
        <v/>
      </c>
      <c r="BT84" s="45" t="str">
        <f t="shared" si="148"/>
        <v/>
      </c>
      <c r="BU84" s="70" t="str">
        <f t="shared" si="149"/>
        <v/>
      </c>
      <c r="BV84" s="11"/>
      <c r="BW84" s="28">
        <v>85</v>
      </c>
      <c r="BX84" s="61">
        <f t="shared" si="150"/>
        <v>630.78400000000011</v>
      </c>
      <c r="BY84" s="62">
        <f t="shared" si="151"/>
        <v>28.7</v>
      </c>
      <c r="BZ84" s="62">
        <f t="shared" si="152"/>
        <v>35.639594150156789</v>
      </c>
      <c r="CA84" s="61">
        <f t="shared" si="153"/>
        <v>849.10620936693772</v>
      </c>
      <c r="CB84" s="75">
        <f t="shared" si="82"/>
        <v>12.835238187029312</v>
      </c>
      <c r="CC84" s="75">
        <f t="shared" si="154"/>
        <v>66.154300917064759</v>
      </c>
      <c r="CD84" s="75">
        <f t="shared" si="155"/>
        <v>36.542122328331878</v>
      </c>
      <c r="CE84" s="75">
        <f t="shared" si="83"/>
        <v>35.639594150156789</v>
      </c>
      <c r="CF84" s="118">
        <f t="shared" si="156"/>
        <v>0.77</v>
      </c>
      <c r="CH84" s="25">
        <v>85</v>
      </c>
      <c r="CI84" s="71">
        <f t="shared" si="157"/>
        <v>630.78400000000011</v>
      </c>
      <c r="CJ84" s="42">
        <f t="shared" si="157"/>
        <v>28.7</v>
      </c>
      <c r="CK84" s="72">
        <f t="shared" si="158"/>
        <v>0.77</v>
      </c>
      <c r="CL84" s="71">
        <f t="shared" si="159"/>
        <v>849.10620936693772</v>
      </c>
      <c r="CM84" s="42">
        <f t="shared" si="160"/>
        <v>35.639594150156789</v>
      </c>
      <c r="CN84" s="73">
        <f t="shared" si="161"/>
        <v>1562.4534024051666</v>
      </c>
      <c r="CO84" s="123">
        <f t="shared" si="162"/>
        <v>21.558882817540244</v>
      </c>
    </row>
    <row r="85" spans="1:93" ht="15" customHeight="1">
      <c r="A85" s="2">
        <v>86</v>
      </c>
      <c r="B85" s="47">
        <f t="shared" si="84"/>
        <v>2200</v>
      </c>
      <c r="C85" s="46">
        <f t="shared" si="85"/>
        <v>28.8</v>
      </c>
      <c r="D85" s="48">
        <f t="shared" si="86"/>
        <v>1559.8782964688905</v>
      </c>
      <c r="E85" s="49">
        <f t="shared" si="87"/>
        <v>1.08</v>
      </c>
      <c r="F85" s="50">
        <f t="shared" si="88"/>
        <v>1198.4581344027802</v>
      </c>
      <c r="G85" s="45">
        <f t="shared" si="89"/>
        <v>13.756724720045607</v>
      </c>
      <c r="H85" s="45">
        <f t="shared" si="90"/>
        <v>87.11798475231879</v>
      </c>
      <c r="I85" s="109">
        <f t="shared" si="91"/>
        <v>22.454202202815889</v>
      </c>
      <c r="J85" s="113">
        <f t="shared" si="92"/>
        <v>21.585465117707596</v>
      </c>
      <c r="K85" s="170">
        <f t="shared" si="93"/>
        <v>86</v>
      </c>
      <c r="L85" s="41">
        <f t="shared" si="94"/>
        <v>1540</v>
      </c>
      <c r="M85" s="42">
        <f t="shared" si="95"/>
        <v>28.8</v>
      </c>
      <c r="N85" s="43">
        <f t="shared" si="96"/>
        <v>1.01</v>
      </c>
      <c r="O85" s="44">
        <f t="shared" si="97"/>
        <v>1120.8957455351472</v>
      </c>
      <c r="P85" s="45">
        <f t="shared" si="98"/>
        <v>13.446877983147004</v>
      </c>
      <c r="Q85" s="45">
        <f t="shared" si="99"/>
        <v>83.357322565131312</v>
      </c>
      <c r="R85" s="109">
        <f t="shared" si="100"/>
        <v>26.252252770763583</v>
      </c>
      <c r="S85" s="113">
        <f t="shared" si="101"/>
        <v>25.388699929032821</v>
      </c>
      <c r="T85" s="170">
        <v>86</v>
      </c>
      <c r="U85" s="41">
        <f t="shared" si="102"/>
        <v>1232</v>
      </c>
      <c r="V85" s="42">
        <f t="shared" si="103"/>
        <v>28.8</v>
      </c>
      <c r="W85" s="43">
        <f t="shared" si="104"/>
        <v>0.95</v>
      </c>
      <c r="X85" s="44">
        <f t="shared" si="105"/>
        <v>1063.5369972486649</v>
      </c>
      <c r="Y85" s="45">
        <f t="shared" si="106"/>
        <v>13.279323696480617</v>
      </c>
      <c r="Z85" s="45">
        <f t="shared" si="107"/>
        <v>80.089695948185309</v>
      </c>
      <c r="AA85" s="109">
        <f t="shared" si="108"/>
        <v>28.769878504228913</v>
      </c>
      <c r="AB85" s="113">
        <f t="shared" si="109"/>
        <v>27.902179949667481</v>
      </c>
      <c r="AC85" s="170">
        <v>86</v>
      </c>
      <c r="AD85" s="41">
        <f t="shared" si="110"/>
        <v>985.6</v>
      </c>
      <c r="AE85" s="42">
        <f t="shared" si="111"/>
        <v>28.8</v>
      </c>
      <c r="AF85" s="43">
        <f t="shared" si="112"/>
        <v>0.9</v>
      </c>
      <c r="AG85" s="44">
        <f t="shared" si="113"/>
        <v>999.59744440674956</v>
      </c>
      <c r="AH85" s="45">
        <f t="shared" si="114"/>
        <v>13.129458586517604</v>
      </c>
      <c r="AI85" s="45">
        <f t="shared" si="115"/>
        <v>76.133942448565051</v>
      </c>
      <c r="AJ85" s="109">
        <f t="shared" si="116"/>
        <v>31.361286620923646</v>
      </c>
      <c r="AK85" s="113">
        <f t="shared" si="117"/>
        <v>30.484791833224815</v>
      </c>
      <c r="AL85" s="170">
        <v>86</v>
      </c>
      <c r="AM85" s="41">
        <f t="shared" si="118"/>
        <v>788.48</v>
      </c>
      <c r="AN85" s="42">
        <f t="shared" si="119"/>
        <v>28.8</v>
      </c>
      <c r="AO85" s="43">
        <f t="shared" si="120"/>
        <v>0.83</v>
      </c>
      <c r="AP85" s="44">
        <f t="shared" si="121"/>
        <v>929.72865448033667</v>
      </c>
      <c r="AQ85" s="45">
        <f t="shared" si="122"/>
        <v>12.995415157184494</v>
      </c>
      <c r="AR85" s="45">
        <f t="shared" si="123"/>
        <v>71.54282054362362</v>
      </c>
      <c r="AS85" s="45">
        <f t="shared" si="124"/>
        <v>33.989341238125739</v>
      </c>
      <c r="AT85" s="46">
        <f t="shared" si="125"/>
        <v>33.100330392970406</v>
      </c>
      <c r="AU85" s="170">
        <v>86</v>
      </c>
      <c r="AV85" s="41">
        <f t="shared" si="126"/>
        <v>630.78400000000011</v>
      </c>
      <c r="AW85" s="42">
        <f t="shared" si="127"/>
        <v>28.8</v>
      </c>
      <c r="AX85" s="43">
        <f t="shared" si="128"/>
        <v>0.77</v>
      </c>
      <c r="AY85" s="44">
        <f t="shared" si="129"/>
        <v>855.02419909800892</v>
      </c>
      <c r="AZ85" s="45">
        <f t="shared" si="130"/>
        <v>12.875523069214083</v>
      </c>
      <c r="BA85" s="45">
        <f t="shared" si="131"/>
        <v>66.406948634374928</v>
      </c>
      <c r="BB85" s="45">
        <f t="shared" si="132"/>
        <v>36.611834242583733</v>
      </c>
      <c r="BC85" s="46">
        <f t="shared" si="133"/>
        <v>35.707554703116131</v>
      </c>
      <c r="BD85" s="170">
        <v>86</v>
      </c>
      <c r="BE85" s="41" t="str">
        <f t="shared" si="134"/>
        <v/>
      </c>
      <c r="BF85" s="42" t="str">
        <f t="shared" si="135"/>
        <v/>
      </c>
      <c r="BG85" s="43" t="str">
        <f t="shared" si="136"/>
        <v/>
      </c>
      <c r="BH85" s="44" t="str">
        <f t="shared" si="137"/>
        <v/>
      </c>
      <c r="BI85" s="45" t="str">
        <f t="shared" si="138"/>
        <v/>
      </c>
      <c r="BJ85" s="45" t="str">
        <f t="shared" si="139"/>
        <v/>
      </c>
      <c r="BK85" s="45" t="str">
        <f t="shared" si="140"/>
        <v/>
      </c>
      <c r="BL85" s="46" t="str">
        <f t="shared" si="141"/>
        <v/>
      </c>
      <c r="BM85" s="170">
        <v>86</v>
      </c>
      <c r="BN85" s="41" t="str">
        <f t="shared" si="142"/>
        <v/>
      </c>
      <c r="BO85" s="42" t="str">
        <f t="shared" si="143"/>
        <v/>
      </c>
      <c r="BP85" s="43" t="str">
        <f t="shared" si="144"/>
        <v/>
      </c>
      <c r="BQ85" s="44" t="str">
        <f t="shared" si="145"/>
        <v/>
      </c>
      <c r="BR85" s="45" t="str">
        <f t="shared" si="146"/>
        <v/>
      </c>
      <c r="BS85" s="45" t="str">
        <f t="shared" si="147"/>
        <v/>
      </c>
      <c r="BT85" s="45" t="str">
        <f t="shared" si="148"/>
        <v/>
      </c>
      <c r="BU85" s="70" t="str">
        <f t="shared" si="149"/>
        <v/>
      </c>
      <c r="BV85" s="11"/>
      <c r="BW85" s="28">
        <v>86</v>
      </c>
      <c r="BX85" s="61">
        <f t="shared" si="150"/>
        <v>630.78400000000011</v>
      </c>
      <c r="BY85" s="62">
        <f t="shared" si="151"/>
        <v>28.8</v>
      </c>
      <c r="BZ85" s="62">
        <f t="shared" si="152"/>
        <v>35.707554703116131</v>
      </c>
      <c r="CA85" s="61">
        <f t="shared" si="153"/>
        <v>855.02419909800892</v>
      </c>
      <c r="CB85" s="75">
        <f t="shared" si="82"/>
        <v>12.875523069214083</v>
      </c>
      <c r="CC85" s="75">
        <f t="shared" si="154"/>
        <v>66.406948634374928</v>
      </c>
      <c r="CD85" s="75">
        <f t="shared" si="155"/>
        <v>36.611834242583733</v>
      </c>
      <c r="CE85" s="75">
        <f t="shared" si="83"/>
        <v>35.707554703116131</v>
      </c>
      <c r="CF85" s="118">
        <f t="shared" si="156"/>
        <v>0.77</v>
      </c>
      <c r="CH85" s="25">
        <v>86</v>
      </c>
      <c r="CI85" s="71">
        <f t="shared" si="157"/>
        <v>630.78400000000011</v>
      </c>
      <c r="CJ85" s="42">
        <f t="shared" si="157"/>
        <v>28.8</v>
      </c>
      <c r="CK85" s="72">
        <f t="shared" si="158"/>
        <v>0.77</v>
      </c>
      <c r="CL85" s="71">
        <f t="shared" si="159"/>
        <v>855.02419909800892</v>
      </c>
      <c r="CM85" s="42">
        <f t="shared" si="160"/>
        <v>35.707554703116131</v>
      </c>
      <c r="CN85" s="73">
        <f t="shared" si="161"/>
        <v>1559.8782964688905</v>
      </c>
      <c r="CO85" s="123">
        <f t="shared" si="162"/>
        <v>21.585465117707596</v>
      </c>
    </row>
    <row r="86" spans="1:93" ht="15" customHeight="1">
      <c r="A86" s="2">
        <v>87</v>
      </c>
      <c r="B86" s="47">
        <f t="shared" si="84"/>
        <v>2200</v>
      </c>
      <c r="C86" s="46">
        <f t="shared" si="85"/>
        <v>29</v>
      </c>
      <c r="D86" s="48">
        <f t="shared" si="86"/>
        <v>1554.7416821318973</v>
      </c>
      <c r="E86" s="49">
        <f t="shared" si="87"/>
        <v>1.08</v>
      </c>
      <c r="F86" s="50">
        <f t="shared" si="88"/>
        <v>1212.0663666790213</v>
      </c>
      <c r="G86" s="45">
        <f t="shared" si="89"/>
        <v>13.843413940323702</v>
      </c>
      <c r="H86" s="45">
        <f t="shared" si="90"/>
        <v>87.555452138035207</v>
      </c>
      <c r="I86" s="109">
        <f t="shared" si="91"/>
        <v>22.510509062871186</v>
      </c>
      <c r="J86" s="113">
        <f t="shared" si="92"/>
        <v>21.638288322165565</v>
      </c>
      <c r="K86" s="170">
        <f t="shared" si="93"/>
        <v>87</v>
      </c>
      <c r="L86" s="41">
        <f t="shared" si="94"/>
        <v>1540</v>
      </c>
      <c r="M86" s="42">
        <f t="shared" si="95"/>
        <v>29</v>
      </c>
      <c r="N86" s="43">
        <f t="shared" si="96"/>
        <v>1.01</v>
      </c>
      <c r="O86" s="44">
        <f t="shared" si="97"/>
        <v>1134.2650287204517</v>
      </c>
      <c r="P86" s="45">
        <f t="shared" si="98"/>
        <v>13.531415489974414</v>
      </c>
      <c r="Q86" s="45">
        <f t="shared" si="99"/>
        <v>83.824565845372362</v>
      </c>
      <c r="R86" s="109">
        <f t="shared" si="100"/>
        <v>26.325725906616317</v>
      </c>
      <c r="S86" s="113">
        <f t="shared" si="101"/>
        <v>25.458863399763676</v>
      </c>
      <c r="T86" s="170">
        <v>87</v>
      </c>
      <c r="U86" s="41">
        <f t="shared" si="102"/>
        <v>1232</v>
      </c>
      <c r="V86" s="42">
        <f t="shared" si="103"/>
        <v>29</v>
      </c>
      <c r="W86" s="43">
        <f t="shared" si="104"/>
        <v>0.96</v>
      </c>
      <c r="X86" s="44">
        <f t="shared" si="105"/>
        <v>1076.6728911799971</v>
      </c>
      <c r="Y86" s="45">
        <f t="shared" si="106"/>
        <v>13.362697631872843</v>
      </c>
      <c r="Z86" s="45">
        <f t="shared" si="107"/>
        <v>80.573019074524737</v>
      </c>
      <c r="AA86" s="109">
        <f t="shared" si="108"/>
        <v>28.856557770016465</v>
      </c>
      <c r="AB86" s="113">
        <f t="shared" si="109"/>
        <v>27.985584852954151</v>
      </c>
      <c r="AC86" s="170">
        <v>87</v>
      </c>
      <c r="AD86" s="41">
        <f t="shared" si="110"/>
        <v>985.6</v>
      </c>
      <c r="AE86" s="42">
        <f t="shared" si="111"/>
        <v>29</v>
      </c>
      <c r="AF86" s="43">
        <f t="shared" si="112"/>
        <v>0.9</v>
      </c>
      <c r="AG86" s="44">
        <f t="shared" si="113"/>
        <v>1012.4162840357246</v>
      </c>
      <c r="AH86" s="45">
        <f t="shared" si="114"/>
        <v>13.211791791979532</v>
      </c>
      <c r="AI86" s="45">
        <f t="shared" si="115"/>
        <v>76.629748634877146</v>
      </c>
      <c r="AJ86" s="109">
        <f t="shared" si="116"/>
        <v>31.463237777172569</v>
      </c>
      <c r="AK86" s="113">
        <f t="shared" si="117"/>
        <v>30.583448358425095</v>
      </c>
      <c r="AL86" s="170">
        <v>87</v>
      </c>
      <c r="AM86" s="41">
        <f t="shared" si="118"/>
        <v>788.48</v>
      </c>
      <c r="AN86" s="42">
        <f t="shared" si="119"/>
        <v>29</v>
      </c>
      <c r="AO86" s="43">
        <f t="shared" si="120"/>
        <v>0.84</v>
      </c>
      <c r="AP86" s="44">
        <f t="shared" si="121"/>
        <v>942.1323682342595</v>
      </c>
      <c r="AQ86" s="45">
        <f t="shared" si="122"/>
        <v>13.076817505498274</v>
      </c>
      <c r="AR86" s="45">
        <f t="shared" si="123"/>
        <v>72.045998029576452</v>
      </c>
      <c r="AS86" s="45">
        <f t="shared" si="124"/>
        <v>34.108659323815488</v>
      </c>
      <c r="AT86" s="46">
        <f t="shared" si="125"/>
        <v>33.21628016815832</v>
      </c>
      <c r="AU86" s="170">
        <v>87</v>
      </c>
      <c r="AV86" s="41">
        <f t="shared" si="126"/>
        <v>630.78400000000011</v>
      </c>
      <c r="AW86" s="42">
        <f t="shared" si="127"/>
        <v>29</v>
      </c>
      <c r="AX86" s="43">
        <f t="shared" si="128"/>
        <v>0.77</v>
      </c>
      <c r="AY86" s="44">
        <f t="shared" si="129"/>
        <v>866.90460470715902</v>
      </c>
      <c r="AZ86" s="45">
        <f t="shared" si="130"/>
        <v>12.956092833583625</v>
      </c>
      <c r="BA86" s="45">
        <f t="shared" si="131"/>
        <v>66.910959642095676</v>
      </c>
      <c r="BB86" s="45">
        <f t="shared" si="132"/>
        <v>36.750508637340197</v>
      </c>
      <c r="BC86" s="46">
        <f t="shared" si="133"/>
        <v>35.842737604802835</v>
      </c>
      <c r="BD86" s="170">
        <v>87</v>
      </c>
      <c r="BE86" s="41" t="str">
        <f t="shared" si="134"/>
        <v/>
      </c>
      <c r="BF86" s="42" t="str">
        <f t="shared" si="135"/>
        <v/>
      </c>
      <c r="BG86" s="43" t="str">
        <f t="shared" si="136"/>
        <v/>
      </c>
      <c r="BH86" s="44" t="str">
        <f t="shared" si="137"/>
        <v/>
      </c>
      <c r="BI86" s="45" t="str">
        <f t="shared" si="138"/>
        <v/>
      </c>
      <c r="BJ86" s="45" t="str">
        <f t="shared" si="139"/>
        <v/>
      </c>
      <c r="BK86" s="45" t="str">
        <f t="shared" si="140"/>
        <v/>
      </c>
      <c r="BL86" s="46" t="str">
        <f t="shared" si="141"/>
        <v/>
      </c>
      <c r="BM86" s="170">
        <v>87</v>
      </c>
      <c r="BN86" s="41" t="str">
        <f t="shared" si="142"/>
        <v/>
      </c>
      <c r="BO86" s="42" t="str">
        <f t="shared" si="143"/>
        <v/>
      </c>
      <c r="BP86" s="43" t="str">
        <f t="shared" si="144"/>
        <v/>
      </c>
      <c r="BQ86" s="44" t="str">
        <f t="shared" si="145"/>
        <v/>
      </c>
      <c r="BR86" s="45" t="str">
        <f t="shared" si="146"/>
        <v/>
      </c>
      <c r="BS86" s="45" t="str">
        <f t="shared" si="147"/>
        <v/>
      </c>
      <c r="BT86" s="45" t="str">
        <f t="shared" si="148"/>
        <v/>
      </c>
      <c r="BU86" s="70" t="str">
        <f t="shared" si="149"/>
        <v/>
      </c>
      <c r="BV86" s="11"/>
      <c r="BW86" s="28">
        <v>87</v>
      </c>
      <c r="BX86" s="61">
        <f t="shared" si="150"/>
        <v>630.78400000000011</v>
      </c>
      <c r="BY86" s="62">
        <f t="shared" si="151"/>
        <v>29</v>
      </c>
      <c r="BZ86" s="62">
        <f t="shared" si="152"/>
        <v>35.842737604802835</v>
      </c>
      <c r="CA86" s="61">
        <f t="shared" si="153"/>
        <v>866.90460470715902</v>
      </c>
      <c r="CB86" s="75">
        <f t="shared" si="82"/>
        <v>12.956092833583625</v>
      </c>
      <c r="CC86" s="75">
        <f t="shared" si="154"/>
        <v>66.910959642095676</v>
      </c>
      <c r="CD86" s="75">
        <f t="shared" si="155"/>
        <v>36.750508637340197</v>
      </c>
      <c r="CE86" s="75">
        <f t="shared" si="83"/>
        <v>35.842737604802835</v>
      </c>
      <c r="CF86" s="118">
        <f t="shared" si="156"/>
        <v>0.77</v>
      </c>
      <c r="CH86" s="25">
        <v>87</v>
      </c>
      <c r="CI86" s="71">
        <f t="shared" si="157"/>
        <v>630.78400000000011</v>
      </c>
      <c r="CJ86" s="42">
        <f t="shared" si="157"/>
        <v>29</v>
      </c>
      <c r="CK86" s="72">
        <f t="shared" si="158"/>
        <v>0.77</v>
      </c>
      <c r="CL86" s="71">
        <f t="shared" si="159"/>
        <v>866.90460470715902</v>
      </c>
      <c r="CM86" s="42">
        <f t="shared" si="160"/>
        <v>35.842737604802835</v>
      </c>
      <c r="CN86" s="73">
        <f t="shared" si="161"/>
        <v>1554.7416821318973</v>
      </c>
      <c r="CO86" s="123">
        <f t="shared" si="162"/>
        <v>21.638288322165565</v>
      </c>
    </row>
    <row r="87" spans="1:93" ht="15" customHeight="1">
      <c r="A87" s="2">
        <v>88</v>
      </c>
      <c r="B87" s="47">
        <f t="shared" si="84"/>
        <v>2200</v>
      </c>
      <c r="C87" s="46">
        <f t="shared" si="85"/>
        <v>29.1</v>
      </c>
      <c r="D87" s="48">
        <f t="shared" si="86"/>
        <v>1552.1801921443259</v>
      </c>
      <c r="E87" s="49">
        <f t="shared" si="87"/>
        <v>1.08</v>
      </c>
      <c r="F87" s="50">
        <f t="shared" si="88"/>
        <v>1218.8860780596856</v>
      </c>
      <c r="G87" s="45">
        <f t="shared" si="89"/>
        <v>13.88675855046275</v>
      </c>
      <c r="H87" s="45">
        <f t="shared" si="90"/>
        <v>87.773260666296281</v>
      </c>
      <c r="I87" s="109">
        <f t="shared" si="91"/>
        <v>22.538490960483561</v>
      </c>
      <c r="J87" s="113">
        <f t="shared" si="92"/>
        <v>21.66453096222099</v>
      </c>
      <c r="K87" s="170">
        <f t="shared" si="93"/>
        <v>88</v>
      </c>
      <c r="L87" s="41">
        <f t="shared" si="94"/>
        <v>1540</v>
      </c>
      <c r="M87" s="42">
        <f t="shared" si="95"/>
        <v>29.1</v>
      </c>
      <c r="N87" s="43">
        <f t="shared" si="96"/>
        <v>1.01</v>
      </c>
      <c r="O87" s="44">
        <f t="shared" si="97"/>
        <v>1140.9665711491079</v>
      </c>
      <c r="P87" s="45">
        <f t="shared" si="98"/>
        <v>13.57368424338812</v>
      </c>
      <c r="Q87" s="45">
        <f t="shared" si="99"/>
        <v>84.05725009441592</v>
      </c>
      <c r="R87" s="109">
        <f t="shared" si="100"/>
        <v>26.362238691801792</v>
      </c>
      <c r="S87" s="113">
        <f t="shared" si="101"/>
        <v>25.4937247055488</v>
      </c>
      <c r="T87" s="170">
        <v>88</v>
      </c>
      <c r="U87" s="41">
        <f t="shared" si="102"/>
        <v>1232</v>
      </c>
      <c r="V87" s="42">
        <f t="shared" si="103"/>
        <v>29.1</v>
      </c>
      <c r="W87" s="43">
        <f t="shared" si="104"/>
        <v>0.96</v>
      </c>
      <c r="X87" s="44">
        <f t="shared" si="105"/>
        <v>1083.2588305513332</v>
      </c>
      <c r="Y87" s="45">
        <f t="shared" si="106"/>
        <v>13.404384599568957</v>
      </c>
      <c r="Z87" s="45">
        <f t="shared" si="107"/>
        <v>80.813768249097194</v>
      </c>
      <c r="AA87" s="109">
        <f t="shared" si="108"/>
        <v>28.899636773350679</v>
      </c>
      <c r="AB87" s="113">
        <f t="shared" si="109"/>
        <v>28.027030580311244</v>
      </c>
      <c r="AC87" s="170">
        <v>88</v>
      </c>
      <c r="AD87" s="41">
        <f t="shared" si="110"/>
        <v>985.6</v>
      </c>
      <c r="AE87" s="42">
        <f t="shared" si="111"/>
        <v>29.1</v>
      </c>
      <c r="AF87" s="43">
        <f t="shared" si="112"/>
        <v>0.9</v>
      </c>
      <c r="AG87" s="44">
        <f t="shared" si="113"/>
        <v>1018.8449782928747</v>
      </c>
      <c r="AH87" s="45">
        <f t="shared" si="114"/>
        <v>13.252958394710497</v>
      </c>
      <c r="AI87" s="45">
        <f t="shared" si="115"/>
        <v>76.876795953687946</v>
      </c>
      <c r="AJ87" s="109">
        <f t="shared" si="116"/>
        <v>31.513914270072281</v>
      </c>
      <c r="AK87" s="113">
        <f t="shared" si="117"/>
        <v>30.632482017293494</v>
      </c>
      <c r="AL87" s="170">
        <v>88</v>
      </c>
      <c r="AM87" s="41">
        <f t="shared" si="118"/>
        <v>788.48</v>
      </c>
      <c r="AN87" s="42">
        <f t="shared" si="119"/>
        <v>29.1</v>
      </c>
      <c r="AO87" s="43">
        <f t="shared" si="120"/>
        <v>0.84</v>
      </c>
      <c r="AP87" s="44">
        <f t="shared" si="121"/>
        <v>948.35490795301575</v>
      </c>
      <c r="AQ87" s="45">
        <f t="shared" si="122"/>
        <v>13.117518679655166</v>
      </c>
      <c r="AR87" s="45">
        <f t="shared" si="123"/>
        <v>72.296821610315874</v>
      </c>
      <c r="AS87" s="45">
        <f t="shared" si="124"/>
        <v>34.167981306212305</v>
      </c>
      <c r="AT87" s="46">
        <f t="shared" si="125"/>
        <v>33.273923045817988</v>
      </c>
      <c r="AU87" s="170">
        <v>88</v>
      </c>
      <c r="AV87" s="41">
        <f t="shared" si="126"/>
        <v>630.78400000000011</v>
      </c>
      <c r="AW87" s="42">
        <f t="shared" si="127"/>
        <v>29.1</v>
      </c>
      <c r="AX87" s="43">
        <f t="shared" si="128"/>
        <v>0.77</v>
      </c>
      <c r="AY87" s="44">
        <f t="shared" si="129"/>
        <v>872.86691477142847</v>
      </c>
      <c r="AZ87" s="45">
        <f t="shared" si="130"/>
        <v>12.996377715768398</v>
      </c>
      <c r="BA87" s="45">
        <f t="shared" si="131"/>
        <v>67.16232275339199</v>
      </c>
      <c r="BB87" s="45">
        <f t="shared" si="132"/>
        <v>36.819473891365192</v>
      </c>
      <c r="BC87" s="46">
        <f t="shared" si="133"/>
        <v>35.909962685492154</v>
      </c>
      <c r="BD87" s="170">
        <v>88</v>
      </c>
      <c r="BE87" s="41" t="str">
        <f t="shared" si="134"/>
        <v/>
      </c>
      <c r="BF87" s="42" t="str">
        <f t="shared" si="135"/>
        <v/>
      </c>
      <c r="BG87" s="43" t="str">
        <f t="shared" si="136"/>
        <v/>
      </c>
      <c r="BH87" s="44" t="str">
        <f t="shared" si="137"/>
        <v/>
      </c>
      <c r="BI87" s="45" t="str">
        <f t="shared" si="138"/>
        <v/>
      </c>
      <c r="BJ87" s="45" t="str">
        <f t="shared" si="139"/>
        <v/>
      </c>
      <c r="BK87" s="45" t="str">
        <f t="shared" si="140"/>
        <v/>
      </c>
      <c r="BL87" s="46" t="str">
        <f t="shared" si="141"/>
        <v/>
      </c>
      <c r="BM87" s="170">
        <v>88</v>
      </c>
      <c r="BN87" s="41" t="str">
        <f t="shared" si="142"/>
        <v/>
      </c>
      <c r="BO87" s="42" t="str">
        <f t="shared" si="143"/>
        <v/>
      </c>
      <c r="BP87" s="43" t="str">
        <f t="shared" si="144"/>
        <v/>
      </c>
      <c r="BQ87" s="44" t="str">
        <f t="shared" si="145"/>
        <v/>
      </c>
      <c r="BR87" s="45" t="str">
        <f t="shared" si="146"/>
        <v/>
      </c>
      <c r="BS87" s="45" t="str">
        <f t="shared" si="147"/>
        <v/>
      </c>
      <c r="BT87" s="45" t="str">
        <f t="shared" si="148"/>
        <v/>
      </c>
      <c r="BU87" s="70" t="str">
        <f t="shared" si="149"/>
        <v/>
      </c>
      <c r="BV87" s="11"/>
      <c r="BW87" s="28">
        <v>88</v>
      </c>
      <c r="BX87" s="61">
        <f t="shared" si="150"/>
        <v>630.78400000000011</v>
      </c>
      <c r="BY87" s="62">
        <f t="shared" si="151"/>
        <v>29.1</v>
      </c>
      <c r="BZ87" s="62">
        <f t="shared" si="152"/>
        <v>35.909962685492154</v>
      </c>
      <c r="CA87" s="61">
        <f t="shared" si="153"/>
        <v>872.86691477142847</v>
      </c>
      <c r="CB87" s="75">
        <f t="shared" si="82"/>
        <v>12.996377715768398</v>
      </c>
      <c r="CC87" s="75">
        <f t="shared" si="154"/>
        <v>67.16232275339199</v>
      </c>
      <c r="CD87" s="75">
        <f t="shared" si="155"/>
        <v>36.819473891365192</v>
      </c>
      <c r="CE87" s="75">
        <f t="shared" si="83"/>
        <v>35.909962685492154</v>
      </c>
      <c r="CF87" s="118">
        <f t="shared" si="156"/>
        <v>0.77</v>
      </c>
      <c r="CH87" s="25">
        <v>88</v>
      </c>
      <c r="CI87" s="71">
        <f t="shared" si="157"/>
        <v>630.78400000000011</v>
      </c>
      <c r="CJ87" s="42">
        <f t="shared" si="157"/>
        <v>29.1</v>
      </c>
      <c r="CK87" s="72">
        <f t="shared" si="158"/>
        <v>0.77</v>
      </c>
      <c r="CL87" s="71">
        <f t="shared" si="159"/>
        <v>872.86691477142847</v>
      </c>
      <c r="CM87" s="42">
        <f t="shared" si="160"/>
        <v>35.909962685492154</v>
      </c>
      <c r="CN87" s="73">
        <f t="shared" si="161"/>
        <v>1552.1801921443259</v>
      </c>
      <c r="CO87" s="123">
        <f t="shared" si="162"/>
        <v>21.66453096222099</v>
      </c>
    </row>
    <row r="88" spans="1:93" ht="15" customHeight="1">
      <c r="A88" s="2">
        <v>89</v>
      </c>
      <c r="B88" s="47">
        <f t="shared" si="84"/>
        <v>2200</v>
      </c>
      <c r="C88" s="46">
        <f t="shared" si="85"/>
        <v>29.3</v>
      </c>
      <c r="D88" s="48">
        <f t="shared" si="86"/>
        <v>1547.0708902466204</v>
      </c>
      <c r="E88" s="49">
        <f t="shared" si="87"/>
        <v>1.08</v>
      </c>
      <c r="F88" s="50">
        <f t="shared" si="88"/>
        <v>1232.5565316540901</v>
      </c>
      <c r="G88" s="45">
        <f t="shared" si="89"/>
        <v>13.973447770740844</v>
      </c>
      <c r="H88" s="45">
        <f t="shared" si="90"/>
        <v>88.207044666167064</v>
      </c>
      <c r="I88" s="109">
        <f t="shared" si="91"/>
        <v>22.594116027407011</v>
      </c>
      <c r="J88" s="113">
        <f t="shared" si="92"/>
        <v>21.716682589535399</v>
      </c>
      <c r="K88" s="170">
        <f t="shared" si="93"/>
        <v>89</v>
      </c>
      <c r="L88" s="41">
        <f t="shared" si="94"/>
        <v>1540</v>
      </c>
      <c r="M88" s="42">
        <f t="shared" si="95"/>
        <v>29.3</v>
      </c>
      <c r="N88" s="43">
        <f t="shared" si="96"/>
        <v>1.01</v>
      </c>
      <c r="O88" s="44">
        <f t="shared" si="97"/>
        <v>1154.4032632370781</v>
      </c>
      <c r="P88" s="45">
        <f t="shared" si="98"/>
        <v>13.65822175021553</v>
      </c>
      <c r="Q88" s="45">
        <f t="shared" si="99"/>
        <v>84.520758584027334</v>
      </c>
      <c r="R88" s="109">
        <f t="shared" si="100"/>
        <v>26.43482209798152</v>
      </c>
      <c r="S88" s="113">
        <f t="shared" si="101"/>
        <v>25.563011778316071</v>
      </c>
      <c r="T88" s="170">
        <v>89</v>
      </c>
      <c r="U88" s="41">
        <f t="shared" si="102"/>
        <v>1232</v>
      </c>
      <c r="V88" s="42">
        <f t="shared" si="103"/>
        <v>29.3</v>
      </c>
      <c r="W88" s="43">
        <f t="shared" si="104"/>
        <v>0.96</v>
      </c>
      <c r="X88" s="44">
        <f t="shared" si="105"/>
        <v>1096.4664758904805</v>
      </c>
      <c r="Y88" s="45">
        <f t="shared" si="106"/>
        <v>13.487758534961184</v>
      </c>
      <c r="Z88" s="45">
        <f t="shared" si="107"/>
        <v>81.293453841745844</v>
      </c>
      <c r="AA88" s="109">
        <f t="shared" si="108"/>
        <v>28.98527953747158</v>
      </c>
      <c r="AB88" s="113">
        <f t="shared" si="109"/>
        <v>28.109414512872238</v>
      </c>
      <c r="AC88" s="170">
        <v>89</v>
      </c>
      <c r="AD88" s="41">
        <f t="shared" si="110"/>
        <v>985.6</v>
      </c>
      <c r="AE88" s="42">
        <f t="shared" si="111"/>
        <v>29.3</v>
      </c>
      <c r="AF88" s="43">
        <f t="shared" si="112"/>
        <v>0.9</v>
      </c>
      <c r="AG88" s="44">
        <f t="shared" si="113"/>
        <v>1031.7406755365205</v>
      </c>
      <c r="AH88" s="45">
        <f t="shared" si="114"/>
        <v>13.335291600172424</v>
      </c>
      <c r="AI88" s="45">
        <f t="shared" si="115"/>
        <v>77.36918745167749</v>
      </c>
      <c r="AJ88" s="109">
        <f t="shared" si="116"/>
        <v>31.614675597644698</v>
      </c>
      <c r="AK88" s="113">
        <f t="shared" si="117"/>
        <v>30.729966542210153</v>
      </c>
      <c r="AL88" s="170">
        <v>89</v>
      </c>
      <c r="AM88" s="41">
        <f t="shared" si="118"/>
        <v>788.48</v>
      </c>
      <c r="AN88" s="42">
        <f t="shared" si="119"/>
        <v>29.3</v>
      </c>
      <c r="AO88" s="43">
        <f t="shared" si="120"/>
        <v>0.84</v>
      </c>
      <c r="AP88" s="44">
        <f t="shared" si="121"/>
        <v>960.84109678739264</v>
      </c>
      <c r="AQ88" s="45">
        <f t="shared" si="122"/>
        <v>13.198921027968947</v>
      </c>
      <c r="AR88" s="45">
        <f t="shared" si="123"/>
        <v>72.796942625184201</v>
      </c>
      <c r="AS88" s="45">
        <f t="shared" si="124"/>
        <v>34.285957965818071</v>
      </c>
      <c r="AT88" s="46">
        <f t="shared" si="125"/>
        <v>33.388551494850361</v>
      </c>
      <c r="AU88" s="170">
        <v>89</v>
      </c>
      <c r="AV88" s="41">
        <f t="shared" si="126"/>
        <v>630.78400000000011</v>
      </c>
      <c r="AW88" s="42">
        <f t="shared" si="127"/>
        <v>29.3</v>
      </c>
      <c r="AX88" s="43">
        <f t="shared" si="128"/>
        <v>0.78</v>
      </c>
      <c r="AY88" s="44">
        <f t="shared" si="129"/>
        <v>884.8354870655013</v>
      </c>
      <c r="AZ88" s="45">
        <f t="shared" si="130"/>
        <v>13.076947480137939</v>
      </c>
      <c r="BA88" s="45">
        <f t="shared" si="131"/>
        <v>67.663763918104209</v>
      </c>
      <c r="BB88" s="45">
        <f t="shared" si="132"/>
        <v>36.956667379100139</v>
      </c>
      <c r="BC88" s="46">
        <f t="shared" si="133"/>
        <v>36.04368687006815</v>
      </c>
      <c r="BD88" s="170">
        <v>89</v>
      </c>
      <c r="BE88" s="41" t="str">
        <f t="shared" si="134"/>
        <v/>
      </c>
      <c r="BF88" s="42" t="str">
        <f t="shared" si="135"/>
        <v/>
      </c>
      <c r="BG88" s="43" t="str">
        <f t="shared" si="136"/>
        <v/>
      </c>
      <c r="BH88" s="44" t="str">
        <f t="shared" si="137"/>
        <v/>
      </c>
      <c r="BI88" s="45" t="str">
        <f t="shared" si="138"/>
        <v/>
      </c>
      <c r="BJ88" s="45" t="str">
        <f t="shared" si="139"/>
        <v/>
      </c>
      <c r="BK88" s="45" t="str">
        <f t="shared" si="140"/>
        <v/>
      </c>
      <c r="BL88" s="46" t="str">
        <f t="shared" si="141"/>
        <v/>
      </c>
      <c r="BM88" s="170">
        <v>89</v>
      </c>
      <c r="BN88" s="41" t="str">
        <f t="shared" si="142"/>
        <v/>
      </c>
      <c r="BO88" s="42" t="str">
        <f t="shared" si="143"/>
        <v/>
      </c>
      <c r="BP88" s="43" t="str">
        <f t="shared" si="144"/>
        <v/>
      </c>
      <c r="BQ88" s="44" t="str">
        <f t="shared" si="145"/>
        <v/>
      </c>
      <c r="BR88" s="45" t="str">
        <f t="shared" si="146"/>
        <v/>
      </c>
      <c r="BS88" s="45" t="str">
        <f t="shared" si="147"/>
        <v/>
      </c>
      <c r="BT88" s="45" t="str">
        <f t="shared" si="148"/>
        <v/>
      </c>
      <c r="BU88" s="70" t="str">
        <f t="shared" si="149"/>
        <v/>
      </c>
      <c r="BV88" s="11"/>
      <c r="BW88" s="28">
        <v>89</v>
      </c>
      <c r="BX88" s="61">
        <f t="shared" si="150"/>
        <v>630.78400000000011</v>
      </c>
      <c r="BY88" s="62">
        <f t="shared" si="151"/>
        <v>29.3</v>
      </c>
      <c r="BZ88" s="62">
        <f t="shared" si="152"/>
        <v>36.04368687006815</v>
      </c>
      <c r="CA88" s="61">
        <f t="shared" si="153"/>
        <v>884.8354870655013</v>
      </c>
      <c r="CB88" s="75">
        <f t="shared" si="82"/>
        <v>13.076947480137939</v>
      </c>
      <c r="CC88" s="75">
        <f t="shared" si="154"/>
        <v>67.663763918104209</v>
      </c>
      <c r="CD88" s="75">
        <f t="shared" si="155"/>
        <v>36.956667379100139</v>
      </c>
      <c r="CE88" s="75">
        <f t="shared" si="83"/>
        <v>36.04368687006815</v>
      </c>
      <c r="CF88" s="118">
        <f t="shared" si="156"/>
        <v>0.78</v>
      </c>
      <c r="CH88" s="25">
        <v>89</v>
      </c>
      <c r="CI88" s="71">
        <f t="shared" si="157"/>
        <v>630.78400000000011</v>
      </c>
      <c r="CJ88" s="42">
        <f t="shared" si="157"/>
        <v>29.3</v>
      </c>
      <c r="CK88" s="72">
        <f t="shared" si="158"/>
        <v>0.78</v>
      </c>
      <c r="CL88" s="71">
        <f t="shared" si="159"/>
        <v>884.8354870655013</v>
      </c>
      <c r="CM88" s="42">
        <f t="shared" si="160"/>
        <v>36.04368687006815</v>
      </c>
      <c r="CN88" s="73">
        <f t="shared" si="161"/>
        <v>1547.0708902466204</v>
      </c>
      <c r="CO88" s="123">
        <f t="shared" si="162"/>
        <v>21.716682589535399</v>
      </c>
    </row>
    <row r="89" spans="1:93" ht="15" customHeight="1" thickBot="1">
      <c r="A89" s="12">
        <v>90</v>
      </c>
      <c r="B89" s="86">
        <f t="shared" si="84"/>
        <v>2200</v>
      </c>
      <c r="C89" s="87">
        <f t="shared" si="85"/>
        <v>29.4</v>
      </c>
      <c r="D89" s="88">
        <f t="shared" si="86"/>
        <v>1544.5230949156198</v>
      </c>
      <c r="E89" s="89">
        <f t="shared" si="87"/>
        <v>1.08</v>
      </c>
      <c r="F89" s="90">
        <f t="shared" si="88"/>
        <v>1239.4072108020209</v>
      </c>
      <c r="G89" s="91">
        <f t="shared" si="89"/>
        <v>14.01679238087989</v>
      </c>
      <c r="H89" s="91">
        <f t="shared" si="90"/>
        <v>88.423026975321321</v>
      </c>
      <c r="I89" s="111">
        <f t="shared" si="91"/>
        <v>22.621760904267209</v>
      </c>
      <c r="J89" s="115">
        <f t="shared" si="92"/>
        <v>21.742593258757591</v>
      </c>
      <c r="K89" s="170">
        <f t="shared" si="93"/>
        <v>90</v>
      </c>
      <c r="L89" s="104">
        <f t="shared" si="94"/>
        <v>1540</v>
      </c>
      <c r="M89" s="105">
        <f t="shared" si="95"/>
        <v>29.4</v>
      </c>
      <c r="N89" s="106">
        <f t="shared" si="96"/>
        <v>1.01</v>
      </c>
      <c r="O89" s="107">
        <f t="shared" si="97"/>
        <v>1161.1383360895009</v>
      </c>
      <c r="P89" s="91">
        <f t="shared" si="98"/>
        <v>13.700490503629233</v>
      </c>
      <c r="Q89" s="91">
        <f t="shared" si="99"/>
        <v>84.751588695449811</v>
      </c>
      <c r="R89" s="111">
        <f t="shared" si="100"/>
        <v>26.470894848230568</v>
      </c>
      <c r="S89" s="115">
        <f t="shared" si="101"/>
        <v>25.597439642648258</v>
      </c>
      <c r="T89" s="170">
        <v>90</v>
      </c>
      <c r="U89" s="104">
        <f t="shared" si="102"/>
        <v>1232</v>
      </c>
      <c r="V89" s="105">
        <f t="shared" si="103"/>
        <v>29.4</v>
      </c>
      <c r="W89" s="106">
        <f t="shared" si="104"/>
        <v>0.96</v>
      </c>
      <c r="X89" s="107">
        <f t="shared" si="105"/>
        <v>1103.0880956194087</v>
      </c>
      <c r="Y89" s="91">
        <f t="shared" si="106"/>
        <v>13.529445502657296</v>
      </c>
      <c r="Z89" s="91">
        <f t="shared" si="107"/>
        <v>81.532395056601018</v>
      </c>
      <c r="AA89" s="111">
        <f t="shared" si="108"/>
        <v>29.02784567230708</v>
      </c>
      <c r="AB89" s="115">
        <f t="shared" si="109"/>
        <v>28.150355056552204</v>
      </c>
      <c r="AC89" s="170">
        <v>90</v>
      </c>
      <c r="AD89" s="100">
        <f t="shared" si="110"/>
        <v>985.6</v>
      </c>
      <c r="AE89" s="101">
        <f t="shared" si="111"/>
        <v>29.4</v>
      </c>
      <c r="AF89" s="102">
        <f t="shared" si="112"/>
        <v>0.91</v>
      </c>
      <c r="AG89" s="103">
        <f t="shared" si="113"/>
        <v>1038.207583529914</v>
      </c>
      <c r="AH89" s="84">
        <f t="shared" si="114"/>
        <v>13.376458202903386</v>
      </c>
      <c r="AI89" s="84">
        <f t="shared" si="115"/>
        <v>77.614535012307599</v>
      </c>
      <c r="AJ89" s="110">
        <f t="shared" si="116"/>
        <v>31.664763004822909</v>
      </c>
      <c r="AK89" s="114">
        <f t="shared" si="117"/>
        <v>30.778419942217504</v>
      </c>
      <c r="AL89" s="170">
        <v>90</v>
      </c>
      <c r="AM89" s="104">
        <f t="shared" si="118"/>
        <v>788.48</v>
      </c>
      <c r="AN89" s="105">
        <f t="shared" si="119"/>
        <v>29.4</v>
      </c>
      <c r="AO89" s="106">
        <f t="shared" si="120"/>
        <v>0.84</v>
      </c>
      <c r="AP89" s="107">
        <f t="shared" si="121"/>
        <v>967.10464440148507</v>
      </c>
      <c r="AQ89" s="91">
        <f t="shared" si="122"/>
        <v>13.239622202125837</v>
      </c>
      <c r="AR89" s="91">
        <f t="shared" si="123"/>
        <v>73.046241776158894</v>
      </c>
      <c r="AS89" s="91">
        <f t="shared" si="124"/>
        <v>34.344615338887053</v>
      </c>
      <c r="AT89" s="87">
        <f t="shared" si="125"/>
        <v>33.445539721688348</v>
      </c>
      <c r="AU89" s="170">
        <v>90</v>
      </c>
      <c r="AV89" s="104">
        <f t="shared" si="126"/>
        <v>630.78400000000011</v>
      </c>
      <c r="AW89" s="105">
        <f t="shared" si="127"/>
        <v>29.4</v>
      </c>
      <c r="AX89" s="106">
        <f t="shared" si="128"/>
        <v>0.78</v>
      </c>
      <c r="AY89" s="107">
        <f t="shared" si="129"/>
        <v>890.84164522134836</v>
      </c>
      <c r="AZ89" s="91">
        <f t="shared" si="130"/>
        <v>13.11723236232271</v>
      </c>
      <c r="BA89" s="91">
        <f t="shared" si="131"/>
        <v>67.913841930570499</v>
      </c>
      <c r="BB89" s="91">
        <f t="shared" si="132"/>
        <v>37.024898332631381</v>
      </c>
      <c r="BC89" s="87">
        <f t="shared" si="133"/>
        <v>36.11018865302232</v>
      </c>
      <c r="BD89" s="170">
        <v>90</v>
      </c>
      <c r="BE89" s="104">
        <f t="shared" si="134"/>
        <v>504.62720000000013</v>
      </c>
      <c r="BF89" s="105">
        <f t="shared" si="135"/>
        <v>29.4</v>
      </c>
      <c r="BG89" s="106">
        <f t="shared" si="136"/>
        <v>0.71</v>
      </c>
      <c r="BH89" s="107">
        <f t="shared" si="137"/>
        <v>810.90927477501816</v>
      </c>
      <c r="BI89" s="91">
        <f t="shared" si="138"/>
        <v>13.007763561700669</v>
      </c>
      <c r="BJ89" s="91">
        <f t="shared" si="139"/>
        <v>62.340407013747857</v>
      </c>
      <c r="BK89" s="91">
        <f t="shared" si="140"/>
        <v>39.660167870797139</v>
      </c>
      <c r="BL89" s="87">
        <f t="shared" si="141"/>
        <v>38.727909194652455</v>
      </c>
      <c r="BM89" s="170">
        <v>90</v>
      </c>
      <c r="BN89" s="104" t="str">
        <f t="shared" si="142"/>
        <v/>
      </c>
      <c r="BO89" s="105" t="str">
        <f t="shared" si="143"/>
        <v/>
      </c>
      <c r="BP89" s="106" t="str">
        <f t="shared" si="144"/>
        <v/>
      </c>
      <c r="BQ89" s="107" t="str">
        <f t="shared" si="145"/>
        <v/>
      </c>
      <c r="BR89" s="91" t="str">
        <f t="shared" si="146"/>
        <v/>
      </c>
      <c r="BS89" s="91" t="str">
        <f t="shared" si="147"/>
        <v/>
      </c>
      <c r="BT89" s="91" t="str">
        <f t="shared" si="148"/>
        <v/>
      </c>
      <c r="BU89" s="97" t="str">
        <f t="shared" si="149"/>
        <v/>
      </c>
      <c r="BV89" s="11"/>
      <c r="BW89" s="128">
        <v>90</v>
      </c>
      <c r="BX89" s="129">
        <f t="shared" si="150"/>
        <v>504.62720000000013</v>
      </c>
      <c r="BY89" s="130">
        <f t="shared" si="151"/>
        <v>29.4</v>
      </c>
      <c r="BZ89" s="130">
        <f t="shared" si="152"/>
        <v>38.727909194652455</v>
      </c>
      <c r="CA89" s="129">
        <f t="shared" si="153"/>
        <v>810.90927477501816</v>
      </c>
      <c r="CB89" s="131">
        <f t="shared" si="82"/>
        <v>13.007763561700669</v>
      </c>
      <c r="CC89" s="131">
        <f t="shared" si="154"/>
        <v>62.340407013747857</v>
      </c>
      <c r="CD89" s="131">
        <f t="shared" si="155"/>
        <v>39.660167870797139</v>
      </c>
      <c r="CE89" s="131">
        <f t="shared" si="83"/>
        <v>38.727909194652455</v>
      </c>
      <c r="CF89" s="132">
        <f t="shared" si="156"/>
        <v>0.71</v>
      </c>
      <c r="CH89" s="26">
        <v>90</v>
      </c>
      <c r="CI89" s="124">
        <f t="shared" si="157"/>
        <v>504.62720000000013</v>
      </c>
      <c r="CJ89" s="101">
        <f t="shared" si="157"/>
        <v>29.4</v>
      </c>
      <c r="CK89" s="125">
        <f t="shared" si="158"/>
        <v>0.71</v>
      </c>
      <c r="CL89" s="124">
        <f t="shared" si="159"/>
        <v>810.90927477501816</v>
      </c>
      <c r="CM89" s="101">
        <f t="shared" si="160"/>
        <v>38.727909194652455</v>
      </c>
      <c r="CN89" s="126">
        <f t="shared" si="161"/>
        <v>1544.5230949156198</v>
      </c>
      <c r="CO89" s="127">
        <f t="shared" si="162"/>
        <v>21.742593258757591</v>
      </c>
    </row>
    <row r="90" spans="1:93" ht="15" customHeight="1">
      <c r="A90" s="14">
        <v>91</v>
      </c>
      <c r="B90" s="92">
        <f t="shared" si="84"/>
        <v>2200</v>
      </c>
      <c r="C90" s="54">
        <f t="shared" si="85"/>
        <v>29.6</v>
      </c>
      <c r="D90" s="93">
        <f t="shared" si="86"/>
        <v>1539.4412547247803</v>
      </c>
      <c r="E90" s="94">
        <f t="shared" si="87"/>
        <v>1.08</v>
      </c>
      <c r="F90" s="95">
        <f t="shared" si="88"/>
        <v>1253.1393180836646</v>
      </c>
      <c r="G90" s="96">
        <f t="shared" si="89"/>
        <v>14.103481601157986</v>
      </c>
      <c r="H90" s="96">
        <f t="shared" si="90"/>
        <v>88.853189128900908</v>
      </c>
      <c r="I90" s="112">
        <f t="shared" si="91"/>
        <v>22.676719547383343</v>
      </c>
      <c r="J90" s="116">
        <f t="shared" si="92"/>
        <v>21.794088447959016</v>
      </c>
      <c r="K90" s="170">
        <f t="shared" si="93"/>
        <v>91</v>
      </c>
      <c r="L90" s="99">
        <f t="shared" si="94"/>
        <v>1540</v>
      </c>
      <c r="M90" s="54">
        <f t="shared" si="95"/>
        <v>29.6</v>
      </c>
      <c r="N90" s="94">
        <f t="shared" si="96"/>
        <v>1.01</v>
      </c>
      <c r="O90" s="95">
        <f t="shared" si="97"/>
        <v>1174.6417457748184</v>
      </c>
      <c r="P90" s="96">
        <f t="shared" si="98"/>
        <v>13.785028010456646</v>
      </c>
      <c r="Q90" s="96">
        <f t="shared" si="99"/>
        <v>85.211415231350486</v>
      </c>
      <c r="R90" s="112">
        <f t="shared" si="100"/>
        <v>26.542607689471019</v>
      </c>
      <c r="S90" s="116">
        <f t="shared" si="101"/>
        <v>25.665869195021301</v>
      </c>
      <c r="T90" s="170">
        <v>91</v>
      </c>
      <c r="U90" s="99">
        <f t="shared" si="102"/>
        <v>1232</v>
      </c>
      <c r="V90" s="54">
        <f t="shared" si="103"/>
        <v>29.6</v>
      </c>
      <c r="W90" s="94">
        <f t="shared" si="104"/>
        <v>0.96</v>
      </c>
      <c r="X90" s="95">
        <f t="shared" si="105"/>
        <v>1116.3667161741723</v>
      </c>
      <c r="Y90" s="96">
        <f t="shared" si="106"/>
        <v>13.612819438049524</v>
      </c>
      <c r="Z90" s="96">
        <f t="shared" si="107"/>
        <v>82.008486284170388</v>
      </c>
      <c r="AA90" s="112">
        <f t="shared" si="108"/>
        <v>29.112473302569679</v>
      </c>
      <c r="AB90" s="116">
        <f t="shared" si="109"/>
        <v>28.231739066020626</v>
      </c>
      <c r="AC90" s="170">
        <v>91</v>
      </c>
      <c r="AD90" s="98">
        <f t="shared" si="110"/>
        <v>985.6</v>
      </c>
      <c r="AE90" s="46">
        <f t="shared" si="111"/>
        <v>29.6</v>
      </c>
      <c r="AF90" s="49">
        <f t="shared" si="112"/>
        <v>0.91</v>
      </c>
      <c r="AG90" s="50">
        <f t="shared" si="113"/>
        <v>1051.1792834134519</v>
      </c>
      <c r="AH90" s="78">
        <f t="shared" si="114"/>
        <v>13.458791408365316</v>
      </c>
      <c r="AI90" s="78">
        <f t="shared" si="115"/>
        <v>78.103542251207713</v>
      </c>
      <c r="AJ90" s="108">
        <f t="shared" si="116"/>
        <v>31.764357657471269</v>
      </c>
      <c r="AK90" s="113">
        <f t="shared" si="117"/>
        <v>30.874755273667169</v>
      </c>
      <c r="AL90" s="170">
        <v>91</v>
      </c>
      <c r="AM90" s="99">
        <f t="shared" si="118"/>
        <v>788.48</v>
      </c>
      <c r="AN90" s="54">
        <f t="shared" si="119"/>
        <v>29.6</v>
      </c>
      <c r="AO90" s="94">
        <f t="shared" si="120"/>
        <v>0.85</v>
      </c>
      <c r="AP90" s="95">
        <f t="shared" si="121"/>
        <v>979.6723947756085</v>
      </c>
      <c r="AQ90" s="96">
        <f t="shared" si="122"/>
        <v>13.321024550439619</v>
      </c>
      <c r="AR90" s="96">
        <f t="shared" si="123"/>
        <v>73.543321766738842</v>
      </c>
      <c r="AS90" s="96">
        <f t="shared" si="124"/>
        <v>34.461274836102184</v>
      </c>
      <c r="AT90" s="53">
        <f t="shared" si="125"/>
        <v>33.558870744691355</v>
      </c>
      <c r="AU90" s="170">
        <v>91</v>
      </c>
      <c r="AV90" s="99">
        <f t="shared" si="126"/>
        <v>630.78400000000011</v>
      </c>
      <c r="AW90" s="54">
        <f t="shared" si="127"/>
        <v>29.6</v>
      </c>
      <c r="AX90" s="94">
        <f t="shared" si="128"/>
        <v>0.78</v>
      </c>
      <c r="AY90" s="95">
        <f t="shared" si="129"/>
        <v>902.8974475210955</v>
      </c>
      <c r="AZ90" s="96">
        <f t="shared" si="130"/>
        <v>13.197802126692253</v>
      </c>
      <c r="BA90" s="96">
        <f t="shared" si="131"/>
        <v>68.412712878533469</v>
      </c>
      <c r="BB90" s="96">
        <f t="shared" si="132"/>
        <v>37.160635392387682</v>
      </c>
      <c r="BC90" s="53">
        <f t="shared" si="133"/>
        <v>36.242478232736509</v>
      </c>
      <c r="BD90" s="170">
        <v>91</v>
      </c>
      <c r="BE90" s="99">
        <f t="shared" si="134"/>
        <v>504.62720000000013</v>
      </c>
      <c r="BF90" s="54">
        <f t="shared" si="135"/>
        <v>29.6</v>
      </c>
      <c r="BG90" s="94">
        <f t="shared" si="136"/>
        <v>0.71</v>
      </c>
      <c r="BH90" s="95">
        <f t="shared" si="137"/>
        <v>822.34094815401397</v>
      </c>
      <c r="BI90" s="96">
        <f t="shared" si="138"/>
        <v>13.087588640351695</v>
      </c>
      <c r="BJ90" s="96">
        <f t="shared" si="139"/>
        <v>62.833648791387724</v>
      </c>
      <c r="BK90" s="96">
        <f t="shared" si="140"/>
        <v>39.816755795629618</v>
      </c>
      <c r="BL90" s="53">
        <f t="shared" si="141"/>
        <v>38.880886447374564</v>
      </c>
      <c r="BM90" s="170">
        <v>91</v>
      </c>
      <c r="BN90" s="99" t="str">
        <f t="shared" si="142"/>
        <v/>
      </c>
      <c r="BO90" s="54" t="str">
        <f t="shared" si="143"/>
        <v/>
      </c>
      <c r="BP90" s="94" t="str">
        <f t="shared" si="144"/>
        <v/>
      </c>
      <c r="BQ90" s="95" t="str">
        <f t="shared" si="145"/>
        <v/>
      </c>
      <c r="BR90" s="96" t="str">
        <f t="shared" si="146"/>
        <v/>
      </c>
      <c r="BS90" s="96" t="str">
        <f t="shared" si="147"/>
        <v/>
      </c>
      <c r="BT90" s="96" t="str">
        <f t="shared" si="148"/>
        <v/>
      </c>
      <c r="BU90" s="53" t="str">
        <f t="shared" si="149"/>
        <v/>
      </c>
      <c r="BV90" s="11"/>
      <c r="BW90" s="27">
        <v>91</v>
      </c>
      <c r="BX90" s="51">
        <f t="shared" si="150"/>
        <v>504.62720000000013</v>
      </c>
      <c r="BY90" s="56">
        <f t="shared" si="151"/>
        <v>29.6</v>
      </c>
      <c r="BZ90" s="56">
        <f t="shared" si="152"/>
        <v>38.880886447374564</v>
      </c>
      <c r="CA90" s="51">
        <f t="shared" si="153"/>
        <v>822.34094815401397</v>
      </c>
      <c r="CB90" s="135">
        <f t="shared" si="82"/>
        <v>13.087588640351695</v>
      </c>
      <c r="CC90" s="135">
        <f t="shared" si="154"/>
        <v>62.833648791387724</v>
      </c>
      <c r="CD90" s="135">
        <f t="shared" si="155"/>
        <v>39.816755795629618</v>
      </c>
      <c r="CE90" s="135">
        <f t="shared" si="83"/>
        <v>38.880886447374564</v>
      </c>
      <c r="CF90" s="136">
        <f t="shared" si="156"/>
        <v>0.71</v>
      </c>
      <c r="CH90" s="150">
        <v>91</v>
      </c>
      <c r="CI90" s="68">
        <f t="shared" si="157"/>
        <v>504.62720000000013</v>
      </c>
      <c r="CJ90" s="46">
        <f t="shared" si="157"/>
        <v>29.6</v>
      </c>
      <c r="CK90" s="69">
        <f t="shared" si="158"/>
        <v>0.71</v>
      </c>
      <c r="CL90" s="68">
        <f t="shared" si="159"/>
        <v>822.34094815401397</v>
      </c>
      <c r="CM90" s="46">
        <f t="shared" si="160"/>
        <v>38.880886447374564</v>
      </c>
      <c r="CN90" s="147">
        <f t="shared" si="161"/>
        <v>1539.4412547247803</v>
      </c>
      <c r="CO90" s="70">
        <f t="shared" si="162"/>
        <v>21.794088447959016</v>
      </c>
    </row>
    <row r="91" spans="1:93" ht="15" customHeight="1">
      <c r="A91" s="2">
        <v>92</v>
      </c>
      <c r="B91" s="47">
        <f t="shared" si="84"/>
        <v>2200</v>
      </c>
      <c r="C91" s="46">
        <f t="shared" si="85"/>
        <v>29.7</v>
      </c>
      <c r="D91" s="48">
        <f t="shared" si="86"/>
        <v>1536.9072246931335</v>
      </c>
      <c r="E91" s="49">
        <f t="shared" si="87"/>
        <v>1.08</v>
      </c>
      <c r="F91" s="50">
        <f t="shared" si="88"/>
        <v>1260.0206846974236</v>
      </c>
      <c r="G91" s="45">
        <f t="shared" si="89"/>
        <v>14.146826211297032</v>
      </c>
      <c r="H91" s="45">
        <f t="shared" si="90"/>
        <v>89.06737566983233</v>
      </c>
      <c r="I91" s="109">
        <f t="shared" si="91"/>
        <v>22.70403496864229</v>
      </c>
      <c r="J91" s="113">
        <f t="shared" si="92"/>
        <v>21.81967459814269</v>
      </c>
      <c r="K91" s="170">
        <f t="shared" si="93"/>
        <v>92</v>
      </c>
      <c r="L91" s="41">
        <f t="shared" si="94"/>
        <v>1540</v>
      </c>
      <c r="M91" s="42">
        <f t="shared" si="95"/>
        <v>29.7</v>
      </c>
      <c r="N91" s="43">
        <f t="shared" si="96"/>
        <v>1.02</v>
      </c>
      <c r="O91" s="44">
        <f t="shared" si="97"/>
        <v>1181.4100076906218</v>
      </c>
      <c r="P91" s="45">
        <f t="shared" si="98"/>
        <v>13.827296763870349</v>
      </c>
      <c r="Q91" s="45">
        <f t="shared" si="99"/>
        <v>85.440417448590111</v>
      </c>
      <c r="R91" s="109">
        <f t="shared" si="100"/>
        <v>26.578249848841363</v>
      </c>
      <c r="S91" s="113">
        <f t="shared" si="101"/>
        <v>25.699872920448506</v>
      </c>
      <c r="T91" s="170">
        <v>92</v>
      </c>
      <c r="U91" s="41">
        <f t="shared" si="102"/>
        <v>1232</v>
      </c>
      <c r="V91" s="42">
        <f t="shared" si="103"/>
        <v>29.7</v>
      </c>
      <c r="W91" s="43">
        <f t="shared" si="104"/>
        <v>0.97</v>
      </c>
      <c r="X91" s="44">
        <f t="shared" si="105"/>
        <v>1123.0236328068979</v>
      </c>
      <c r="Y91" s="45">
        <f t="shared" si="106"/>
        <v>13.654506405745636</v>
      </c>
      <c r="Z91" s="45">
        <f t="shared" si="107"/>
        <v>82.245641067944021</v>
      </c>
      <c r="AA91" s="109">
        <f t="shared" si="108"/>
        <v>29.154537108452299</v>
      </c>
      <c r="AB91" s="113">
        <f t="shared" si="109"/>
        <v>28.272184807644742</v>
      </c>
      <c r="AC91" s="170">
        <v>92</v>
      </c>
      <c r="AD91" s="41">
        <f t="shared" si="110"/>
        <v>985.6</v>
      </c>
      <c r="AE91" s="42">
        <f t="shared" si="111"/>
        <v>29.7</v>
      </c>
      <c r="AF91" s="43">
        <f t="shared" si="112"/>
        <v>0.91</v>
      </c>
      <c r="AG91" s="44">
        <f t="shared" si="113"/>
        <v>1057.6839824068322</v>
      </c>
      <c r="AH91" s="45">
        <f t="shared" si="114"/>
        <v>13.499958011096279</v>
      </c>
      <c r="AI91" s="45">
        <f t="shared" si="115"/>
        <v>78.347205342229202</v>
      </c>
      <c r="AJ91" s="109">
        <f t="shared" si="116"/>
        <v>31.813867412057505</v>
      </c>
      <c r="AK91" s="113">
        <f t="shared" si="117"/>
        <v>30.922639676628979</v>
      </c>
      <c r="AL91" s="170">
        <v>92</v>
      </c>
      <c r="AM91" s="41">
        <f t="shared" si="118"/>
        <v>788.48</v>
      </c>
      <c r="AN91" s="42">
        <f t="shared" si="119"/>
        <v>29.7</v>
      </c>
      <c r="AO91" s="43">
        <f t="shared" si="120"/>
        <v>0.85</v>
      </c>
      <c r="AP91" s="44">
        <f t="shared" si="121"/>
        <v>985.97649802947103</v>
      </c>
      <c r="AQ91" s="45">
        <f t="shared" si="122"/>
        <v>13.361725724596509</v>
      </c>
      <c r="AR91" s="45">
        <f t="shared" si="123"/>
        <v>73.791104409100953</v>
      </c>
      <c r="AS91" s="45">
        <f t="shared" si="124"/>
        <v>34.519279596354785</v>
      </c>
      <c r="AT91" s="70">
        <f t="shared" si="125"/>
        <v>33.615216137463399</v>
      </c>
      <c r="AU91" s="170">
        <v>92</v>
      </c>
      <c r="AV91" s="41">
        <f t="shared" si="126"/>
        <v>630.78400000000011</v>
      </c>
      <c r="AW91" s="42">
        <f t="shared" si="127"/>
        <v>29.7</v>
      </c>
      <c r="AX91" s="43">
        <f t="shared" si="128"/>
        <v>0.78</v>
      </c>
      <c r="AY91" s="44">
        <f t="shared" si="129"/>
        <v>908.94698931044127</v>
      </c>
      <c r="AZ91" s="45">
        <f t="shared" si="130"/>
        <v>13.238087008877024</v>
      </c>
      <c r="BA91" s="45">
        <f t="shared" si="131"/>
        <v>68.661505903453531</v>
      </c>
      <c r="BB91" s="45">
        <f t="shared" si="132"/>
        <v>37.228144165711903</v>
      </c>
      <c r="BC91" s="70">
        <f t="shared" si="133"/>
        <v>36.308268656631874</v>
      </c>
      <c r="BD91" s="170">
        <v>92</v>
      </c>
      <c r="BE91" s="41">
        <f t="shared" si="134"/>
        <v>504.62720000000013</v>
      </c>
      <c r="BF91" s="42">
        <f t="shared" si="135"/>
        <v>29.7</v>
      </c>
      <c r="BG91" s="43">
        <f t="shared" si="136"/>
        <v>0.71</v>
      </c>
      <c r="BH91" s="44">
        <f t="shared" si="137"/>
        <v>828.07972876420251</v>
      </c>
      <c r="BI91" s="45">
        <f t="shared" si="138"/>
        <v>13.127501179677207</v>
      </c>
      <c r="BJ91" s="45">
        <f t="shared" si="139"/>
        <v>63.079767994701044</v>
      </c>
      <c r="BK91" s="45">
        <f t="shared" si="140"/>
        <v>39.894660635109759</v>
      </c>
      <c r="BL91" s="70">
        <f t="shared" si="141"/>
        <v>38.956991781417585</v>
      </c>
      <c r="BM91" s="170">
        <v>92</v>
      </c>
      <c r="BN91" s="41" t="str">
        <f t="shared" si="142"/>
        <v/>
      </c>
      <c r="BO91" s="42" t="str">
        <f t="shared" si="143"/>
        <v/>
      </c>
      <c r="BP91" s="43" t="str">
        <f t="shared" si="144"/>
        <v/>
      </c>
      <c r="BQ91" s="44" t="str">
        <f t="shared" si="145"/>
        <v/>
      </c>
      <c r="BR91" s="45" t="str">
        <f t="shared" si="146"/>
        <v/>
      </c>
      <c r="BS91" s="45" t="str">
        <f t="shared" si="147"/>
        <v/>
      </c>
      <c r="BT91" s="45" t="str">
        <f t="shared" si="148"/>
        <v/>
      </c>
      <c r="BU91" s="70" t="str">
        <f t="shared" si="149"/>
        <v/>
      </c>
      <c r="BV91" s="11"/>
      <c r="BW91" s="28">
        <v>92</v>
      </c>
      <c r="BX91" s="61">
        <f t="shared" si="150"/>
        <v>504.62720000000013</v>
      </c>
      <c r="BY91" s="62">
        <f t="shared" si="151"/>
        <v>29.7</v>
      </c>
      <c r="BZ91" s="62">
        <f t="shared" si="152"/>
        <v>38.956991781417585</v>
      </c>
      <c r="CA91" s="61">
        <f t="shared" si="153"/>
        <v>828.07972876420251</v>
      </c>
      <c r="CB91" s="75">
        <f t="shared" si="82"/>
        <v>13.127501179677207</v>
      </c>
      <c r="CC91" s="75">
        <f t="shared" si="154"/>
        <v>63.079767994701044</v>
      </c>
      <c r="CD91" s="75">
        <f t="shared" si="155"/>
        <v>39.894660635109759</v>
      </c>
      <c r="CE91" s="75">
        <f t="shared" si="83"/>
        <v>38.956991781417585</v>
      </c>
      <c r="CF91" s="118">
        <f t="shared" si="156"/>
        <v>0.71</v>
      </c>
      <c r="CH91" s="25">
        <v>92</v>
      </c>
      <c r="CI91" s="71">
        <f t="shared" si="157"/>
        <v>504.62720000000013</v>
      </c>
      <c r="CJ91" s="42">
        <f t="shared" si="157"/>
        <v>29.7</v>
      </c>
      <c r="CK91" s="72">
        <f t="shared" si="158"/>
        <v>0.71</v>
      </c>
      <c r="CL91" s="71">
        <f t="shared" si="159"/>
        <v>828.07972876420251</v>
      </c>
      <c r="CM91" s="42">
        <f t="shared" si="160"/>
        <v>38.956991781417585</v>
      </c>
      <c r="CN91" s="73">
        <f t="shared" si="161"/>
        <v>1536.9072246931335</v>
      </c>
      <c r="CO91" s="123">
        <f t="shared" si="162"/>
        <v>21.81967459814269</v>
      </c>
    </row>
    <row r="92" spans="1:93" ht="15" customHeight="1">
      <c r="A92" s="2">
        <v>93</v>
      </c>
      <c r="B92" s="47">
        <f t="shared" si="84"/>
        <v>2200</v>
      </c>
      <c r="C92" s="46">
        <f t="shared" si="85"/>
        <v>29.9</v>
      </c>
      <c r="D92" s="48">
        <f t="shared" si="86"/>
        <v>1531.8529797158853</v>
      </c>
      <c r="E92" s="49">
        <f t="shared" si="87"/>
        <v>1.0900000000000001</v>
      </c>
      <c r="F92" s="50">
        <f t="shared" si="88"/>
        <v>1273.8138919497824</v>
      </c>
      <c r="G92" s="45">
        <f t="shared" si="89"/>
        <v>14.233515431575126</v>
      </c>
      <c r="H92" s="45">
        <f t="shared" si="90"/>
        <v>89.493976247357608</v>
      </c>
      <c r="I92" s="109">
        <f t="shared" si="91"/>
        <v>22.758342084300057</v>
      </c>
      <c r="J92" s="113">
        <f t="shared" si="92"/>
        <v>21.870528022373183</v>
      </c>
      <c r="K92" s="170">
        <f t="shared" si="93"/>
        <v>93</v>
      </c>
      <c r="L92" s="41">
        <f t="shared" si="94"/>
        <v>1540</v>
      </c>
      <c r="M92" s="42">
        <f t="shared" si="95"/>
        <v>29.9</v>
      </c>
      <c r="N92" s="43">
        <f t="shared" si="96"/>
        <v>1.02</v>
      </c>
      <c r="O92" s="44">
        <f t="shared" si="97"/>
        <v>1194.9794606778039</v>
      </c>
      <c r="P92" s="45">
        <f t="shared" si="98"/>
        <v>13.911834270697758</v>
      </c>
      <c r="Q92" s="45">
        <f t="shared" si="99"/>
        <v>85.896614165018292</v>
      </c>
      <c r="R92" s="109">
        <f t="shared" si="100"/>
        <v>26.649110741938514</v>
      </c>
      <c r="S92" s="113">
        <f t="shared" si="101"/>
        <v>25.76746329026923</v>
      </c>
      <c r="T92" s="170">
        <v>93</v>
      </c>
      <c r="U92" s="41">
        <f t="shared" si="102"/>
        <v>1232</v>
      </c>
      <c r="V92" s="42">
        <f t="shared" si="103"/>
        <v>29.9</v>
      </c>
      <c r="W92" s="43">
        <f t="shared" si="104"/>
        <v>0.97</v>
      </c>
      <c r="X92" s="44">
        <f t="shared" si="105"/>
        <v>1136.3724707983811</v>
      </c>
      <c r="Y92" s="45">
        <f t="shared" si="106"/>
        <v>13.737880341137862</v>
      </c>
      <c r="Z92" s="45">
        <f t="shared" si="107"/>
        <v>82.718180867796036</v>
      </c>
      <c r="AA92" s="109">
        <f t="shared" si="108"/>
        <v>29.238170400279689</v>
      </c>
      <c r="AB92" s="113">
        <f t="shared" si="109"/>
        <v>28.352589377845071</v>
      </c>
      <c r="AC92" s="170">
        <v>93</v>
      </c>
      <c r="AD92" s="41">
        <f t="shared" si="110"/>
        <v>985.6</v>
      </c>
      <c r="AE92" s="42">
        <f t="shared" si="111"/>
        <v>29.9</v>
      </c>
      <c r="AF92" s="43">
        <f t="shared" si="112"/>
        <v>0.91</v>
      </c>
      <c r="AG92" s="44">
        <f t="shared" si="113"/>
        <v>1070.7308488233648</v>
      </c>
      <c r="AH92" s="45">
        <f t="shared" si="114"/>
        <v>13.582291216558206</v>
      </c>
      <c r="AI92" s="45">
        <f t="shared" si="115"/>
        <v>78.83285903324132</v>
      </c>
      <c r="AJ92" s="109">
        <f t="shared" si="116"/>
        <v>31.912317972996778</v>
      </c>
      <c r="AK92" s="113">
        <f t="shared" si="117"/>
        <v>31.017848059439732</v>
      </c>
      <c r="AL92" s="170">
        <v>93</v>
      </c>
      <c r="AM92" s="41">
        <f t="shared" si="118"/>
        <v>788.48</v>
      </c>
      <c r="AN92" s="42">
        <f t="shared" si="119"/>
        <v>29.9</v>
      </c>
      <c r="AO92" s="43">
        <f t="shared" si="120"/>
        <v>0.85</v>
      </c>
      <c r="AP92" s="44">
        <f t="shared" si="121"/>
        <v>998.62491436106268</v>
      </c>
      <c r="AQ92" s="45">
        <f t="shared" si="122"/>
        <v>13.443128072910289</v>
      </c>
      <c r="AR92" s="45">
        <f t="shared" si="123"/>
        <v>74.285159595661824</v>
      </c>
      <c r="AS92" s="45">
        <f t="shared" si="124"/>
        <v>34.63464565707266</v>
      </c>
      <c r="AT92" s="70">
        <f t="shared" si="125"/>
        <v>33.72727310482162</v>
      </c>
      <c r="AU92" s="170">
        <v>93</v>
      </c>
      <c r="AV92" s="41">
        <f t="shared" si="126"/>
        <v>630.78400000000011</v>
      </c>
      <c r="AW92" s="42">
        <f t="shared" si="127"/>
        <v>29.9</v>
      </c>
      <c r="AX92" s="43">
        <f t="shared" si="128"/>
        <v>0.78</v>
      </c>
      <c r="AY92" s="44">
        <f t="shared" si="129"/>
        <v>921.08910041077672</v>
      </c>
      <c r="AZ92" s="45">
        <f t="shared" si="130"/>
        <v>13.318656773246564</v>
      </c>
      <c r="BA92" s="45">
        <f t="shared" si="131"/>
        <v>69.157807434529403</v>
      </c>
      <c r="BB92" s="45">
        <f t="shared" si="132"/>
        <v>37.362448802030123</v>
      </c>
      <c r="BC92" s="70">
        <f t="shared" si="133"/>
        <v>36.439147276340769</v>
      </c>
      <c r="BD92" s="170">
        <v>93</v>
      </c>
      <c r="BE92" s="41">
        <f t="shared" si="134"/>
        <v>504.62720000000013</v>
      </c>
      <c r="BF92" s="42">
        <f t="shared" si="135"/>
        <v>29.9</v>
      </c>
      <c r="BG92" s="43">
        <f t="shared" si="136"/>
        <v>0.72</v>
      </c>
      <c r="BH92" s="44">
        <f t="shared" si="137"/>
        <v>839.60292929927925</v>
      </c>
      <c r="BI92" s="45">
        <f t="shared" si="138"/>
        <v>13.207326258328232</v>
      </c>
      <c r="BJ92" s="45">
        <f t="shared" si="139"/>
        <v>63.570999373915306</v>
      </c>
      <c r="BK92" s="45">
        <f t="shared" si="140"/>
        <v>40.049698485668962</v>
      </c>
      <c r="BL92" s="70">
        <f t="shared" si="141"/>
        <v>39.108442186179332</v>
      </c>
      <c r="BM92" s="170">
        <v>93</v>
      </c>
      <c r="BN92" s="41" t="str">
        <f t="shared" si="142"/>
        <v/>
      </c>
      <c r="BO92" s="42" t="str">
        <f t="shared" si="143"/>
        <v/>
      </c>
      <c r="BP92" s="43" t="str">
        <f t="shared" si="144"/>
        <v/>
      </c>
      <c r="BQ92" s="44" t="str">
        <f t="shared" si="145"/>
        <v/>
      </c>
      <c r="BR92" s="45" t="str">
        <f t="shared" si="146"/>
        <v/>
      </c>
      <c r="BS92" s="45" t="str">
        <f t="shared" si="147"/>
        <v/>
      </c>
      <c r="BT92" s="45" t="str">
        <f t="shared" si="148"/>
        <v/>
      </c>
      <c r="BU92" s="70" t="str">
        <f t="shared" si="149"/>
        <v/>
      </c>
      <c r="BV92" s="11"/>
      <c r="BW92" s="28">
        <v>93</v>
      </c>
      <c r="BX92" s="61">
        <f t="shared" si="150"/>
        <v>504.62720000000013</v>
      </c>
      <c r="BY92" s="62">
        <f t="shared" si="151"/>
        <v>29.9</v>
      </c>
      <c r="BZ92" s="62">
        <f t="shared" si="152"/>
        <v>39.108442186179332</v>
      </c>
      <c r="CA92" s="61">
        <f t="shared" si="153"/>
        <v>839.60292929927925</v>
      </c>
      <c r="CB92" s="75">
        <f t="shared" si="82"/>
        <v>13.207326258328232</v>
      </c>
      <c r="CC92" s="75">
        <f t="shared" si="154"/>
        <v>63.570999373915306</v>
      </c>
      <c r="CD92" s="75">
        <f t="shared" si="155"/>
        <v>40.049698485668962</v>
      </c>
      <c r="CE92" s="75">
        <f t="shared" si="83"/>
        <v>39.108442186179332</v>
      </c>
      <c r="CF92" s="118">
        <f t="shared" si="156"/>
        <v>0.72</v>
      </c>
      <c r="CH92" s="25">
        <v>93</v>
      </c>
      <c r="CI92" s="71">
        <f t="shared" si="157"/>
        <v>504.62720000000013</v>
      </c>
      <c r="CJ92" s="42">
        <f t="shared" si="157"/>
        <v>29.9</v>
      </c>
      <c r="CK92" s="72">
        <f t="shared" si="158"/>
        <v>0.72</v>
      </c>
      <c r="CL92" s="71">
        <f t="shared" si="159"/>
        <v>839.60292929927925</v>
      </c>
      <c r="CM92" s="42">
        <f t="shared" si="160"/>
        <v>39.108442186179332</v>
      </c>
      <c r="CN92" s="73">
        <f t="shared" si="161"/>
        <v>1531.8529797158853</v>
      </c>
      <c r="CO92" s="123">
        <f t="shared" si="162"/>
        <v>21.870528022373183</v>
      </c>
    </row>
    <row r="93" spans="1:93" ht="15" customHeight="1">
      <c r="A93" s="2">
        <v>94</v>
      </c>
      <c r="B93" s="47">
        <f t="shared" si="84"/>
        <v>2200</v>
      </c>
      <c r="C93" s="46">
        <f t="shared" si="85"/>
        <v>30</v>
      </c>
      <c r="D93" s="48">
        <f t="shared" si="86"/>
        <v>1529.3327779270373</v>
      </c>
      <c r="E93" s="49">
        <f t="shared" si="87"/>
        <v>1.0900000000000001</v>
      </c>
      <c r="F93" s="50">
        <f t="shared" si="88"/>
        <v>1280.7256725588679</v>
      </c>
      <c r="G93" s="45">
        <f t="shared" si="89"/>
        <v>14.276860041714174</v>
      </c>
      <c r="H93" s="45">
        <f t="shared" si="90"/>
        <v>89.706396841941412</v>
      </c>
      <c r="I93" s="109">
        <f t="shared" si="91"/>
        <v>22.785335383138762</v>
      </c>
      <c r="J93" s="113">
        <f t="shared" si="92"/>
        <v>21.895796876818959</v>
      </c>
      <c r="K93" s="170">
        <f t="shared" si="93"/>
        <v>94</v>
      </c>
      <c r="L93" s="41">
        <f t="shared" si="94"/>
        <v>1540</v>
      </c>
      <c r="M93" s="42">
        <f t="shared" si="95"/>
        <v>30</v>
      </c>
      <c r="N93" s="43">
        <f t="shared" si="96"/>
        <v>1.02</v>
      </c>
      <c r="O93" s="44">
        <f t="shared" si="97"/>
        <v>1201.7805786594047</v>
      </c>
      <c r="P93" s="45">
        <f t="shared" si="98"/>
        <v>13.954103024111465</v>
      </c>
      <c r="Q93" s="45">
        <f t="shared" si="99"/>
        <v>86.123814377952726</v>
      </c>
      <c r="R93" s="109">
        <f t="shared" si="100"/>
        <v>26.684331485247043</v>
      </c>
      <c r="S93" s="113">
        <f t="shared" si="101"/>
        <v>25.801051914132891</v>
      </c>
      <c r="T93" s="170">
        <v>94</v>
      </c>
      <c r="U93" s="41">
        <f t="shared" si="102"/>
        <v>1232</v>
      </c>
      <c r="V93" s="42">
        <f t="shared" si="103"/>
        <v>30</v>
      </c>
      <c r="W93" s="43">
        <f t="shared" si="104"/>
        <v>0.97</v>
      </c>
      <c r="X93" s="44">
        <f t="shared" si="105"/>
        <v>1143.064309948435</v>
      </c>
      <c r="Y93" s="45">
        <f t="shared" si="106"/>
        <v>13.779567308833975</v>
      </c>
      <c r="Z93" s="45">
        <f t="shared" si="107"/>
        <v>82.953570625953205</v>
      </c>
      <c r="AA93" s="109">
        <f t="shared" si="108"/>
        <v>29.279742135071913</v>
      </c>
      <c r="AB93" s="113">
        <f t="shared" si="109"/>
        <v>28.392550421572007</v>
      </c>
      <c r="AC93" s="170">
        <v>94</v>
      </c>
      <c r="AD93" s="41">
        <f t="shared" si="110"/>
        <v>985.6</v>
      </c>
      <c r="AE93" s="42">
        <f t="shared" si="111"/>
        <v>30</v>
      </c>
      <c r="AF93" s="43">
        <f t="shared" si="112"/>
        <v>0.91</v>
      </c>
      <c r="AG93" s="44">
        <f t="shared" si="113"/>
        <v>1077.2729253920588</v>
      </c>
      <c r="AH93" s="45">
        <f t="shared" si="114"/>
        <v>13.623457819289172</v>
      </c>
      <c r="AI93" s="45">
        <f t="shared" si="115"/>
        <v>79.074853071939671</v>
      </c>
      <c r="AJ93" s="109">
        <f t="shared" si="116"/>
        <v>31.961261226831837</v>
      </c>
      <c r="AK93" s="113">
        <f t="shared" si="117"/>
        <v>31.065174450097622</v>
      </c>
      <c r="AL93" s="170">
        <v>94</v>
      </c>
      <c r="AM93" s="41">
        <f t="shared" si="118"/>
        <v>788.48</v>
      </c>
      <c r="AN93" s="42">
        <f t="shared" si="119"/>
        <v>30</v>
      </c>
      <c r="AO93" s="43">
        <f t="shared" si="120"/>
        <v>0.85</v>
      </c>
      <c r="AP93" s="44">
        <f t="shared" si="121"/>
        <v>1004.9691298878483</v>
      </c>
      <c r="AQ93" s="45">
        <f t="shared" si="122"/>
        <v>13.483829247067181</v>
      </c>
      <c r="AR93" s="45">
        <f t="shared" si="123"/>
        <v>74.531434021714233</v>
      </c>
      <c r="AS93" s="45">
        <f t="shared" si="124"/>
        <v>34.692009535293913</v>
      </c>
      <c r="AT93" s="70">
        <f t="shared" si="125"/>
        <v>33.782987218538679</v>
      </c>
      <c r="AU93" s="170">
        <v>94</v>
      </c>
      <c r="AV93" s="41">
        <f t="shared" si="126"/>
        <v>630.78400000000011</v>
      </c>
      <c r="AW93" s="42">
        <f t="shared" si="127"/>
        <v>30</v>
      </c>
      <c r="AX93" s="43">
        <f t="shared" si="128"/>
        <v>0.79</v>
      </c>
      <c r="AY93" s="44">
        <f t="shared" si="129"/>
        <v>927.18156906547665</v>
      </c>
      <c r="AZ93" s="45">
        <f t="shared" si="130"/>
        <v>13.358941655431337</v>
      </c>
      <c r="BA93" s="45">
        <f t="shared" si="131"/>
        <v>69.405316153058649</v>
      </c>
      <c r="BB93" s="45">
        <f t="shared" si="132"/>
        <v>37.429247280373225</v>
      </c>
      <c r="BC93" s="70">
        <f t="shared" si="133"/>
        <v>36.504238048315017</v>
      </c>
      <c r="BD93" s="170">
        <v>94</v>
      </c>
      <c r="BE93" s="41">
        <f t="shared" si="134"/>
        <v>504.62720000000013</v>
      </c>
      <c r="BF93" s="42">
        <f t="shared" si="135"/>
        <v>30</v>
      </c>
      <c r="BG93" s="43">
        <f t="shared" si="136"/>
        <v>0.72</v>
      </c>
      <c r="BH93" s="44">
        <f t="shared" si="137"/>
        <v>845.38725045473507</v>
      </c>
      <c r="BI93" s="45">
        <f t="shared" si="138"/>
        <v>13.247238797653745</v>
      </c>
      <c r="BJ93" s="45">
        <f t="shared" si="139"/>
        <v>63.816110162101396</v>
      </c>
      <c r="BK93" s="45">
        <f t="shared" si="140"/>
        <v>40.126834042568142</v>
      </c>
      <c r="BL93" s="70">
        <f t="shared" si="141"/>
        <v>39.183789764571586</v>
      </c>
      <c r="BM93" s="170">
        <v>94</v>
      </c>
      <c r="BN93" s="41" t="str">
        <f t="shared" si="142"/>
        <v/>
      </c>
      <c r="BO93" s="42" t="str">
        <f t="shared" si="143"/>
        <v/>
      </c>
      <c r="BP93" s="43" t="str">
        <f t="shared" si="144"/>
        <v/>
      </c>
      <c r="BQ93" s="44" t="str">
        <f t="shared" si="145"/>
        <v/>
      </c>
      <c r="BR93" s="45" t="str">
        <f t="shared" si="146"/>
        <v/>
      </c>
      <c r="BS93" s="45" t="str">
        <f t="shared" si="147"/>
        <v/>
      </c>
      <c r="BT93" s="45" t="str">
        <f t="shared" si="148"/>
        <v/>
      </c>
      <c r="BU93" s="70" t="str">
        <f t="shared" si="149"/>
        <v/>
      </c>
      <c r="BV93" s="11"/>
      <c r="BW93" s="28">
        <v>94</v>
      </c>
      <c r="BX93" s="61">
        <f t="shared" si="150"/>
        <v>504.62720000000013</v>
      </c>
      <c r="BY93" s="62">
        <f t="shared" si="151"/>
        <v>30</v>
      </c>
      <c r="BZ93" s="62">
        <f t="shared" si="152"/>
        <v>39.183789764571586</v>
      </c>
      <c r="CA93" s="61">
        <f t="shared" si="153"/>
        <v>845.38725045473507</v>
      </c>
      <c r="CB93" s="75">
        <f t="shared" si="82"/>
        <v>13.247238797653745</v>
      </c>
      <c r="CC93" s="75">
        <f t="shared" si="154"/>
        <v>63.816110162101396</v>
      </c>
      <c r="CD93" s="75">
        <f t="shared" si="155"/>
        <v>40.126834042568142</v>
      </c>
      <c r="CE93" s="75">
        <f t="shared" si="83"/>
        <v>39.183789764571586</v>
      </c>
      <c r="CF93" s="118">
        <f t="shared" si="156"/>
        <v>0.72</v>
      </c>
      <c r="CH93" s="25">
        <v>94</v>
      </c>
      <c r="CI93" s="71">
        <f t="shared" si="157"/>
        <v>504.62720000000013</v>
      </c>
      <c r="CJ93" s="42">
        <f t="shared" si="157"/>
        <v>30</v>
      </c>
      <c r="CK93" s="72">
        <f t="shared" si="158"/>
        <v>0.72</v>
      </c>
      <c r="CL93" s="71">
        <f t="shared" si="159"/>
        <v>845.38725045473507</v>
      </c>
      <c r="CM93" s="42">
        <f t="shared" si="160"/>
        <v>39.183789764571586</v>
      </c>
      <c r="CN93" s="73">
        <f t="shared" si="161"/>
        <v>1529.3327779270373</v>
      </c>
      <c r="CO93" s="123">
        <f t="shared" si="162"/>
        <v>21.895796876818959</v>
      </c>
    </row>
    <row r="94" spans="1:93" ht="15" customHeight="1">
      <c r="A94" s="2">
        <v>95</v>
      </c>
      <c r="B94" s="47">
        <f t="shared" si="84"/>
        <v>2200</v>
      </c>
      <c r="C94" s="46">
        <f t="shared" si="85"/>
        <v>30.2</v>
      </c>
      <c r="D94" s="48">
        <f t="shared" si="86"/>
        <v>1524.3062466248953</v>
      </c>
      <c r="E94" s="49">
        <f t="shared" si="87"/>
        <v>1.0900000000000001</v>
      </c>
      <c r="F94" s="50">
        <f t="shared" si="88"/>
        <v>1294.5794394809736</v>
      </c>
      <c r="G94" s="45">
        <f t="shared" si="89"/>
        <v>14.363549261992269</v>
      </c>
      <c r="H94" s="45">
        <f t="shared" si="90"/>
        <v>90.129494867023652</v>
      </c>
      <c r="I94" s="109">
        <f t="shared" si="91"/>
        <v>22.839005412561143</v>
      </c>
      <c r="J94" s="113">
        <f t="shared" si="92"/>
        <v>21.946022760914218</v>
      </c>
      <c r="K94" s="170">
        <f t="shared" si="93"/>
        <v>95</v>
      </c>
      <c r="L94" s="41">
        <f t="shared" si="94"/>
        <v>1540</v>
      </c>
      <c r="M94" s="42">
        <f t="shared" si="95"/>
        <v>30.2</v>
      </c>
      <c r="N94" s="43">
        <f t="shared" si="96"/>
        <v>1.02</v>
      </c>
      <c r="O94" s="44">
        <f t="shared" si="97"/>
        <v>1215.4154171003472</v>
      </c>
      <c r="P94" s="45">
        <f t="shared" si="98"/>
        <v>14.038640530938874</v>
      </c>
      <c r="Q94" s="45">
        <f t="shared" si="99"/>
        <v>86.576432698149787</v>
      </c>
      <c r="R94" s="109">
        <f t="shared" si="100"/>
        <v>26.754358517768949</v>
      </c>
      <c r="S94" s="113">
        <f t="shared" si="101"/>
        <v>25.867820917945227</v>
      </c>
      <c r="T94" s="170">
        <v>95</v>
      </c>
      <c r="U94" s="41">
        <f t="shared" si="102"/>
        <v>1232</v>
      </c>
      <c r="V94" s="42">
        <f t="shared" si="103"/>
        <v>30.2</v>
      </c>
      <c r="W94" s="43">
        <f t="shared" si="104"/>
        <v>0.97</v>
      </c>
      <c r="X94" s="44">
        <f t="shared" si="105"/>
        <v>1156.4826254586833</v>
      </c>
      <c r="Y94" s="45">
        <f t="shared" si="106"/>
        <v>13.862941244226203</v>
      </c>
      <c r="Z94" s="45">
        <f t="shared" si="107"/>
        <v>83.422601674832066</v>
      </c>
      <c r="AA94" s="109">
        <f t="shared" si="108"/>
        <v>29.36240132937013</v>
      </c>
      <c r="AB94" s="113">
        <f t="shared" si="109"/>
        <v>28.471995490120541</v>
      </c>
      <c r="AC94" s="170">
        <v>95</v>
      </c>
      <c r="AD94" s="41">
        <f t="shared" si="110"/>
        <v>985.6</v>
      </c>
      <c r="AE94" s="42">
        <f t="shared" si="111"/>
        <v>30.2</v>
      </c>
      <c r="AF94" s="43">
        <f t="shared" si="112"/>
        <v>0.92</v>
      </c>
      <c r="AG94" s="44">
        <f t="shared" si="113"/>
        <v>1090.3941406162583</v>
      </c>
      <c r="AH94" s="45">
        <f t="shared" si="114"/>
        <v>13.705791024751099</v>
      </c>
      <c r="AI94" s="45">
        <f t="shared" si="115"/>
        <v>79.55718416012111</v>
      </c>
      <c r="AJ94" s="109">
        <f t="shared" si="116"/>
        <v>32.058589724538088</v>
      </c>
      <c r="AK94" s="113">
        <f t="shared" si="117"/>
        <v>31.159277582670832</v>
      </c>
      <c r="AL94" s="170">
        <v>95</v>
      </c>
      <c r="AM94" s="41">
        <f t="shared" si="118"/>
        <v>788.48</v>
      </c>
      <c r="AN94" s="42">
        <f t="shared" si="119"/>
        <v>30.2</v>
      </c>
      <c r="AO94" s="43">
        <f t="shared" si="120"/>
        <v>0.86</v>
      </c>
      <c r="AP94" s="44">
        <f t="shared" si="121"/>
        <v>1017.6973341918642</v>
      </c>
      <c r="AQ94" s="45">
        <f t="shared" si="122"/>
        <v>13.565231595380961</v>
      </c>
      <c r="AR94" s="45">
        <f t="shared" si="123"/>
        <v>75.022481336654508</v>
      </c>
      <c r="AS94" s="45">
        <f t="shared" si="124"/>
        <v>34.806105360235456</v>
      </c>
      <c r="AT94" s="70">
        <f t="shared" si="125"/>
        <v>33.893792983333441</v>
      </c>
      <c r="AU94" s="170">
        <v>95</v>
      </c>
      <c r="AV94" s="41">
        <f t="shared" si="126"/>
        <v>630.78400000000011</v>
      </c>
      <c r="AW94" s="42">
        <f t="shared" si="127"/>
        <v>30.2</v>
      </c>
      <c r="AX94" s="43">
        <f t="shared" si="128"/>
        <v>0.79</v>
      </c>
      <c r="AY94" s="44">
        <f t="shared" si="129"/>
        <v>939.40908304528398</v>
      </c>
      <c r="AZ94" s="45">
        <f t="shared" si="130"/>
        <v>13.43951141980088</v>
      </c>
      <c r="BA94" s="45">
        <f t="shared" si="131"/>
        <v>69.899050173894068</v>
      </c>
      <c r="BB94" s="45">
        <f t="shared" si="132"/>
        <v>37.562143032038925</v>
      </c>
      <c r="BC94" s="70">
        <f t="shared" si="133"/>
        <v>36.633728894099029</v>
      </c>
      <c r="BD94" s="170">
        <v>95</v>
      </c>
      <c r="BE94" s="41">
        <f t="shared" si="134"/>
        <v>504.62720000000013</v>
      </c>
      <c r="BF94" s="42">
        <f t="shared" si="135"/>
        <v>30.2</v>
      </c>
      <c r="BG94" s="43">
        <f t="shared" si="136"/>
        <v>0.72</v>
      </c>
      <c r="BH94" s="44">
        <f t="shared" si="137"/>
        <v>857.00108921991557</v>
      </c>
      <c r="BI94" s="45">
        <f t="shared" si="138"/>
        <v>13.32706387630477</v>
      </c>
      <c r="BJ94" s="45">
        <f t="shared" si="139"/>
        <v>64.305318648891969</v>
      </c>
      <c r="BK94" s="45">
        <f t="shared" si="140"/>
        <v>40.280344731592756</v>
      </c>
      <c r="BL94" s="70">
        <f t="shared" si="141"/>
        <v>39.333735890787175</v>
      </c>
      <c r="BM94" s="170">
        <v>95</v>
      </c>
      <c r="BN94" s="41" t="str">
        <f t="shared" si="142"/>
        <v/>
      </c>
      <c r="BO94" s="42" t="str">
        <f t="shared" si="143"/>
        <v/>
      </c>
      <c r="BP94" s="43" t="str">
        <f t="shared" si="144"/>
        <v/>
      </c>
      <c r="BQ94" s="44" t="str">
        <f t="shared" si="145"/>
        <v/>
      </c>
      <c r="BR94" s="45" t="str">
        <f t="shared" si="146"/>
        <v/>
      </c>
      <c r="BS94" s="45" t="str">
        <f t="shared" si="147"/>
        <v/>
      </c>
      <c r="BT94" s="45" t="str">
        <f t="shared" si="148"/>
        <v/>
      </c>
      <c r="BU94" s="70" t="str">
        <f t="shared" si="149"/>
        <v/>
      </c>
      <c r="BV94" s="11"/>
      <c r="BW94" s="28">
        <v>95</v>
      </c>
      <c r="BX94" s="61">
        <f t="shared" si="150"/>
        <v>504.62720000000013</v>
      </c>
      <c r="BY94" s="62">
        <f t="shared" si="151"/>
        <v>30.2</v>
      </c>
      <c r="BZ94" s="62">
        <f t="shared" si="152"/>
        <v>39.333735890787175</v>
      </c>
      <c r="CA94" s="61">
        <f t="shared" si="153"/>
        <v>857.00108921991557</v>
      </c>
      <c r="CB94" s="75">
        <f t="shared" si="82"/>
        <v>13.32706387630477</v>
      </c>
      <c r="CC94" s="75">
        <f t="shared" si="154"/>
        <v>64.305318648891969</v>
      </c>
      <c r="CD94" s="75">
        <f t="shared" si="155"/>
        <v>40.280344731592756</v>
      </c>
      <c r="CE94" s="75">
        <f t="shared" si="83"/>
        <v>39.333735890787175</v>
      </c>
      <c r="CF94" s="118">
        <f t="shared" si="156"/>
        <v>0.72</v>
      </c>
      <c r="CH94" s="25">
        <v>95</v>
      </c>
      <c r="CI94" s="71">
        <f t="shared" si="157"/>
        <v>504.62720000000013</v>
      </c>
      <c r="CJ94" s="42">
        <f t="shared" si="157"/>
        <v>30.2</v>
      </c>
      <c r="CK94" s="72">
        <f t="shared" si="158"/>
        <v>0.72</v>
      </c>
      <c r="CL94" s="71">
        <f t="shared" si="159"/>
        <v>857.00108921991557</v>
      </c>
      <c r="CM94" s="42">
        <f t="shared" si="160"/>
        <v>39.333735890787175</v>
      </c>
      <c r="CN94" s="73">
        <f t="shared" si="161"/>
        <v>1524.3062466248953</v>
      </c>
      <c r="CO94" s="123">
        <f t="shared" si="162"/>
        <v>21.946022760914218</v>
      </c>
    </row>
    <row r="95" spans="1:93" ht="15" customHeight="1">
      <c r="A95" s="2">
        <v>96</v>
      </c>
      <c r="B95" s="47">
        <f t="shared" si="84"/>
        <v>2200</v>
      </c>
      <c r="C95" s="46">
        <f t="shared" si="85"/>
        <v>30.3</v>
      </c>
      <c r="D95" s="48">
        <f t="shared" si="86"/>
        <v>1521.7999286730158</v>
      </c>
      <c r="E95" s="49">
        <f t="shared" si="87"/>
        <v>1.0900000000000001</v>
      </c>
      <c r="F95" s="50">
        <f t="shared" si="88"/>
        <v>1301.5213672019183</v>
      </c>
      <c r="G95" s="45">
        <f t="shared" si="89"/>
        <v>14.406893872131317</v>
      </c>
      <c r="H95" s="45">
        <f t="shared" si="90"/>
        <v>90.340178719548987</v>
      </c>
      <c r="I95" s="109">
        <f t="shared" si="91"/>
        <v>22.865683698917962</v>
      </c>
      <c r="J95" s="113">
        <f t="shared" si="92"/>
        <v>21.970981323025136</v>
      </c>
      <c r="K95" s="170">
        <f t="shared" si="93"/>
        <v>96</v>
      </c>
      <c r="L95" s="41">
        <f t="shared" si="94"/>
        <v>1540</v>
      </c>
      <c r="M95" s="42">
        <f t="shared" si="95"/>
        <v>30.3</v>
      </c>
      <c r="N95" s="43">
        <f t="shared" si="96"/>
        <v>1.02</v>
      </c>
      <c r="O95" s="44">
        <f t="shared" si="97"/>
        <v>1222.2490662370869</v>
      </c>
      <c r="P95" s="45">
        <f t="shared" si="98"/>
        <v>14.080909284352579</v>
      </c>
      <c r="Q95" s="45">
        <f t="shared" si="99"/>
        <v>86.801856439435497</v>
      </c>
      <c r="R95" s="109">
        <f t="shared" si="100"/>
        <v>26.789166759766104</v>
      </c>
      <c r="S95" s="113">
        <f t="shared" si="101"/>
        <v>25.901003221417167</v>
      </c>
      <c r="T95" s="170">
        <v>96</v>
      </c>
      <c r="U95" s="41">
        <f t="shared" si="102"/>
        <v>1232</v>
      </c>
      <c r="V95" s="42">
        <f t="shared" si="103"/>
        <v>30.3</v>
      </c>
      <c r="W95" s="43">
        <f t="shared" si="104"/>
        <v>0.97</v>
      </c>
      <c r="X95" s="44">
        <f t="shared" si="105"/>
        <v>1163.2090215351573</v>
      </c>
      <c r="Y95" s="45">
        <f t="shared" si="106"/>
        <v>13.904628211922317</v>
      </c>
      <c r="Z95" s="45">
        <f t="shared" si="107"/>
        <v>83.656247675704194</v>
      </c>
      <c r="AA95" s="109">
        <f t="shared" si="108"/>
        <v>29.403490978034185</v>
      </c>
      <c r="AB95" s="113">
        <f t="shared" si="109"/>
        <v>28.511481671297854</v>
      </c>
      <c r="AC95" s="170">
        <v>96</v>
      </c>
      <c r="AD95" s="41">
        <f t="shared" si="110"/>
        <v>985.6</v>
      </c>
      <c r="AE95" s="42">
        <f t="shared" si="111"/>
        <v>30.3</v>
      </c>
      <c r="AF95" s="43">
        <f t="shared" si="112"/>
        <v>0.92</v>
      </c>
      <c r="AG95" s="44">
        <f t="shared" si="113"/>
        <v>1096.9731904068208</v>
      </c>
      <c r="AH95" s="45">
        <f t="shared" si="114"/>
        <v>13.746957627482063</v>
      </c>
      <c r="AI95" s="45">
        <f t="shared" si="115"/>
        <v>79.797524669299932</v>
      </c>
      <c r="AJ95" s="109">
        <f t="shared" si="116"/>
        <v>32.106977355964354</v>
      </c>
      <c r="AK95" s="113">
        <f t="shared" si="117"/>
        <v>31.206056676366103</v>
      </c>
      <c r="AL95" s="170">
        <v>96</v>
      </c>
      <c r="AM95" s="41">
        <f t="shared" si="118"/>
        <v>788.48</v>
      </c>
      <c r="AN95" s="42">
        <f t="shared" si="119"/>
        <v>30.3</v>
      </c>
      <c r="AO95" s="43">
        <f t="shared" si="120"/>
        <v>0.86</v>
      </c>
      <c r="AP95" s="44">
        <f t="shared" si="121"/>
        <v>1024.0812273335744</v>
      </c>
      <c r="AQ95" s="45">
        <f t="shared" si="122"/>
        <v>13.605932769537853</v>
      </c>
      <c r="AR95" s="45">
        <f t="shared" si="123"/>
        <v>75.267256180067022</v>
      </c>
      <c r="AS95" s="45">
        <f t="shared" si="124"/>
        <v>34.862839827737382</v>
      </c>
      <c r="AT95" s="70">
        <f t="shared" si="125"/>
        <v>33.948887117421393</v>
      </c>
      <c r="AU95" s="170">
        <v>96</v>
      </c>
      <c r="AV95" s="41">
        <f t="shared" si="126"/>
        <v>630.78400000000011</v>
      </c>
      <c r="AW95" s="42">
        <f t="shared" si="127"/>
        <v>30.3</v>
      </c>
      <c r="AX95" s="43">
        <f t="shared" si="128"/>
        <v>0.79</v>
      </c>
      <c r="AY95" s="44">
        <f t="shared" si="129"/>
        <v>945.54402939062629</v>
      </c>
      <c r="AZ95" s="45">
        <f t="shared" si="130"/>
        <v>13.479796301985651</v>
      </c>
      <c r="BA95" s="45">
        <f t="shared" si="131"/>
        <v>70.145275804452794</v>
      </c>
      <c r="BB95" s="45">
        <f t="shared" si="132"/>
        <v>37.628242869926289</v>
      </c>
      <c r="BC95" s="70">
        <f t="shared" si="133"/>
        <v>36.69813149404613</v>
      </c>
      <c r="BD95" s="170">
        <v>96</v>
      </c>
      <c r="BE95" s="41">
        <f t="shared" si="134"/>
        <v>504.62720000000013</v>
      </c>
      <c r="BF95" s="42">
        <f t="shared" si="135"/>
        <v>30.3</v>
      </c>
      <c r="BG95" s="43">
        <f t="shared" si="136"/>
        <v>0.72</v>
      </c>
      <c r="BH95" s="44">
        <f t="shared" si="137"/>
        <v>862.83050934130347</v>
      </c>
      <c r="BI95" s="45">
        <f t="shared" si="138"/>
        <v>13.366976415630283</v>
      </c>
      <c r="BJ95" s="45">
        <f t="shared" si="139"/>
        <v>64.549415104254834</v>
      </c>
      <c r="BK95" s="45">
        <f t="shared" si="140"/>
        <v>40.35672236761426</v>
      </c>
      <c r="BL95" s="70">
        <f t="shared" si="141"/>
        <v>39.40833690498819</v>
      </c>
      <c r="BM95" s="170">
        <v>96</v>
      </c>
      <c r="BN95" s="41" t="str">
        <f t="shared" si="142"/>
        <v/>
      </c>
      <c r="BO95" s="42" t="str">
        <f t="shared" si="143"/>
        <v/>
      </c>
      <c r="BP95" s="43" t="str">
        <f t="shared" si="144"/>
        <v/>
      </c>
      <c r="BQ95" s="44" t="str">
        <f t="shared" si="145"/>
        <v/>
      </c>
      <c r="BR95" s="45" t="str">
        <f t="shared" si="146"/>
        <v/>
      </c>
      <c r="BS95" s="45" t="str">
        <f t="shared" si="147"/>
        <v/>
      </c>
      <c r="BT95" s="45" t="str">
        <f t="shared" si="148"/>
        <v/>
      </c>
      <c r="BU95" s="70" t="str">
        <f t="shared" si="149"/>
        <v/>
      </c>
      <c r="BV95" s="11"/>
      <c r="BW95" s="28">
        <v>96</v>
      </c>
      <c r="BX95" s="61">
        <f t="shared" si="150"/>
        <v>504.62720000000013</v>
      </c>
      <c r="BY95" s="62">
        <f t="shared" si="151"/>
        <v>30.3</v>
      </c>
      <c r="BZ95" s="62">
        <f t="shared" si="152"/>
        <v>39.40833690498819</v>
      </c>
      <c r="CA95" s="61">
        <f t="shared" si="153"/>
        <v>862.83050934130347</v>
      </c>
      <c r="CB95" s="75">
        <f t="shared" si="82"/>
        <v>13.366976415630283</v>
      </c>
      <c r="CC95" s="75">
        <f t="shared" si="154"/>
        <v>64.549415104254834</v>
      </c>
      <c r="CD95" s="75">
        <f t="shared" si="155"/>
        <v>40.35672236761426</v>
      </c>
      <c r="CE95" s="75">
        <f t="shared" si="83"/>
        <v>39.40833690498819</v>
      </c>
      <c r="CF95" s="118">
        <f t="shared" si="156"/>
        <v>0.72</v>
      </c>
      <c r="CH95" s="25">
        <v>96</v>
      </c>
      <c r="CI95" s="71">
        <f t="shared" si="157"/>
        <v>504.62720000000013</v>
      </c>
      <c r="CJ95" s="42">
        <f t="shared" si="157"/>
        <v>30.3</v>
      </c>
      <c r="CK95" s="72">
        <f t="shared" si="158"/>
        <v>0.72</v>
      </c>
      <c r="CL95" s="71">
        <f t="shared" si="159"/>
        <v>862.83050934130347</v>
      </c>
      <c r="CM95" s="42">
        <f t="shared" si="160"/>
        <v>39.40833690498819</v>
      </c>
      <c r="CN95" s="73">
        <f t="shared" si="161"/>
        <v>1521.7999286730158</v>
      </c>
      <c r="CO95" s="123">
        <f t="shared" si="162"/>
        <v>21.970981323025136</v>
      </c>
    </row>
    <row r="96" spans="1:93" ht="15" customHeight="1">
      <c r="A96" s="2">
        <v>97</v>
      </c>
      <c r="B96" s="47">
        <f t="shared" si="84"/>
        <v>2200</v>
      </c>
      <c r="C96" s="46">
        <f t="shared" si="85"/>
        <v>30.5</v>
      </c>
      <c r="D96" s="48">
        <f t="shared" si="86"/>
        <v>1516.8012151472735</v>
      </c>
      <c r="E96" s="49">
        <f t="shared" si="87"/>
        <v>1.0900000000000001</v>
      </c>
      <c r="F96" s="50">
        <f t="shared" si="88"/>
        <v>1315.4351664312878</v>
      </c>
      <c r="G96" s="45">
        <f t="shared" si="89"/>
        <v>14.493583092409411</v>
      </c>
      <c r="H96" s="45">
        <f t="shared" si="90"/>
        <v>90.759831992146133</v>
      </c>
      <c r="I96" s="109">
        <f t="shared" si="91"/>
        <v>22.91873064527234</v>
      </c>
      <c r="J96" s="113">
        <f t="shared" si="92"/>
        <v>22.020593460329078</v>
      </c>
      <c r="K96" s="170">
        <f t="shared" si="93"/>
        <v>97</v>
      </c>
      <c r="L96" s="41">
        <f t="shared" si="94"/>
        <v>1540</v>
      </c>
      <c r="M96" s="42">
        <f t="shared" si="95"/>
        <v>30.5</v>
      </c>
      <c r="N96" s="43">
        <f t="shared" si="96"/>
        <v>1.02</v>
      </c>
      <c r="O96" s="44">
        <f t="shared" si="97"/>
        <v>1235.9486481897848</v>
      </c>
      <c r="P96" s="45">
        <f t="shared" si="98"/>
        <v>14.165446791179988</v>
      </c>
      <c r="Q96" s="45">
        <f t="shared" si="99"/>
        <v>87.25094706926852</v>
      </c>
      <c r="R96" s="109">
        <f t="shared" si="100"/>
        <v>26.858377508048619</v>
      </c>
      <c r="S96" s="113">
        <f t="shared" si="101"/>
        <v>25.966968172193155</v>
      </c>
      <c r="T96" s="170">
        <v>97</v>
      </c>
      <c r="U96" s="41">
        <f t="shared" si="102"/>
        <v>1232</v>
      </c>
      <c r="V96" s="42">
        <f t="shared" si="103"/>
        <v>30.5</v>
      </c>
      <c r="W96" s="43">
        <f t="shared" si="104"/>
        <v>0.98</v>
      </c>
      <c r="X96" s="44">
        <f t="shared" si="105"/>
        <v>1176.6960919723304</v>
      </c>
      <c r="Y96" s="45">
        <f t="shared" si="106"/>
        <v>13.988002147314543</v>
      </c>
      <c r="Z96" s="45">
        <f t="shared" si="107"/>
        <v>84.121812363192689</v>
      </c>
      <c r="AA96" s="109">
        <f t="shared" si="108"/>
        <v>29.485195778461819</v>
      </c>
      <c r="AB96" s="113">
        <f t="shared" si="109"/>
        <v>28.589986646613561</v>
      </c>
      <c r="AC96" s="170">
        <v>97</v>
      </c>
      <c r="AD96" s="41">
        <f t="shared" si="110"/>
        <v>985.6</v>
      </c>
      <c r="AE96" s="42">
        <f t="shared" si="111"/>
        <v>30.5</v>
      </c>
      <c r="AF96" s="43">
        <f t="shared" si="112"/>
        <v>0.92</v>
      </c>
      <c r="AG96" s="44">
        <f t="shared" si="113"/>
        <v>1110.1679546198279</v>
      </c>
      <c r="AH96" s="45">
        <f t="shared" si="114"/>
        <v>13.829290832943991</v>
      </c>
      <c r="AI96" s="45">
        <f t="shared" si="115"/>
        <v>80.276564288835218</v>
      </c>
      <c r="AJ96" s="109">
        <f t="shared" si="116"/>
        <v>32.203205279539681</v>
      </c>
      <c r="AK96" s="113">
        <f t="shared" si="117"/>
        <v>31.299075725811171</v>
      </c>
      <c r="AL96" s="170">
        <v>97</v>
      </c>
      <c r="AM96" s="41">
        <f t="shared" si="118"/>
        <v>788.48</v>
      </c>
      <c r="AN96" s="42">
        <f t="shared" si="119"/>
        <v>30.5</v>
      </c>
      <c r="AO96" s="43">
        <f t="shared" si="120"/>
        <v>0.86</v>
      </c>
      <c r="AP96" s="44">
        <f t="shared" si="121"/>
        <v>1036.8883588640404</v>
      </c>
      <c r="AQ96" s="45">
        <f t="shared" si="122"/>
        <v>13.687335117851633</v>
      </c>
      <c r="AR96" s="45">
        <f t="shared" si="123"/>
        <v>75.755313210069957</v>
      </c>
      <c r="AS96" s="45">
        <f t="shared" si="124"/>
        <v>34.975688104836436</v>
      </c>
      <c r="AT96" s="70">
        <f t="shared" si="125"/>
        <v>34.058464027630535</v>
      </c>
      <c r="AU96" s="170">
        <v>97</v>
      </c>
      <c r="AV96" s="41">
        <f t="shared" si="126"/>
        <v>630.78400000000011</v>
      </c>
      <c r="AW96" s="42">
        <f t="shared" si="127"/>
        <v>30.5</v>
      </c>
      <c r="AX96" s="43">
        <f t="shared" si="128"/>
        <v>0.79</v>
      </c>
      <c r="AY96" s="44">
        <f t="shared" si="129"/>
        <v>957.85605541717121</v>
      </c>
      <c r="AZ96" s="45">
        <f t="shared" si="130"/>
        <v>13.560366066355193</v>
      </c>
      <c r="BA96" s="45">
        <f t="shared" si="131"/>
        <v>70.636445264831067</v>
      </c>
      <c r="BB96" s="45">
        <f t="shared" si="132"/>
        <v>37.759752818661106</v>
      </c>
      <c r="BC96" s="70">
        <f t="shared" si="133"/>
        <v>36.826257301770376</v>
      </c>
      <c r="BD96" s="170">
        <v>97</v>
      </c>
      <c r="BE96" s="41">
        <f t="shared" si="134"/>
        <v>504.62720000000013</v>
      </c>
      <c r="BF96" s="42">
        <f t="shared" si="135"/>
        <v>30.5</v>
      </c>
      <c r="BG96" s="43">
        <f t="shared" si="136"/>
        <v>0.72</v>
      </c>
      <c r="BH96" s="44">
        <f t="shared" si="137"/>
        <v>874.5341089396411</v>
      </c>
      <c r="BI96" s="45">
        <f t="shared" si="138"/>
        <v>13.446801494281306</v>
      </c>
      <c r="BJ96" s="45">
        <f t="shared" si="139"/>
        <v>65.036589505063006</v>
      </c>
      <c r="BK96" s="45">
        <f t="shared" si="140"/>
        <v>40.508728430532614</v>
      </c>
      <c r="BL96" s="70">
        <f t="shared" si="141"/>
        <v>39.556800950415088</v>
      </c>
      <c r="BM96" s="170">
        <v>97</v>
      </c>
      <c r="BN96" s="41" t="str">
        <f t="shared" si="142"/>
        <v/>
      </c>
      <c r="BO96" s="42" t="str">
        <f t="shared" si="143"/>
        <v/>
      </c>
      <c r="BP96" s="43" t="str">
        <f t="shared" si="144"/>
        <v/>
      </c>
      <c r="BQ96" s="44" t="str">
        <f t="shared" si="145"/>
        <v/>
      </c>
      <c r="BR96" s="45" t="str">
        <f t="shared" si="146"/>
        <v/>
      </c>
      <c r="BS96" s="45" t="str">
        <f t="shared" si="147"/>
        <v/>
      </c>
      <c r="BT96" s="45" t="str">
        <f t="shared" si="148"/>
        <v/>
      </c>
      <c r="BU96" s="70" t="str">
        <f t="shared" si="149"/>
        <v/>
      </c>
      <c r="BV96" s="11"/>
      <c r="BW96" s="28">
        <v>97</v>
      </c>
      <c r="BX96" s="61">
        <f t="shared" si="150"/>
        <v>504.62720000000013</v>
      </c>
      <c r="BY96" s="62">
        <f t="shared" si="151"/>
        <v>30.5</v>
      </c>
      <c r="BZ96" s="62">
        <f t="shared" si="152"/>
        <v>39.556800950415088</v>
      </c>
      <c r="CA96" s="61">
        <f t="shared" si="153"/>
        <v>874.5341089396411</v>
      </c>
      <c r="CB96" s="75">
        <f t="shared" si="82"/>
        <v>13.446801494281306</v>
      </c>
      <c r="CC96" s="75">
        <f t="shared" si="154"/>
        <v>65.036589505063006</v>
      </c>
      <c r="CD96" s="75">
        <f t="shared" si="155"/>
        <v>40.508728430532614</v>
      </c>
      <c r="CE96" s="75">
        <f t="shared" si="83"/>
        <v>39.556800950415088</v>
      </c>
      <c r="CF96" s="118">
        <f t="shared" si="156"/>
        <v>0.72</v>
      </c>
      <c r="CH96" s="25">
        <v>97</v>
      </c>
      <c r="CI96" s="71">
        <f t="shared" si="157"/>
        <v>504.62720000000013</v>
      </c>
      <c r="CJ96" s="42">
        <f t="shared" si="157"/>
        <v>30.5</v>
      </c>
      <c r="CK96" s="72">
        <f t="shared" si="158"/>
        <v>0.72</v>
      </c>
      <c r="CL96" s="71">
        <f t="shared" si="159"/>
        <v>874.5341089396411</v>
      </c>
      <c r="CM96" s="42">
        <f t="shared" si="160"/>
        <v>39.556800950415088</v>
      </c>
      <c r="CN96" s="73">
        <f t="shared" si="161"/>
        <v>1516.8012151472735</v>
      </c>
      <c r="CO96" s="123">
        <f t="shared" si="162"/>
        <v>22.020593460329078</v>
      </c>
    </row>
    <row r="97" spans="1:93" ht="15" customHeight="1">
      <c r="A97" s="2">
        <v>98</v>
      </c>
      <c r="B97" s="47">
        <f t="shared" si="84"/>
        <v>2200</v>
      </c>
      <c r="C97" s="46">
        <f t="shared" si="85"/>
        <v>30.6</v>
      </c>
      <c r="D97" s="48">
        <f t="shared" si="86"/>
        <v>1514.308829612331</v>
      </c>
      <c r="E97" s="49">
        <f t="shared" si="87"/>
        <v>1.0900000000000001</v>
      </c>
      <c r="F97" s="50">
        <f t="shared" si="88"/>
        <v>1322.4069807343774</v>
      </c>
      <c r="G97" s="45">
        <f t="shared" si="89"/>
        <v>14.536927702548459</v>
      </c>
      <c r="H97" s="45">
        <f t="shared" si="90"/>
        <v>90.968807700856019</v>
      </c>
      <c r="I97" s="109">
        <f t="shared" si="91"/>
        <v>22.945100814190308</v>
      </c>
      <c r="J97" s="113">
        <f t="shared" si="92"/>
        <v>22.045248521832853</v>
      </c>
      <c r="K97" s="170">
        <f t="shared" si="93"/>
        <v>98</v>
      </c>
      <c r="L97" s="41">
        <f t="shared" si="94"/>
        <v>1540</v>
      </c>
      <c r="M97" s="42">
        <f t="shared" si="95"/>
        <v>30.6</v>
      </c>
      <c r="N97" s="43">
        <f t="shared" si="96"/>
        <v>1.03</v>
      </c>
      <c r="O97" s="44">
        <f t="shared" si="97"/>
        <v>1242.8145113924443</v>
      </c>
      <c r="P97" s="45">
        <f t="shared" si="98"/>
        <v>14.207715544593693</v>
      </c>
      <c r="Q97" s="45">
        <f t="shared" si="99"/>
        <v>87.474619511604658</v>
      </c>
      <c r="R97" s="109">
        <f t="shared" si="100"/>
        <v>26.892781912242953</v>
      </c>
      <c r="S97" s="113">
        <f t="shared" si="101"/>
        <v>25.999752688967909</v>
      </c>
      <c r="T97" s="170">
        <v>98</v>
      </c>
      <c r="U97" s="41">
        <f t="shared" si="102"/>
        <v>1232</v>
      </c>
      <c r="V97" s="42">
        <f t="shared" si="103"/>
        <v>30.6</v>
      </c>
      <c r="W97" s="43">
        <f t="shared" si="104"/>
        <v>0.98</v>
      </c>
      <c r="X97" s="44">
        <f t="shared" si="105"/>
        <v>1183.4566879167671</v>
      </c>
      <c r="Y97" s="45">
        <f t="shared" si="106"/>
        <v>14.029689115010656</v>
      </c>
      <c r="Z97" s="45">
        <f t="shared" si="107"/>
        <v>84.353735725374136</v>
      </c>
      <c r="AA97" s="109">
        <f t="shared" si="108"/>
        <v>29.525813061548362</v>
      </c>
      <c r="AB97" s="113">
        <f t="shared" si="109"/>
        <v>28.629007540139174</v>
      </c>
      <c r="AC97" s="170">
        <v>98</v>
      </c>
      <c r="AD97" s="41">
        <f t="shared" si="110"/>
        <v>985.6</v>
      </c>
      <c r="AE97" s="42">
        <f t="shared" si="111"/>
        <v>30.6</v>
      </c>
      <c r="AF97" s="43">
        <f t="shared" si="112"/>
        <v>0.92</v>
      </c>
      <c r="AG97" s="44">
        <f t="shared" si="113"/>
        <v>1116.7835821152994</v>
      </c>
      <c r="AH97" s="45">
        <f t="shared" si="114"/>
        <v>13.870457435674956</v>
      </c>
      <c r="AI97" s="45">
        <f t="shared" si="115"/>
        <v>80.515266875259698</v>
      </c>
      <c r="AJ97" s="109">
        <f t="shared" si="116"/>
        <v>32.251047900976758</v>
      </c>
      <c r="AK97" s="113">
        <f t="shared" si="117"/>
        <v>31.345317975946926</v>
      </c>
      <c r="AL97" s="170">
        <v>98</v>
      </c>
      <c r="AM97" s="41">
        <f t="shared" si="118"/>
        <v>788.48</v>
      </c>
      <c r="AN97" s="42">
        <f t="shared" si="119"/>
        <v>30.6</v>
      </c>
      <c r="AO97" s="43">
        <f t="shared" si="120"/>
        <v>0.86</v>
      </c>
      <c r="AP97" s="44">
        <f t="shared" si="121"/>
        <v>1043.3115034932848</v>
      </c>
      <c r="AQ97" s="45">
        <f t="shared" si="122"/>
        <v>13.728036292008525</v>
      </c>
      <c r="AR97" s="45">
        <f t="shared" si="123"/>
        <v>75.998597417798621</v>
      </c>
      <c r="AS97" s="45">
        <f t="shared" si="124"/>
        <v>35.0318043795899</v>
      </c>
      <c r="AT97" s="70">
        <f t="shared" si="125"/>
        <v>34.11294923197017</v>
      </c>
      <c r="AU97" s="170">
        <v>98</v>
      </c>
      <c r="AV97" s="41">
        <f t="shared" si="126"/>
        <v>630.78400000000011</v>
      </c>
      <c r="AW97" s="42">
        <f t="shared" si="127"/>
        <v>30.6</v>
      </c>
      <c r="AX97" s="43">
        <f t="shared" si="128"/>
        <v>0.8</v>
      </c>
      <c r="AY97" s="44">
        <f t="shared" si="129"/>
        <v>964.03303777288204</v>
      </c>
      <c r="AZ97" s="45">
        <f t="shared" si="130"/>
        <v>13.600650948539965</v>
      </c>
      <c r="BA97" s="45">
        <f t="shared" si="131"/>
        <v>70.881389532048203</v>
      </c>
      <c r="BB97" s="45">
        <f t="shared" si="132"/>
        <v>37.825165444247425</v>
      </c>
      <c r="BC97" s="70">
        <f t="shared" si="133"/>
        <v>36.889982986605546</v>
      </c>
      <c r="BD97" s="170">
        <v>98</v>
      </c>
      <c r="BE97" s="41">
        <f t="shared" si="134"/>
        <v>504.62720000000013</v>
      </c>
      <c r="BF97" s="42">
        <f t="shared" si="135"/>
        <v>30.6</v>
      </c>
      <c r="BG97" s="43">
        <f t="shared" si="136"/>
        <v>0.73</v>
      </c>
      <c r="BH97" s="44">
        <f t="shared" si="137"/>
        <v>880.40819220650019</v>
      </c>
      <c r="BI97" s="45">
        <f t="shared" si="138"/>
        <v>13.48671403360682</v>
      </c>
      <c r="BJ97" s="45">
        <f t="shared" si="139"/>
        <v>65.279666345164443</v>
      </c>
      <c r="BK97" s="45">
        <f t="shared" si="140"/>
        <v>40.584359319947225</v>
      </c>
      <c r="BL97" s="70">
        <f t="shared" si="141"/>
        <v>39.630666407260371</v>
      </c>
      <c r="BM97" s="170">
        <v>98</v>
      </c>
      <c r="BN97" s="41" t="str">
        <f t="shared" si="142"/>
        <v/>
      </c>
      <c r="BO97" s="42" t="str">
        <f t="shared" si="143"/>
        <v/>
      </c>
      <c r="BP97" s="43" t="str">
        <f t="shared" si="144"/>
        <v/>
      </c>
      <c r="BQ97" s="44" t="str">
        <f t="shared" si="145"/>
        <v/>
      </c>
      <c r="BR97" s="45" t="str">
        <f t="shared" si="146"/>
        <v/>
      </c>
      <c r="BS97" s="45" t="str">
        <f t="shared" si="147"/>
        <v/>
      </c>
      <c r="BT97" s="45" t="str">
        <f t="shared" si="148"/>
        <v/>
      </c>
      <c r="BU97" s="70" t="str">
        <f t="shared" si="149"/>
        <v/>
      </c>
      <c r="BV97" s="11"/>
      <c r="BW97" s="28">
        <v>98</v>
      </c>
      <c r="BX97" s="61">
        <f t="shared" si="150"/>
        <v>504.62720000000013</v>
      </c>
      <c r="BY97" s="62">
        <f t="shared" si="151"/>
        <v>30.6</v>
      </c>
      <c r="BZ97" s="62">
        <f t="shared" si="152"/>
        <v>39.630666407260371</v>
      </c>
      <c r="CA97" s="61">
        <f t="shared" si="153"/>
        <v>880.40819220650019</v>
      </c>
      <c r="CB97" s="75">
        <f t="shared" si="82"/>
        <v>13.48671403360682</v>
      </c>
      <c r="CC97" s="75">
        <f t="shared" si="154"/>
        <v>65.279666345164443</v>
      </c>
      <c r="CD97" s="75">
        <f t="shared" si="155"/>
        <v>40.584359319947225</v>
      </c>
      <c r="CE97" s="75">
        <f t="shared" si="83"/>
        <v>39.630666407260371</v>
      </c>
      <c r="CF97" s="118">
        <f t="shared" si="156"/>
        <v>0.73</v>
      </c>
      <c r="CH97" s="25">
        <v>98</v>
      </c>
      <c r="CI97" s="71">
        <f t="shared" si="157"/>
        <v>504.62720000000013</v>
      </c>
      <c r="CJ97" s="42">
        <f t="shared" si="157"/>
        <v>30.6</v>
      </c>
      <c r="CK97" s="72">
        <f t="shared" si="158"/>
        <v>0.73</v>
      </c>
      <c r="CL97" s="71">
        <f t="shared" si="159"/>
        <v>880.40819220650019</v>
      </c>
      <c r="CM97" s="42">
        <f t="shared" si="160"/>
        <v>39.630666407260371</v>
      </c>
      <c r="CN97" s="73">
        <f t="shared" si="161"/>
        <v>1514.308829612331</v>
      </c>
      <c r="CO97" s="123">
        <f t="shared" si="162"/>
        <v>22.045248521832853</v>
      </c>
    </row>
    <row r="98" spans="1:93" ht="15" customHeight="1">
      <c r="A98" s="2">
        <v>99</v>
      </c>
      <c r="B98" s="47">
        <f t="shared" si="84"/>
        <v>2200</v>
      </c>
      <c r="C98" s="46">
        <f t="shared" si="85"/>
        <v>30.7</v>
      </c>
      <c r="D98" s="48">
        <f t="shared" si="86"/>
        <v>1511.8210978460511</v>
      </c>
      <c r="E98" s="49">
        <f t="shared" si="87"/>
        <v>1.0900000000000001</v>
      </c>
      <c r="F98" s="50">
        <f t="shared" si="88"/>
        <v>1329.3887004018707</v>
      </c>
      <c r="G98" s="45">
        <f t="shared" si="89"/>
        <v>14.580272312687505</v>
      </c>
      <c r="H98" s="45">
        <f t="shared" si="90"/>
        <v>91.1772202803825</v>
      </c>
      <c r="I98" s="109">
        <f t="shared" si="91"/>
        <v>22.97136977354161</v>
      </c>
      <c r="J98" s="113">
        <f t="shared" si="92"/>
        <v>22.069803890294104</v>
      </c>
      <c r="K98" s="170">
        <f t="shared" si="93"/>
        <v>99</v>
      </c>
      <c r="L98" s="41">
        <f t="shared" si="94"/>
        <v>1540</v>
      </c>
      <c r="M98" s="42">
        <f t="shared" si="95"/>
        <v>30.7</v>
      </c>
      <c r="N98" s="43">
        <f t="shared" si="96"/>
        <v>1.03</v>
      </c>
      <c r="O98" s="44">
        <f t="shared" si="97"/>
        <v>1249.6910434676715</v>
      </c>
      <c r="P98" s="45">
        <f t="shared" si="98"/>
        <v>14.249984298007398</v>
      </c>
      <c r="Q98" s="45">
        <f t="shared" si="99"/>
        <v>87.697713719054292</v>
      </c>
      <c r="R98" s="109">
        <f t="shared" si="100"/>
        <v>26.927053586864858</v>
      </c>
      <c r="S98" s="113">
        <f t="shared" si="101"/>
        <v>26.032406464990149</v>
      </c>
      <c r="T98" s="170">
        <v>99</v>
      </c>
      <c r="U98" s="41">
        <f t="shared" si="102"/>
        <v>1232</v>
      </c>
      <c r="V98" s="42">
        <f t="shared" si="103"/>
        <v>30.7</v>
      </c>
      <c r="W98" s="43">
        <f t="shared" si="104"/>
        <v>0.98</v>
      </c>
      <c r="X98" s="44">
        <f t="shared" si="105"/>
        <v>1190.2286059087699</v>
      </c>
      <c r="Y98" s="45">
        <f t="shared" si="106"/>
        <v>14.071376082706768</v>
      </c>
      <c r="Z98" s="45">
        <f t="shared" si="107"/>
        <v>84.585089540142377</v>
      </c>
      <c r="AA98" s="109">
        <f t="shared" si="108"/>
        <v>29.566275005050951</v>
      </c>
      <c r="AB98" s="113">
        <f t="shared" si="109"/>
        <v>28.66787542168916</v>
      </c>
      <c r="AC98" s="170">
        <v>99</v>
      </c>
      <c r="AD98" s="41">
        <f t="shared" si="110"/>
        <v>985.6</v>
      </c>
      <c r="AE98" s="42">
        <f t="shared" si="111"/>
        <v>30.7</v>
      </c>
      <c r="AF98" s="43">
        <f t="shared" si="112"/>
        <v>0.92</v>
      </c>
      <c r="AG98" s="44">
        <f t="shared" si="113"/>
        <v>1123.4113157805964</v>
      </c>
      <c r="AH98" s="45">
        <f t="shared" si="114"/>
        <v>13.911624038405918</v>
      </c>
      <c r="AI98" s="45">
        <f t="shared" si="115"/>
        <v>80.753426967202884</v>
      </c>
      <c r="AJ98" s="109">
        <f t="shared" si="116"/>
        <v>32.298711165835748</v>
      </c>
      <c r="AK98" s="113">
        <f t="shared" si="117"/>
        <v>31.391383556983566</v>
      </c>
      <c r="AL98" s="170">
        <v>99</v>
      </c>
      <c r="AM98" s="41">
        <f t="shared" si="118"/>
        <v>788.48</v>
      </c>
      <c r="AN98" s="42">
        <f t="shared" si="119"/>
        <v>30.7</v>
      </c>
      <c r="AO98" s="43">
        <f t="shared" si="120"/>
        <v>0.86</v>
      </c>
      <c r="AP98" s="44">
        <f t="shared" si="121"/>
        <v>1049.74763870571</v>
      </c>
      <c r="AQ98" s="45">
        <f t="shared" si="122"/>
        <v>13.768737466165415</v>
      </c>
      <c r="AR98" s="45">
        <f t="shared" si="123"/>
        <v>76.241386785484551</v>
      </c>
      <c r="AS98" s="45">
        <f t="shared" si="124"/>
        <v>35.087717040056823</v>
      </c>
      <c r="AT98" s="70">
        <f t="shared" si="125"/>
        <v>34.167233872979729</v>
      </c>
      <c r="AU98" s="170">
        <v>99</v>
      </c>
      <c r="AV98" s="41">
        <f t="shared" si="126"/>
        <v>630.78400000000011</v>
      </c>
      <c r="AW98" s="42">
        <f t="shared" si="127"/>
        <v>30.7</v>
      </c>
      <c r="AX98" s="43">
        <f t="shared" si="128"/>
        <v>0.8</v>
      </c>
      <c r="AY98" s="44">
        <f t="shared" si="129"/>
        <v>970.22393526168128</v>
      </c>
      <c r="AZ98" s="45">
        <f t="shared" si="130"/>
        <v>13.640935830724734</v>
      </c>
      <c r="BA98" s="45">
        <f t="shared" si="131"/>
        <v>71.125907144607822</v>
      </c>
      <c r="BB98" s="45">
        <f t="shared" si="132"/>
        <v>37.890351500150096</v>
      </c>
      <c r="BC98" s="70">
        <f t="shared" si="133"/>
        <v>36.95348549667721</v>
      </c>
      <c r="BD98" s="170">
        <v>99</v>
      </c>
      <c r="BE98" s="41">
        <f t="shared" si="134"/>
        <v>504.62720000000013</v>
      </c>
      <c r="BF98" s="42">
        <f t="shared" si="135"/>
        <v>30.7</v>
      </c>
      <c r="BG98" s="43">
        <f t="shared" si="136"/>
        <v>0.73</v>
      </c>
      <c r="BH98" s="44">
        <f t="shared" si="137"/>
        <v>886.29706733275805</v>
      </c>
      <c r="BI98" s="45">
        <f t="shared" si="138"/>
        <v>13.526626572932331</v>
      </c>
      <c r="BJ98" s="45">
        <f t="shared" si="139"/>
        <v>65.522402245235099</v>
      </c>
      <c r="BK98" s="45">
        <f t="shared" si="140"/>
        <v>40.659743744957304</v>
      </c>
      <c r="BL98" s="70">
        <f t="shared" si="141"/>
        <v>39.704289092723755</v>
      </c>
      <c r="BM98" s="170">
        <v>99</v>
      </c>
      <c r="BN98" s="41" t="str">
        <f t="shared" si="142"/>
        <v/>
      </c>
      <c r="BO98" s="42" t="str">
        <f t="shared" si="143"/>
        <v/>
      </c>
      <c r="BP98" s="43" t="str">
        <f t="shared" si="144"/>
        <v/>
      </c>
      <c r="BQ98" s="44" t="str">
        <f t="shared" si="145"/>
        <v/>
      </c>
      <c r="BR98" s="45" t="str">
        <f t="shared" si="146"/>
        <v/>
      </c>
      <c r="BS98" s="45" t="str">
        <f t="shared" si="147"/>
        <v/>
      </c>
      <c r="BT98" s="45" t="str">
        <f t="shared" si="148"/>
        <v/>
      </c>
      <c r="BU98" s="70" t="str">
        <f t="shared" si="149"/>
        <v/>
      </c>
      <c r="BV98" s="11"/>
      <c r="BW98" s="28">
        <v>99</v>
      </c>
      <c r="BX98" s="61">
        <f t="shared" si="150"/>
        <v>504.62720000000013</v>
      </c>
      <c r="BY98" s="62">
        <f t="shared" si="151"/>
        <v>30.7</v>
      </c>
      <c r="BZ98" s="62">
        <f t="shared" si="152"/>
        <v>39.704289092723755</v>
      </c>
      <c r="CA98" s="61">
        <f t="shared" si="153"/>
        <v>886.29706733275805</v>
      </c>
      <c r="CB98" s="75">
        <f t="shared" si="82"/>
        <v>13.526626572932331</v>
      </c>
      <c r="CC98" s="75">
        <f t="shared" si="154"/>
        <v>65.522402245235099</v>
      </c>
      <c r="CD98" s="75">
        <f t="shared" si="155"/>
        <v>40.659743744957304</v>
      </c>
      <c r="CE98" s="75">
        <f t="shared" si="83"/>
        <v>39.704289092723755</v>
      </c>
      <c r="CF98" s="118">
        <f t="shared" si="156"/>
        <v>0.73</v>
      </c>
      <c r="CH98" s="25">
        <v>99</v>
      </c>
      <c r="CI98" s="71">
        <f t="shared" si="157"/>
        <v>504.62720000000013</v>
      </c>
      <c r="CJ98" s="42">
        <f t="shared" si="157"/>
        <v>30.7</v>
      </c>
      <c r="CK98" s="72">
        <f t="shared" si="158"/>
        <v>0.73</v>
      </c>
      <c r="CL98" s="71">
        <f t="shared" si="159"/>
        <v>886.29706733275805</v>
      </c>
      <c r="CM98" s="42">
        <f t="shared" si="160"/>
        <v>39.704289092723755</v>
      </c>
      <c r="CN98" s="73">
        <f t="shared" si="161"/>
        <v>1511.8210978460511</v>
      </c>
      <c r="CO98" s="123">
        <f t="shared" si="162"/>
        <v>22.069803890294104</v>
      </c>
    </row>
    <row r="99" spans="1:93" ht="15" customHeight="1" thickBot="1">
      <c r="A99" s="3">
        <v>100</v>
      </c>
      <c r="B99" s="79">
        <f>IF($B$5&gt;$A99,"",$E$5)</f>
        <v>2200</v>
      </c>
      <c r="C99" s="80">
        <f>IF($B$5&gt;$A99,"",ROUND($E$6*(46.084945749*(1-EXP(-0.006472836*A99))^0.631063486)/(46.084945749*(1-EXP(-0.006472836*40))^0.631063486),1))</f>
        <v>30.9</v>
      </c>
      <c r="D99" s="81">
        <f>IF($B$5&lt;=$A99,1/((1/B99)-(((0.074343*C99^(-1.388481)*B99+5065*C99^(-2.900328))^-1)/(-3.42872*(10^6)*B99^(-0.9184)))),"")</f>
        <v>1506.8596130282733</v>
      </c>
      <c r="E99" s="82">
        <f>IF($B$5&gt;$A99,"",ROUND(((0.074343*C99^-1.388481)+5065*(C99^-2.900328)/((10^5.38221*C99^-1.51185)))/((0.074343*C99^-1.388481)+5065*(C99^-2.90038)/B99),2))</f>
        <v>1.0900000000000001</v>
      </c>
      <c r="F99" s="83">
        <f>IF($B$5&gt;$A99,"",1/((0.074343*C99^-1.388481)+5065*(C99^-2.900328)/B99))</f>
        <v>1343.3817438767546</v>
      </c>
      <c r="G99" s="84">
        <f>IF($B$5&gt;$A99,"",1.273477+0.36758*C99+0.140427*(B99^0.5)*C99/100)</f>
        <v>14.666961532965599</v>
      </c>
      <c r="H99" s="84">
        <f>IF($B$5&gt;$A99,"",F99/G99)</f>
        <v>91.592368389141626</v>
      </c>
      <c r="I99" s="110">
        <f>IF($B$5&gt;$A99,"",200*(H99/(PI()*B99))^0.5)</f>
        <v>23.023606998529889</v>
      </c>
      <c r="J99" s="114">
        <f>IF($B$5&gt;$A99,"",-0.15213+0.985016*I99-0.028142*B99^(0.5)*C99/100)</f>
        <v>22.118618439096899</v>
      </c>
      <c r="K99" s="170">
        <f t="shared" si="93"/>
        <v>100</v>
      </c>
      <c r="L99" s="100">
        <f t="shared" si="94"/>
        <v>1540</v>
      </c>
      <c r="M99" s="101">
        <f t="shared" si="95"/>
        <v>30.9</v>
      </c>
      <c r="N99" s="102">
        <f t="shared" si="96"/>
        <v>1.03</v>
      </c>
      <c r="O99" s="103">
        <f t="shared" si="97"/>
        <v>1263.4759780453765</v>
      </c>
      <c r="P99" s="84">
        <f t="shared" si="98"/>
        <v>14.334521804834807</v>
      </c>
      <c r="Q99" s="84">
        <f t="shared" si="99"/>
        <v>88.142178389182533</v>
      </c>
      <c r="R99" s="110">
        <f t="shared" si="100"/>
        <v>26.995202445846957</v>
      </c>
      <c r="S99" s="114">
        <f t="shared" si="101"/>
        <v>26.097325437815002</v>
      </c>
      <c r="T99" s="170">
        <v>100</v>
      </c>
      <c r="U99" s="100">
        <f>IF(A99&gt;=$V$5,L99*(1-$V$6),"")</f>
        <v>1232</v>
      </c>
      <c r="V99" s="101">
        <f>IF(U99="","",M99)</f>
        <v>30.9</v>
      </c>
      <c r="W99" s="102">
        <f>IF(U99="","",ROUND(((0.074343*V99^-1.388481)+5065*(V99^-2.900328)/((10^5.38221*V99^-1.51185)))/((0.074343*V99^-1.388481)+5065*(V99^-2.90038)/U99),2))</f>
        <v>0.98</v>
      </c>
      <c r="X99" s="103">
        <f>IF(U99="","",1/((0.074343*V99^-1.388481)+5065*(V99^-2.900328)/U99))</f>
        <v>1203.8062545290861</v>
      </c>
      <c r="Y99" s="84">
        <f>IF($V$5&gt;$A99,"",1.273477+0.36758*V99+0.140427*(U99^0.5)*V99/100)</f>
        <v>14.154750018098994</v>
      </c>
      <c r="Z99" s="84">
        <f>IF($V$5&gt;$A99,"",X99/Y99)</f>
        <v>85.046097810970679</v>
      </c>
      <c r="AA99" s="110">
        <f>IF($V$5&gt;$A99,"",200*(Z99/(PI()*U99))^0.5)</f>
        <v>29.646737033058546</v>
      </c>
      <c r="AB99" s="114">
        <f>IF($V$5&gt;$A99,"",-0.15213+0.985016*AA99-0.028142*U99^(0.5)*V99/100)</f>
        <v>28.745156246286768</v>
      </c>
      <c r="AC99" s="170">
        <v>100</v>
      </c>
      <c r="AD99" s="104">
        <f>IF(A99&gt;=$AE$5,U99*(1-$AE$6),"")</f>
        <v>985.6</v>
      </c>
      <c r="AE99" s="105">
        <f>IF(AD99="","",V99)</f>
        <v>30.9</v>
      </c>
      <c r="AF99" s="106">
        <f>IF(AD99="","",ROUND(((0.074343*AE99^-1.388481)+5065*(AE99^-2.900328)/((10^5.38221*AE99^-1.51185)))/((0.074343*AE99^-1.388481)+5065*(AE99^-2.90038)/AD99),2))</f>
        <v>0.93</v>
      </c>
      <c r="AG99" s="107">
        <f>IF(AD99="","",1/((0.074343*AE99^-1.388481)+5065*(AE99^-2.900328)/AD99))</f>
        <v>1136.7029312315651</v>
      </c>
      <c r="AH99" s="91">
        <f>IF($AE$5&gt;$A99,"",1.273477+0.36758*AE99+0.140427*(AD99^0.5)*AE99/100)</f>
        <v>13.993957243867845</v>
      </c>
      <c r="AI99" s="91">
        <f>IF($AE$5&gt;$A99,"",AG99/AH99)</f>
        <v>81.228126642281154</v>
      </c>
      <c r="AJ99" s="111">
        <f>IF($AE$5&gt;$A99,"",200*(AI99/(PI()*AD99))^0.5)</f>
        <v>32.393504180398779</v>
      </c>
      <c r="AK99" s="115">
        <f>IF($AE$5&gt;$A99,"",-0.15213+0.985016*AJ99-0.028142*AD99^(0.5)*AE99/100)</f>
        <v>31.482989198092977</v>
      </c>
      <c r="AL99" s="170">
        <v>100</v>
      </c>
      <c r="AM99" s="100">
        <f>IF(A99&gt;=$AN$5,AD99*(1-$AN$6),"")</f>
        <v>788.48</v>
      </c>
      <c r="AN99" s="101">
        <f>IF(AM99="","",AE99)</f>
        <v>30.9</v>
      </c>
      <c r="AO99" s="102">
        <f>IF(AM99="","",ROUND(((0.074343*AN99^-1.388481)+5065*(AN99^-2.900328)/((10^5.38221*AN99^-1.51185)))/((0.074343*AN99^-1.388481)+5065*(AN99^-2.90038)/AM99),2))</f>
        <v>0.86</v>
      </c>
      <c r="AP99" s="103">
        <f>IF(AM99="","",1/((0.074343*AN99^-1.388481)+5065*(AN99^-2.900328)/AM99))</f>
        <v>1062.6586967321807</v>
      </c>
      <c r="AQ99" s="84">
        <f>IF($AN$5&gt;$A99,"",1.273477+0.36758*AN99+0.140427*(AM99^0.5)*AN99/100)</f>
        <v>13.850139814479196</v>
      </c>
      <c r="AR99" s="84">
        <f>IF($AN$5&gt;$A99,"",AP99/AQ99)</f>
        <v>76.72548515512149</v>
      </c>
      <c r="AS99" s="84">
        <f>IF($AN$5&gt;$A99,"",200*(AR99/(PI()*AM99))^0.5)</f>
        <v>35.198936348778659</v>
      </c>
      <c r="AT99" s="85">
        <f>IF($AN$5&gt;$A99,"",-0.15213+0.985016*AS99-0.028142*AM99^(0.5)*AN99/100)</f>
        <v>34.27520622327382</v>
      </c>
      <c r="AU99" s="170">
        <v>100</v>
      </c>
      <c r="AV99" s="100">
        <f>IF(A99&gt;=$AW$5,AM99*(1-$AW$6),"")</f>
        <v>630.78400000000011</v>
      </c>
      <c r="AW99" s="101">
        <f>IF(AV99="","",AN99)</f>
        <v>30.9</v>
      </c>
      <c r="AX99" s="102">
        <f>IF(AV99="","",ROUND(((0.074343*AW99^-1.388481)+5065*(AW99^-2.900328)/((10^5.38221*AW99^-1.51185)))/((0.074343*AW99^-1.388481)+5065*(AW99^-2.90038)/AV99),2))</f>
        <v>0.8</v>
      </c>
      <c r="AY99" s="103">
        <f>IF(AV99="","",1/((0.074343*AW99^-1.388481)+5065*(AW99^-2.900328)/AV99))</f>
        <v>982.64728398071964</v>
      </c>
      <c r="AZ99" s="84">
        <f>IF($AW$5&gt;$A99,"",1.273477+0.36758*AW99+0.140427*(AV99^0.5)*AW99/100)</f>
        <v>13.721505595094277</v>
      </c>
      <c r="BA99" s="84">
        <f>IF($AW$5&gt;$A99,"",AY99/AZ99)</f>
        <v>71.613663469410852</v>
      </c>
      <c r="BB99" s="84">
        <f>IF($AW$5&gt;$A99,"",200*(BA99/(PI()*AV99))^0.5)</f>
        <v>38.020048842698039</v>
      </c>
      <c r="BC99" s="85">
        <f>IF($AW$5&gt;$A99,"",-0.15213+0.985016*BB99-0.028142*AV99^(0.5)*AW99/100)</f>
        <v>37.079825858305682</v>
      </c>
      <c r="BD99" s="170">
        <v>100</v>
      </c>
      <c r="BE99" s="100">
        <f t="shared" si="134"/>
        <v>504.62720000000013</v>
      </c>
      <c r="BF99" s="101">
        <f t="shared" si="135"/>
        <v>30.9</v>
      </c>
      <c r="BG99" s="102">
        <f t="shared" si="136"/>
        <v>0.73</v>
      </c>
      <c r="BH99" s="103">
        <f t="shared" si="137"/>
        <v>898.11900307979749</v>
      </c>
      <c r="BI99" s="84">
        <f t="shared" si="138"/>
        <v>13.606451651583356</v>
      </c>
      <c r="BJ99" s="84">
        <f t="shared" si="139"/>
        <v>66.006849256344154</v>
      </c>
      <c r="BK99" s="84">
        <f t="shared" si="140"/>
        <v>40.809778051906818</v>
      </c>
      <c r="BL99" s="85">
        <f t="shared" si="141"/>
        <v>39.850810926973253</v>
      </c>
      <c r="BM99" s="170">
        <v>100</v>
      </c>
      <c r="BN99" s="100">
        <f t="shared" si="142"/>
        <v>403.70176000000015</v>
      </c>
      <c r="BO99" s="101">
        <f t="shared" si="143"/>
        <v>30.9</v>
      </c>
      <c r="BP99" s="102">
        <f t="shared" si="144"/>
        <v>0.66</v>
      </c>
      <c r="BQ99" s="103">
        <f t="shared" si="145"/>
        <v>810.92346557062353</v>
      </c>
      <c r="BR99" s="84">
        <f t="shared" si="146"/>
        <v>13.503544276075422</v>
      </c>
      <c r="BS99" s="84">
        <f t="shared" si="147"/>
        <v>60.052638699260427</v>
      </c>
      <c r="BT99" s="84">
        <f t="shared" si="148"/>
        <v>43.52019026751428</v>
      </c>
      <c r="BU99" s="85">
        <f t="shared" si="149"/>
        <v>42.541233278519158</v>
      </c>
      <c r="BV99" s="11"/>
      <c r="BW99" s="29">
        <v>100</v>
      </c>
      <c r="BX99" s="137">
        <f t="shared" si="150"/>
        <v>403.70176000000015</v>
      </c>
      <c r="BY99" s="138">
        <f t="shared" si="151"/>
        <v>30.9</v>
      </c>
      <c r="BZ99" s="138">
        <f t="shared" si="152"/>
        <v>42.541233278519158</v>
      </c>
      <c r="CA99" s="137">
        <f t="shared" si="153"/>
        <v>810.92346557062353</v>
      </c>
      <c r="CB99" s="139">
        <f t="shared" si="82"/>
        <v>13.503544276075422</v>
      </c>
      <c r="CC99" s="139">
        <f t="shared" si="154"/>
        <v>60.052638699260427</v>
      </c>
      <c r="CD99" s="139">
        <f t="shared" si="155"/>
        <v>43.52019026751428</v>
      </c>
      <c r="CE99" s="139">
        <f t="shared" si="83"/>
        <v>42.541233278519158</v>
      </c>
      <c r="CF99" s="140">
        <f t="shared" si="156"/>
        <v>0.66</v>
      </c>
      <c r="CH99" s="149">
        <v>100</v>
      </c>
      <c r="CI99" s="143">
        <f t="shared" si="157"/>
        <v>403.70176000000015</v>
      </c>
      <c r="CJ99" s="105">
        <f t="shared" si="157"/>
        <v>30.9</v>
      </c>
      <c r="CK99" s="144">
        <f t="shared" si="158"/>
        <v>0.66</v>
      </c>
      <c r="CL99" s="143">
        <f t="shared" si="159"/>
        <v>810.92346557062353</v>
      </c>
      <c r="CM99" s="105">
        <f t="shared" si="160"/>
        <v>42.541233278519158</v>
      </c>
      <c r="CN99" s="145">
        <f t="shared" si="161"/>
        <v>1506.8596130282733</v>
      </c>
      <c r="CO99" s="146">
        <f t="shared" si="162"/>
        <v>22.118618439096899</v>
      </c>
    </row>
    <row r="100" spans="1:93" ht="14.25">
      <c r="A100" s="1">
        <v>101</v>
      </c>
      <c r="B100" s="47">
        <f t="shared" ref="B100:B149" si="163">IF($B$5&gt;$A100,"",$E$5)</f>
        <v>2200</v>
      </c>
      <c r="C100" s="46">
        <f t="shared" ref="C100:C149" si="164">IF($B$5&gt;$A100,"",ROUND($E$6*(46.084945749*(1-EXP(-0.006472836*A100))^0.631063486)/(46.084945749*(1-EXP(-0.006472836*40))^0.631063486),1))</f>
        <v>31</v>
      </c>
      <c r="D100" s="77">
        <f t="shared" ref="D100:D149" si="165">IF($B$5&lt;=$A100,1/((1/B100)-(((0.074343*C100^(-1.388481)*B100+5065*C100^(-2.900328))^-1)/(-3.42872*(10^6)*B100^(-0.9184)))),"")</f>
        <v>1504.3858680936585</v>
      </c>
      <c r="E100" s="49">
        <f t="shared" ref="E100:E149" si="166">IF($B$5&gt;$A100,"",ROUND(((0.074343*C100^-1.388481)+5065*(C100^-2.900328)/((10^5.38221*C100^-1.51185)))/((0.074343*C100^-1.388481)+5065*(C100^-2.90038)/B100),2))</f>
        <v>1.0900000000000001</v>
      </c>
      <c r="F100" s="50">
        <f t="shared" ref="F100:F149" si="167">IF($B$5&gt;$A100,"",1/((0.074343*C100^-1.388481)+5065*(C100^-2.900328)/B100))</f>
        <v>1350.3930122527067</v>
      </c>
      <c r="G100" s="78">
        <f t="shared" ref="G100:G149" si="168">IF($B$5&gt;$A100,"",1.273477+0.36758*C100+0.140427*(B100^0.5)*C100/100)</f>
        <v>14.710306143104647</v>
      </c>
      <c r="H100" s="78">
        <f t="shared" ref="H100:H149" si="169">IF($B$5&gt;$A100,"",F100/G100)</f>
        <v>91.7991100331854</v>
      </c>
      <c r="I100" s="108">
        <f t="shared" ref="I100:I149" si="170">IF($B$5&gt;$A100,"",200*(H100/(PI()*B100))^0.5)</f>
        <v>23.049576713303917</v>
      </c>
      <c r="J100" s="113">
        <f t="shared" ref="J100:J149" si="171">IF($B$5&gt;$A100,"",-0.15213+0.985016*I100-0.028142*B100^(0.5)*C100/100)</f>
        <v>22.142879046861626</v>
      </c>
      <c r="K100" s="170">
        <f t="shared" si="93"/>
        <v>101</v>
      </c>
      <c r="L100" s="98">
        <f t="shared" si="94"/>
        <v>1540</v>
      </c>
      <c r="M100" s="46">
        <f t="shared" si="95"/>
        <v>31</v>
      </c>
      <c r="N100" s="49">
        <f t="shared" si="96"/>
        <v>1.03</v>
      </c>
      <c r="O100" s="50">
        <f t="shared" si="97"/>
        <v>1270.3843131273545</v>
      </c>
      <c r="P100" s="78">
        <f t="shared" si="98"/>
        <v>14.376790558248512</v>
      </c>
      <c r="Q100" s="78">
        <f t="shared" si="99"/>
        <v>88.363554298180034</v>
      </c>
      <c r="R100" s="108">
        <f t="shared" si="100"/>
        <v>27.029081457815359</v>
      </c>
      <c r="S100" s="113">
        <f t="shared" si="101"/>
        <v>26.129592434840937</v>
      </c>
      <c r="T100" s="170">
        <v>101</v>
      </c>
      <c r="U100" s="98">
        <f t="shared" ref="U100:U149" si="172">IF(A100&gt;=$V$5,L100*(1-$V$6),"")</f>
        <v>1232</v>
      </c>
      <c r="V100" s="46">
        <f t="shared" ref="V100:V149" si="173">IF(U100="","",M100)</f>
        <v>31</v>
      </c>
      <c r="W100" s="49">
        <f t="shared" ref="W100:W149" si="174">IF(U100="","",ROUND(((0.074343*V100^-1.388481)+5065*(V100^-2.900328)/((10^5.38221*V100^-1.51185)))/((0.074343*V100^-1.388481)+5065*(V100^-2.90038)/U100),2))</f>
        <v>0.98</v>
      </c>
      <c r="X100" s="50">
        <f t="shared" ref="X100:X149" si="175">IF(U100="","",1/((0.074343*V100^-1.388481)+5065*(V100^-2.900328)/U100))</f>
        <v>1210.6119091447824</v>
      </c>
      <c r="Y100" s="78">
        <f t="shared" ref="Y100:Y149" si="176">IF($V$5&gt;$A100,"",1.273477+0.36758*V100+0.140427*(U100^0.5)*V100/100)</f>
        <v>14.19643698579511</v>
      </c>
      <c r="Z100" s="78">
        <f t="shared" ref="Z100:Z149" si="177">IF($V$5&gt;$A100,"",X100/Y100)</f>
        <v>85.275756892811572</v>
      </c>
      <c r="AA100" s="108">
        <f t="shared" ref="AA100:AA149" si="178">IF($V$5&gt;$A100,"",200*(Z100/(PI()*U100))^0.5)</f>
        <v>29.686739174550219</v>
      </c>
      <c r="AB100" s="113">
        <f t="shared" ref="AB100:AB149" si="179">IF($V$5&gt;$A100,"",-0.15213+0.985016*AA100-0.028142*U100^(0.5)*V100/100)</f>
        <v>28.783571215499173</v>
      </c>
      <c r="AC100" s="170">
        <v>101</v>
      </c>
      <c r="AD100" s="99">
        <f t="shared" ref="AD100:AD149" si="180">IF(A100&gt;=$AE$5,U100*(1-$AE$6),"")</f>
        <v>985.6</v>
      </c>
      <c r="AE100" s="54">
        <f t="shared" ref="AE100:AE149" si="181">IF(AD100="","",V100)</f>
        <v>31</v>
      </c>
      <c r="AF100" s="94">
        <f t="shared" ref="AF100:AF149" si="182">IF(AD100="","",ROUND(((0.074343*AE100^-1.388481)+5065*(AE100^-2.900328)/((10^5.38221*AE100^-1.51185)))/((0.074343*AE100^-1.388481)+5065*(AE100^-2.90038)/AD100),2))</f>
        <v>0.93</v>
      </c>
      <c r="AG100" s="95">
        <f t="shared" ref="AG100:AG149" si="183">IF(AD100="","",1/((0.074343*AE100^-1.388481)+5065*(AE100^-2.900328)/AD100))</f>
        <v>1143.3667285961862</v>
      </c>
      <c r="AH100" s="96">
        <f t="shared" ref="AH100:AH149" si="184">IF($AE$5&gt;$A100,"",1.273477+0.36758*AE100+0.140427*(AD100^0.5)*AE100/100)</f>
        <v>14.035123846598811</v>
      </c>
      <c r="AI100" s="96">
        <f t="shared" ref="AI100:AI149" si="185">IF($AE$5&gt;$A100,"",AG100/AH100)</f>
        <v>81.464669716702431</v>
      </c>
      <c r="AJ100" s="112">
        <f t="shared" ref="AJ100:AJ149" si="186">IF($AE$5&gt;$A100,"",200*(AI100/(PI()*AD100))^0.5)</f>
        <v>32.440636184203633</v>
      </c>
      <c r="AK100" s="116">
        <f t="shared" ref="AK100:AK149" si="187">IF($AE$5&gt;$A100,"",-0.15213+0.985016*AJ100-0.028142*AD100^(0.5)*AE100/100)</f>
        <v>31.528531478491111</v>
      </c>
      <c r="AL100" s="170">
        <v>101</v>
      </c>
      <c r="AM100" s="99">
        <f t="shared" ref="AM100:AM149" si="188">IF(A100&gt;=$AN$5,AD100*(1-$AN$6),"")</f>
        <v>788.48</v>
      </c>
      <c r="AN100" s="54">
        <f t="shared" ref="AN100:AN149" si="189">IF(AM100="","",AE100)</f>
        <v>31</v>
      </c>
      <c r="AO100" s="94">
        <f t="shared" ref="AO100:AO149" si="190">IF(AM100="","",ROUND(((0.074343*AN100^-1.388481)+5065*(AN100^-2.900328)/((10^5.38221*AN100^-1.51185)))/((0.074343*AN100^-1.388481)+5065*(AN100^-2.90038)/AM100),2))</f>
        <v>0.87</v>
      </c>
      <c r="AP100" s="95">
        <f t="shared" ref="AP100:AP149" si="191">IF(AM100="","",1/((0.074343*AN100^-1.388481)+5065*(AN100^-2.900328)/AM100))</f>
        <v>1069.133528227494</v>
      </c>
      <c r="AQ100" s="96">
        <f t="shared" ref="AQ100:AQ149" si="192">IF($AN$5&gt;$A100,"",1.273477+0.36758*AN100+0.140427*(AM100^0.5)*AN100/100)</f>
        <v>13.890840988636088</v>
      </c>
      <c r="AR100" s="96">
        <f t="shared" ref="AR100:AR149" si="193">IF($AN$5&gt;$A100,"",AP100/AQ100)</f>
        <v>76.966796258206244</v>
      </c>
      <c r="AS100" s="96">
        <f t="shared" ref="AS100:AS149" si="194">IF($AN$5&gt;$A100,"",200*(AR100/(PI()*AM100))^0.5)</f>
        <v>35.254245390074246</v>
      </c>
      <c r="AT100" s="53">
        <f t="shared" ref="AT100:AT149" si="195">IF($AN$5&gt;$A100,"",-0.15213+0.985016*AS100-0.028142*AM100^(0.5)*AN100/100)</f>
        <v>34.328896289741699</v>
      </c>
      <c r="AU100" s="170">
        <v>101</v>
      </c>
      <c r="AV100" s="98">
        <f t="shared" ref="AV100:AV149" si="196">IF(A100&gt;=$AW$5,AM100*(1-$AW$6),"")</f>
        <v>630.78400000000011</v>
      </c>
      <c r="AW100" s="46">
        <f t="shared" ref="AW100:AW149" si="197">IF(AV100="","",AN100)</f>
        <v>31</v>
      </c>
      <c r="AX100" s="49">
        <f t="shared" ref="AX100:AX149" si="198">IF(AV100="","",ROUND(((0.074343*AW100^-1.388481)+5065*(AW100^-2.900328)/((10^5.38221*AW100^-1.51185)))/((0.074343*AW100^-1.388481)+5065*(AW100^-2.90038)/AV100),2))</f>
        <v>0.8</v>
      </c>
      <c r="AY100" s="50">
        <f t="shared" ref="AY100:AY149" si="199">IF(AV100="","",1/((0.074343*AW100^-1.388481)+5065*(AW100^-2.900328)/AV100))</f>
        <v>988.87964005581284</v>
      </c>
      <c r="AZ100" s="78">
        <f t="shared" ref="AZ100:AZ149" si="200">IF($AW$5&gt;$A100,"",1.273477+0.36758*AW100+0.140427*(AV100^0.5)*AW100/100)</f>
        <v>13.761790477279048</v>
      </c>
      <c r="BA100" s="78">
        <f t="shared" ref="BA100:BA149" si="201">IF($AW$5&gt;$A100,"",AY100/AZ100)</f>
        <v>71.856902754657554</v>
      </c>
      <c r="BB100" s="78">
        <f t="shared" ref="BB100:BB149" si="202">IF($AW$5&gt;$A100,"",200*(BA100/(PI()*AV100))^0.5)</f>
        <v>38.084562579124032</v>
      </c>
      <c r="BC100" s="46">
        <f t="shared" ref="BC100:BC149" si="203">IF($AW$5&gt;$A100,"",-0.15213+0.985016*BB100-0.028142*AV100^(0.5)*AW100/100)</f>
        <v>37.142666122935708</v>
      </c>
      <c r="BD100" s="170">
        <v>101</v>
      </c>
      <c r="BE100" s="98">
        <f t="shared" si="134"/>
        <v>504.62720000000013</v>
      </c>
      <c r="BF100" s="46">
        <f t="shared" si="135"/>
        <v>31</v>
      </c>
      <c r="BG100" s="49">
        <f t="shared" si="136"/>
        <v>0.73</v>
      </c>
      <c r="BH100" s="50">
        <f t="shared" si="137"/>
        <v>904.05196918840443</v>
      </c>
      <c r="BI100" s="78">
        <f t="shared" si="138"/>
        <v>13.646364190908869</v>
      </c>
      <c r="BJ100" s="78">
        <f t="shared" si="139"/>
        <v>66.248559436122832</v>
      </c>
      <c r="BK100" s="78">
        <f t="shared" si="140"/>
        <v>40.884430342054479</v>
      </c>
      <c r="BL100" s="46">
        <f t="shared" si="141"/>
        <v>39.923712447882998</v>
      </c>
      <c r="BM100" s="170">
        <v>101</v>
      </c>
      <c r="BN100" s="98">
        <f t="shared" si="142"/>
        <v>403.70176000000015</v>
      </c>
      <c r="BO100" s="46">
        <f t="shared" si="143"/>
        <v>31</v>
      </c>
      <c r="BP100" s="49">
        <f t="shared" si="144"/>
        <v>0.66</v>
      </c>
      <c r="BQ100" s="50">
        <f t="shared" si="145"/>
        <v>816.50102126552849</v>
      </c>
      <c r="BR100" s="78">
        <f t="shared" si="146"/>
        <v>13.543123781823239</v>
      </c>
      <c r="BS100" s="78">
        <f t="shared" si="147"/>
        <v>60.288972796762501</v>
      </c>
      <c r="BT100" s="78">
        <f t="shared" si="148"/>
        <v>43.605741923965304</v>
      </c>
      <c r="BU100" s="70">
        <f t="shared" si="149"/>
        <v>42.624937590574419</v>
      </c>
      <c r="BW100" s="141">
        <v>101</v>
      </c>
      <c r="BX100" s="59">
        <f t="shared" si="150"/>
        <v>403.70176000000015</v>
      </c>
      <c r="BY100" s="60">
        <f t="shared" si="151"/>
        <v>31</v>
      </c>
      <c r="BZ100" s="60">
        <f t="shared" si="152"/>
        <v>42.624937590574419</v>
      </c>
      <c r="CA100" s="59">
        <f t="shared" si="153"/>
        <v>816.50102126552849</v>
      </c>
      <c r="CB100" s="76">
        <f t="shared" si="82"/>
        <v>13.543123781823239</v>
      </c>
      <c r="CC100" s="76">
        <f t="shared" si="154"/>
        <v>60.288972796762501</v>
      </c>
      <c r="CD100" s="76">
        <f t="shared" si="155"/>
        <v>43.605741923965304</v>
      </c>
      <c r="CE100" s="76">
        <f t="shared" si="83"/>
        <v>42.624937590574419</v>
      </c>
      <c r="CF100" s="134">
        <f t="shared" si="156"/>
        <v>0.66</v>
      </c>
      <c r="CH100" s="36">
        <v>101</v>
      </c>
      <c r="CI100" s="52">
        <f t="shared" si="157"/>
        <v>403.70176000000015</v>
      </c>
      <c r="CJ100" s="54">
        <f t="shared" si="157"/>
        <v>31</v>
      </c>
      <c r="CK100" s="55">
        <f t="shared" si="158"/>
        <v>0.66</v>
      </c>
      <c r="CL100" s="52">
        <f t="shared" si="159"/>
        <v>816.50102126552849</v>
      </c>
      <c r="CM100" s="54">
        <f t="shared" si="160"/>
        <v>42.624937590574419</v>
      </c>
      <c r="CN100" s="148">
        <f t="shared" si="161"/>
        <v>1504.3858680936585</v>
      </c>
      <c r="CO100" s="53">
        <f t="shared" si="162"/>
        <v>22.142879046861626</v>
      </c>
    </row>
    <row r="101" spans="1:93" ht="13.5" customHeight="1">
      <c r="A101" s="2">
        <v>102</v>
      </c>
      <c r="B101" s="47">
        <f t="shared" si="163"/>
        <v>2200</v>
      </c>
      <c r="C101" s="46">
        <f t="shared" si="164"/>
        <v>31.2</v>
      </c>
      <c r="D101" s="48">
        <f t="shared" si="165"/>
        <v>1499.4523917409279</v>
      </c>
      <c r="E101" s="49">
        <f t="shared" si="166"/>
        <v>1.1000000000000001</v>
      </c>
      <c r="F101" s="50">
        <f t="shared" si="167"/>
        <v>1364.4449053120532</v>
      </c>
      <c r="G101" s="45">
        <f t="shared" si="168"/>
        <v>14.796995363382742</v>
      </c>
      <c r="H101" s="45">
        <f t="shared" si="169"/>
        <v>92.210943627688437</v>
      </c>
      <c r="I101" s="109">
        <f t="shared" si="170"/>
        <v>23.101221916139352</v>
      </c>
      <c r="J101" s="113">
        <f t="shared" si="171"/>
        <v>22.191110444371514</v>
      </c>
      <c r="K101" s="170">
        <f t="shared" si="93"/>
        <v>102</v>
      </c>
      <c r="L101" s="41">
        <f t="shared" si="94"/>
        <v>1540</v>
      </c>
      <c r="M101" s="42">
        <f t="shared" si="95"/>
        <v>31.2</v>
      </c>
      <c r="N101" s="43">
        <f t="shared" si="96"/>
        <v>1.03</v>
      </c>
      <c r="O101" s="44">
        <f t="shared" si="97"/>
        <v>1284.232552319678</v>
      </c>
      <c r="P101" s="45">
        <f t="shared" si="98"/>
        <v>14.461328065075922</v>
      </c>
      <c r="Q101" s="45">
        <f t="shared" si="99"/>
        <v>88.804606778895845</v>
      </c>
      <c r="R101" s="109">
        <f t="shared" si="100"/>
        <v>27.096453151891293</v>
      </c>
      <c r="S101" s="113">
        <f t="shared" si="101"/>
        <v>26.193745887798574</v>
      </c>
      <c r="T101" s="170">
        <v>102</v>
      </c>
      <c r="U101" s="41">
        <f t="shared" si="172"/>
        <v>1232</v>
      </c>
      <c r="V101" s="42">
        <f t="shared" si="173"/>
        <v>31.2</v>
      </c>
      <c r="W101" s="43">
        <f t="shared" si="174"/>
        <v>0.98</v>
      </c>
      <c r="X101" s="44">
        <f t="shared" si="175"/>
        <v>1224.2566911463921</v>
      </c>
      <c r="Y101" s="45">
        <f t="shared" si="176"/>
        <v>14.279810921187336</v>
      </c>
      <c r="Z101" s="45">
        <f t="shared" si="177"/>
        <v>85.733396464649957</v>
      </c>
      <c r="AA101" s="109">
        <f t="shared" si="178"/>
        <v>29.766290787301212</v>
      </c>
      <c r="AB101" s="113">
        <f t="shared" si="179"/>
        <v>28.859955266502386</v>
      </c>
      <c r="AC101" s="170">
        <v>102</v>
      </c>
      <c r="AD101" s="41">
        <f t="shared" si="180"/>
        <v>985.6</v>
      </c>
      <c r="AE101" s="42">
        <f t="shared" si="181"/>
        <v>31.2</v>
      </c>
      <c r="AF101" s="43">
        <f t="shared" si="182"/>
        <v>0.93</v>
      </c>
      <c r="AG101" s="44">
        <f t="shared" si="183"/>
        <v>1156.7300938432104</v>
      </c>
      <c r="AH101" s="45">
        <f t="shared" si="184"/>
        <v>14.117457052060738</v>
      </c>
      <c r="AI101" s="45">
        <f t="shared" si="185"/>
        <v>81.936151077177286</v>
      </c>
      <c r="AJ101" s="109">
        <f t="shared" si="186"/>
        <v>32.534376751449891</v>
      </c>
      <c r="AK101" s="113">
        <f t="shared" si="187"/>
        <v>31.619100442154345</v>
      </c>
      <c r="AL101" s="170">
        <v>102</v>
      </c>
      <c r="AM101" s="41">
        <f t="shared" si="188"/>
        <v>788.48</v>
      </c>
      <c r="AN101" s="42">
        <f t="shared" si="189"/>
        <v>31.2</v>
      </c>
      <c r="AO101" s="43">
        <f t="shared" si="190"/>
        <v>0.87</v>
      </c>
      <c r="AP101" s="44">
        <f t="shared" si="191"/>
        <v>1082.1215701287645</v>
      </c>
      <c r="AQ101" s="45">
        <f t="shared" si="192"/>
        <v>13.972243336949868</v>
      </c>
      <c r="AR101" s="45">
        <f t="shared" si="193"/>
        <v>77.447947622489011</v>
      </c>
      <c r="AS101" s="45">
        <f t="shared" si="194"/>
        <v>35.364268163035909</v>
      </c>
      <c r="AT101" s="70">
        <f t="shared" si="195"/>
        <v>34.435690033167454</v>
      </c>
      <c r="AU101" s="170">
        <v>102</v>
      </c>
      <c r="AV101" s="41">
        <f t="shared" si="196"/>
        <v>630.78400000000011</v>
      </c>
      <c r="AW101" s="42">
        <f t="shared" si="197"/>
        <v>31.2</v>
      </c>
      <c r="AX101" s="43">
        <f t="shared" si="198"/>
        <v>0.8</v>
      </c>
      <c r="AY101" s="44">
        <f t="shared" si="199"/>
        <v>1001.3854797570602</v>
      </c>
      <c r="AZ101" s="45">
        <f t="shared" si="200"/>
        <v>13.84236024164859</v>
      </c>
      <c r="BA101" s="45">
        <f t="shared" si="201"/>
        <v>72.3421051233816</v>
      </c>
      <c r="BB101" s="45">
        <f t="shared" si="202"/>
        <v>38.212926246930522</v>
      </c>
      <c r="BC101" s="46">
        <f t="shared" si="203"/>
        <v>37.267692793605057</v>
      </c>
      <c r="BD101" s="170">
        <v>102</v>
      </c>
      <c r="BE101" s="41">
        <f t="shared" si="134"/>
        <v>504.62720000000013</v>
      </c>
      <c r="BF101" s="42">
        <f t="shared" si="135"/>
        <v>31.2</v>
      </c>
      <c r="BG101" s="43">
        <f t="shared" si="136"/>
        <v>0.74</v>
      </c>
      <c r="BH101" s="44">
        <f t="shared" si="137"/>
        <v>915.96166318115274</v>
      </c>
      <c r="BI101" s="45">
        <f t="shared" si="138"/>
        <v>13.726189269559894</v>
      </c>
      <c r="BJ101" s="45">
        <f t="shared" si="139"/>
        <v>66.730950972128142</v>
      </c>
      <c r="BK101" s="45">
        <f t="shared" si="140"/>
        <v>41.033011165953567</v>
      </c>
      <c r="BL101" s="46">
        <f t="shared" si="141"/>
        <v>40.068802578072102</v>
      </c>
      <c r="BM101" s="170">
        <v>102</v>
      </c>
      <c r="BN101" s="41">
        <f t="shared" si="142"/>
        <v>403.70176000000015</v>
      </c>
      <c r="BO101" s="42">
        <f t="shared" si="143"/>
        <v>31.2</v>
      </c>
      <c r="BP101" s="43">
        <f t="shared" si="144"/>
        <v>0.66</v>
      </c>
      <c r="BQ101" s="44">
        <f t="shared" si="145"/>
        <v>827.70210411214885</v>
      </c>
      <c r="BR101" s="45">
        <f t="shared" si="146"/>
        <v>13.622282793318872</v>
      </c>
      <c r="BS101" s="45">
        <f t="shared" si="147"/>
        <v>60.7608957081775</v>
      </c>
      <c r="BT101" s="45">
        <f t="shared" si="148"/>
        <v>43.776075187181121</v>
      </c>
      <c r="BU101" s="70">
        <f t="shared" si="149"/>
        <v>42.791587703423232</v>
      </c>
      <c r="BW101" s="37">
        <v>102</v>
      </c>
      <c r="BX101" s="61">
        <f t="shared" si="150"/>
        <v>403.70176000000015</v>
      </c>
      <c r="BY101" s="62">
        <f t="shared" si="151"/>
        <v>31.2</v>
      </c>
      <c r="BZ101" s="62">
        <f t="shared" si="152"/>
        <v>42.791587703423232</v>
      </c>
      <c r="CA101" s="61">
        <f t="shared" si="153"/>
        <v>827.70210411214885</v>
      </c>
      <c r="CB101" s="75">
        <f t="shared" si="82"/>
        <v>13.622282793318872</v>
      </c>
      <c r="CC101" s="75">
        <f t="shared" si="154"/>
        <v>60.7608957081775</v>
      </c>
      <c r="CD101" s="75">
        <f t="shared" si="155"/>
        <v>43.776075187181121</v>
      </c>
      <c r="CE101" s="75">
        <f t="shared" si="83"/>
        <v>42.791587703423232</v>
      </c>
      <c r="CF101" s="118">
        <f t="shared" si="156"/>
        <v>0.66</v>
      </c>
      <c r="CH101" s="37">
        <v>102</v>
      </c>
      <c r="CI101" s="71">
        <f t="shared" si="157"/>
        <v>403.70176000000015</v>
      </c>
      <c r="CJ101" s="42">
        <f t="shared" si="157"/>
        <v>31.2</v>
      </c>
      <c r="CK101" s="72">
        <f t="shared" si="158"/>
        <v>0.66</v>
      </c>
      <c r="CL101" s="71">
        <f t="shared" si="159"/>
        <v>827.70210411214885</v>
      </c>
      <c r="CM101" s="42">
        <f t="shared" si="160"/>
        <v>42.791587703423232</v>
      </c>
      <c r="CN101" s="73">
        <f t="shared" si="161"/>
        <v>1499.4523917409279</v>
      </c>
      <c r="CO101" s="123">
        <f t="shared" si="162"/>
        <v>22.191110444371514</v>
      </c>
    </row>
    <row r="102" spans="1:93" ht="14.25">
      <c r="A102" s="2">
        <v>103</v>
      </c>
      <c r="B102" s="47">
        <f t="shared" si="163"/>
        <v>2200</v>
      </c>
      <c r="C102" s="46">
        <f t="shared" si="164"/>
        <v>31.3</v>
      </c>
      <c r="D102" s="48">
        <f t="shared" si="165"/>
        <v>1496.9926670753118</v>
      </c>
      <c r="E102" s="49">
        <f t="shared" si="166"/>
        <v>1.1000000000000001</v>
      </c>
      <c r="F102" s="50">
        <f t="shared" si="167"/>
        <v>1371.4854758407837</v>
      </c>
      <c r="G102" s="45">
        <f t="shared" si="168"/>
        <v>14.84033997352179</v>
      </c>
      <c r="H102" s="45">
        <f t="shared" si="169"/>
        <v>92.416041565610698</v>
      </c>
      <c r="I102" s="109">
        <f t="shared" si="170"/>
        <v>23.12689881041948</v>
      </c>
      <c r="J102" s="113">
        <f t="shared" si="171"/>
        <v>22.215082619264617</v>
      </c>
      <c r="K102" s="170">
        <f t="shared" si="93"/>
        <v>103</v>
      </c>
      <c r="L102" s="41">
        <f t="shared" si="94"/>
        <v>1540</v>
      </c>
      <c r="M102" s="42">
        <f t="shared" si="95"/>
        <v>31.3</v>
      </c>
      <c r="N102" s="43">
        <f t="shared" si="96"/>
        <v>1.03</v>
      </c>
      <c r="O102" s="44">
        <f t="shared" si="97"/>
        <v>1291.1723905921046</v>
      </c>
      <c r="P102" s="45">
        <f t="shared" si="98"/>
        <v>14.503596818489628</v>
      </c>
      <c r="Q102" s="45">
        <f t="shared" si="99"/>
        <v>89.024288716167192</v>
      </c>
      <c r="R102" s="109">
        <f t="shared" si="100"/>
        <v>27.129947610940313</v>
      </c>
      <c r="S102" s="113">
        <f t="shared" si="101"/>
        <v>26.225634094046075</v>
      </c>
      <c r="T102" s="170">
        <v>103</v>
      </c>
      <c r="U102" s="41">
        <f t="shared" si="172"/>
        <v>1232</v>
      </c>
      <c r="V102" s="42">
        <f t="shared" si="173"/>
        <v>31.3</v>
      </c>
      <c r="W102" s="43">
        <f t="shared" si="174"/>
        <v>0.98</v>
      </c>
      <c r="X102" s="44">
        <f t="shared" si="175"/>
        <v>1231.095744260004</v>
      </c>
      <c r="Y102" s="45">
        <f t="shared" si="176"/>
        <v>14.321497888883449</v>
      </c>
      <c r="Z102" s="45">
        <f t="shared" si="177"/>
        <v>85.961381540655609</v>
      </c>
      <c r="AA102" s="109">
        <f t="shared" si="178"/>
        <v>29.805842261800088</v>
      </c>
      <c r="AB102" s="113">
        <f t="shared" si="179"/>
        <v>28.897926321516209</v>
      </c>
      <c r="AC102" s="170">
        <v>103</v>
      </c>
      <c r="AD102" s="41">
        <f t="shared" si="180"/>
        <v>985.6</v>
      </c>
      <c r="AE102" s="42">
        <f t="shared" si="181"/>
        <v>31.3</v>
      </c>
      <c r="AF102" s="43">
        <f t="shared" si="182"/>
        <v>0.93</v>
      </c>
      <c r="AG102" s="44">
        <f t="shared" si="183"/>
        <v>1163.4295791270615</v>
      </c>
      <c r="AH102" s="45">
        <f t="shared" si="184"/>
        <v>14.158623654791702</v>
      </c>
      <c r="AI102" s="45">
        <f t="shared" si="185"/>
        <v>82.171092861368777</v>
      </c>
      <c r="AJ102" s="109">
        <f t="shared" si="186"/>
        <v>32.580987514419697</v>
      </c>
      <c r="AK102" s="113">
        <f t="shared" si="187"/>
        <v>31.664129291990108</v>
      </c>
      <c r="AL102" s="170">
        <v>103</v>
      </c>
      <c r="AM102" s="41">
        <f t="shared" si="188"/>
        <v>788.48</v>
      </c>
      <c r="AN102" s="42">
        <f t="shared" si="189"/>
        <v>31.3</v>
      </c>
      <c r="AO102" s="43">
        <f t="shared" si="190"/>
        <v>0.87</v>
      </c>
      <c r="AP102" s="44">
        <f t="shared" si="191"/>
        <v>1088.6346910017546</v>
      </c>
      <c r="AQ102" s="45">
        <f t="shared" si="192"/>
        <v>14.01294451110676</v>
      </c>
      <c r="AR102" s="45">
        <f t="shared" si="193"/>
        <v>77.687790038624286</v>
      </c>
      <c r="AS102" s="45">
        <f t="shared" si="194"/>
        <v>35.418984235159009</v>
      </c>
      <c r="AT102" s="70">
        <f t="shared" si="195"/>
        <v>34.488796015512932</v>
      </c>
      <c r="AU102" s="170">
        <v>103</v>
      </c>
      <c r="AV102" s="41">
        <f t="shared" si="196"/>
        <v>630.78400000000011</v>
      </c>
      <c r="AW102" s="42">
        <f t="shared" si="197"/>
        <v>31.3</v>
      </c>
      <c r="AX102" s="43">
        <f t="shared" si="198"/>
        <v>0.81</v>
      </c>
      <c r="AY102" s="44">
        <f t="shared" si="199"/>
        <v>1007.6588698288566</v>
      </c>
      <c r="AZ102" s="45">
        <f t="shared" si="200"/>
        <v>13.882645123833363</v>
      </c>
      <c r="BA102" s="45">
        <f t="shared" si="201"/>
        <v>72.584068874521193</v>
      </c>
      <c r="BB102" s="45">
        <f t="shared" si="202"/>
        <v>38.276778580468381</v>
      </c>
      <c r="BC102" s="46">
        <f t="shared" si="203"/>
        <v>37.329881565807824</v>
      </c>
      <c r="BD102" s="170">
        <v>103</v>
      </c>
      <c r="BE102" s="41">
        <f t="shared" si="134"/>
        <v>504.62720000000013</v>
      </c>
      <c r="BF102" s="42">
        <f t="shared" si="135"/>
        <v>31.3</v>
      </c>
      <c r="BG102" s="43">
        <f t="shared" si="136"/>
        <v>0.74</v>
      </c>
      <c r="BH102" s="44">
        <f t="shared" si="137"/>
        <v>921.93829782038449</v>
      </c>
      <c r="BI102" s="45">
        <f t="shared" si="138"/>
        <v>13.766101808885407</v>
      </c>
      <c r="BJ102" s="45">
        <f t="shared" si="139"/>
        <v>66.971631520646923</v>
      </c>
      <c r="BK102" s="45">
        <f t="shared" si="140"/>
        <v>41.106942067834659</v>
      </c>
      <c r="BL102" s="46">
        <f t="shared" si="141"/>
        <v>40.14099351999706</v>
      </c>
      <c r="BM102" s="170">
        <v>103</v>
      </c>
      <c r="BN102" s="41">
        <f t="shared" si="142"/>
        <v>403.70176000000015</v>
      </c>
      <c r="BO102" s="42">
        <f t="shared" si="143"/>
        <v>31.3</v>
      </c>
      <c r="BP102" s="43">
        <f t="shared" si="144"/>
        <v>0.67</v>
      </c>
      <c r="BQ102" s="44">
        <f t="shared" si="145"/>
        <v>833.32554354331398</v>
      </c>
      <c r="BR102" s="45">
        <f t="shared" si="146"/>
        <v>13.661862299066691</v>
      </c>
      <c r="BS102" s="45">
        <f t="shared" si="147"/>
        <v>60.996482419548506</v>
      </c>
      <c r="BT102" s="45">
        <f t="shared" si="148"/>
        <v>43.860859028487745</v>
      </c>
      <c r="BU102" s="70">
        <f t="shared" si="149"/>
        <v>42.874535705276223</v>
      </c>
      <c r="BW102" s="37">
        <v>103</v>
      </c>
      <c r="BX102" s="61">
        <f t="shared" si="150"/>
        <v>403.70176000000015</v>
      </c>
      <c r="BY102" s="62">
        <f t="shared" si="151"/>
        <v>31.3</v>
      </c>
      <c r="BZ102" s="62">
        <f t="shared" si="152"/>
        <v>42.874535705276223</v>
      </c>
      <c r="CA102" s="61">
        <f t="shared" si="153"/>
        <v>833.32554354331398</v>
      </c>
      <c r="CB102" s="75">
        <f t="shared" si="82"/>
        <v>13.661862299066691</v>
      </c>
      <c r="CC102" s="75">
        <f t="shared" si="154"/>
        <v>60.996482419548506</v>
      </c>
      <c r="CD102" s="75">
        <f t="shared" si="155"/>
        <v>43.860859028487745</v>
      </c>
      <c r="CE102" s="75">
        <f t="shared" si="83"/>
        <v>42.874535705276223</v>
      </c>
      <c r="CF102" s="118">
        <f t="shared" si="156"/>
        <v>0.67</v>
      </c>
      <c r="CH102" s="37">
        <v>103</v>
      </c>
      <c r="CI102" s="71">
        <f t="shared" si="157"/>
        <v>403.70176000000015</v>
      </c>
      <c r="CJ102" s="42">
        <f t="shared" si="157"/>
        <v>31.3</v>
      </c>
      <c r="CK102" s="72">
        <f t="shared" si="158"/>
        <v>0.67</v>
      </c>
      <c r="CL102" s="71">
        <f t="shared" si="159"/>
        <v>833.32554354331398</v>
      </c>
      <c r="CM102" s="42">
        <f t="shared" si="160"/>
        <v>42.874535705276223</v>
      </c>
      <c r="CN102" s="73">
        <f t="shared" si="161"/>
        <v>1496.9926670753118</v>
      </c>
      <c r="CO102" s="123">
        <f t="shared" si="162"/>
        <v>22.215082619264617</v>
      </c>
    </row>
    <row r="103" spans="1:93" ht="14.25">
      <c r="A103" s="2">
        <v>104</v>
      </c>
      <c r="B103" s="47">
        <f t="shared" si="163"/>
        <v>2200</v>
      </c>
      <c r="C103" s="46">
        <f t="shared" si="164"/>
        <v>31.4</v>
      </c>
      <c r="D103" s="48">
        <f t="shared" si="165"/>
        <v>1494.5376222185569</v>
      </c>
      <c r="E103" s="49">
        <f t="shared" si="166"/>
        <v>1.1000000000000001</v>
      </c>
      <c r="F103" s="50">
        <f t="shared" si="167"/>
        <v>1378.5357599451779</v>
      </c>
      <c r="G103" s="45">
        <f t="shared" si="168"/>
        <v>14.883684583660836</v>
      </c>
      <c r="H103" s="45">
        <f t="shared" si="169"/>
        <v>92.620597554084227</v>
      </c>
      <c r="I103" s="109">
        <f t="shared" si="170"/>
        <v>23.152479492472676</v>
      </c>
      <c r="J103" s="113">
        <f t="shared" si="171"/>
        <v>22.238960023574801</v>
      </c>
      <c r="K103" s="170">
        <f t="shared" si="93"/>
        <v>104</v>
      </c>
      <c r="L103" s="41">
        <f t="shared" si="94"/>
        <v>1540</v>
      </c>
      <c r="M103" s="42">
        <f t="shared" si="95"/>
        <v>31.4</v>
      </c>
      <c r="N103" s="43">
        <f t="shared" si="96"/>
        <v>1.03</v>
      </c>
      <c r="O103" s="44">
        <f t="shared" si="97"/>
        <v>1298.1226645197191</v>
      </c>
      <c r="P103" s="45">
        <f t="shared" si="98"/>
        <v>14.545865571903331</v>
      </c>
      <c r="Q103" s="45">
        <f t="shared" si="99"/>
        <v>89.243411339312914</v>
      </c>
      <c r="R103" s="109">
        <f t="shared" si="100"/>
        <v>27.163315648881614</v>
      </c>
      <c r="S103" s="113">
        <f t="shared" si="101"/>
        <v>26.257397773479731</v>
      </c>
      <c r="T103" s="170">
        <v>104</v>
      </c>
      <c r="U103" s="41">
        <f t="shared" si="172"/>
        <v>1232</v>
      </c>
      <c r="V103" s="42">
        <f t="shared" si="173"/>
        <v>31.4</v>
      </c>
      <c r="W103" s="43">
        <f t="shared" si="174"/>
        <v>0.99</v>
      </c>
      <c r="X103" s="44">
        <f t="shared" si="175"/>
        <v>1237.9458564072788</v>
      </c>
      <c r="Y103" s="45">
        <f t="shared" si="176"/>
        <v>14.363184856579561</v>
      </c>
      <c r="Z103" s="45">
        <f t="shared" si="177"/>
        <v>86.188813189311162</v>
      </c>
      <c r="AA103" s="109">
        <f t="shared" si="178"/>
        <v>29.845245502601792</v>
      </c>
      <c r="AB103" s="113">
        <f t="shared" si="179"/>
        <v>28.935751363966581</v>
      </c>
      <c r="AC103" s="170">
        <v>104</v>
      </c>
      <c r="AD103" s="41">
        <f t="shared" si="180"/>
        <v>985.6</v>
      </c>
      <c r="AE103" s="42">
        <f t="shared" si="181"/>
        <v>31.4</v>
      </c>
      <c r="AF103" s="43">
        <f t="shared" si="182"/>
        <v>0.93</v>
      </c>
      <c r="AG103" s="44">
        <f t="shared" si="183"/>
        <v>1170.1408782824119</v>
      </c>
      <c r="AH103" s="45">
        <f t="shared" si="184"/>
        <v>14.199790257522665</v>
      </c>
      <c r="AI103" s="45">
        <f t="shared" si="185"/>
        <v>82.405504381482174</v>
      </c>
      <c r="AJ103" s="109">
        <f t="shared" si="186"/>
        <v>32.62742671510911</v>
      </c>
      <c r="AK103" s="113">
        <f t="shared" si="187"/>
        <v>31.708989150234682</v>
      </c>
      <c r="AL103" s="170">
        <v>104</v>
      </c>
      <c r="AM103" s="41">
        <f t="shared" si="188"/>
        <v>788.48</v>
      </c>
      <c r="AN103" s="42">
        <f t="shared" si="189"/>
        <v>31.4</v>
      </c>
      <c r="AO103" s="43">
        <f t="shared" si="190"/>
        <v>0.87</v>
      </c>
      <c r="AP103" s="44">
        <f t="shared" si="191"/>
        <v>1095.160485956334</v>
      </c>
      <c r="AQ103" s="45">
        <f t="shared" si="192"/>
        <v>14.05364568526365</v>
      </c>
      <c r="AR103" s="45">
        <f t="shared" si="193"/>
        <v>77.92714506134844</v>
      </c>
      <c r="AS103" s="45">
        <f t="shared" si="194"/>
        <v>35.473504976987435</v>
      </c>
      <c r="AT103" s="70">
        <f t="shared" si="195"/>
        <v>34.54170959439287</v>
      </c>
      <c r="AU103" s="170">
        <v>104</v>
      </c>
      <c r="AV103" s="41">
        <f t="shared" si="196"/>
        <v>630.78400000000011</v>
      </c>
      <c r="AW103" s="42">
        <f t="shared" si="197"/>
        <v>31.4</v>
      </c>
      <c r="AX103" s="43">
        <f t="shared" si="198"/>
        <v>0.81</v>
      </c>
      <c r="AY103" s="44">
        <f t="shared" si="199"/>
        <v>1013.9458447853135</v>
      </c>
      <c r="AZ103" s="45">
        <f t="shared" si="200"/>
        <v>13.922930006018133</v>
      </c>
      <c r="BA103" s="45">
        <f t="shared" si="201"/>
        <v>72.825608140458897</v>
      </c>
      <c r="BB103" s="45">
        <f t="shared" si="202"/>
        <v>38.340412835486283</v>
      </c>
      <c r="BC103" s="46">
        <f t="shared" si="203"/>
        <v>37.391855527179175</v>
      </c>
      <c r="BD103" s="170">
        <v>104</v>
      </c>
      <c r="BE103" s="41">
        <f t="shared" si="134"/>
        <v>504.62720000000013</v>
      </c>
      <c r="BF103" s="42">
        <f t="shared" si="135"/>
        <v>31.4</v>
      </c>
      <c r="BG103" s="43">
        <f t="shared" si="136"/>
        <v>0.74</v>
      </c>
      <c r="BH103" s="44">
        <f t="shared" si="137"/>
        <v>927.92939574239961</v>
      </c>
      <c r="BI103" s="45">
        <f t="shared" si="138"/>
        <v>13.806014348210919</v>
      </c>
      <c r="BJ103" s="45">
        <f t="shared" si="139"/>
        <v>67.21196808423187</v>
      </c>
      <c r="BK103" s="45">
        <f t="shared" si="140"/>
        <v>41.180634864066711</v>
      </c>
      <c r="BL103" s="46">
        <f t="shared" si="141"/>
        <v>40.212949924048026</v>
      </c>
      <c r="BM103" s="170">
        <v>104</v>
      </c>
      <c r="BN103" s="41">
        <f t="shared" si="142"/>
        <v>403.70176000000015</v>
      </c>
      <c r="BO103" s="42">
        <f t="shared" si="143"/>
        <v>31.4</v>
      </c>
      <c r="BP103" s="43">
        <f t="shared" si="144"/>
        <v>0.67</v>
      </c>
      <c r="BQ103" s="44">
        <f t="shared" si="145"/>
        <v>838.96419006288249</v>
      </c>
      <c r="BR103" s="45">
        <f t="shared" si="146"/>
        <v>13.701441804814506</v>
      </c>
      <c r="BS103" s="45">
        <f t="shared" si="147"/>
        <v>61.231817936713895</v>
      </c>
      <c r="BT103" s="45">
        <f t="shared" si="148"/>
        <v>43.94538915742546</v>
      </c>
      <c r="BU103" s="70">
        <f t="shared" si="149"/>
        <v>42.957233796386447</v>
      </c>
      <c r="BW103" s="37">
        <v>104</v>
      </c>
      <c r="BX103" s="61">
        <f t="shared" si="150"/>
        <v>403.70176000000015</v>
      </c>
      <c r="BY103" s="62">
        <f t="shared" si="151"/>
        <v>31.4</v>
      </c>
      <c r="BZ103" s="62">
        <f t="shared" si="152"/>
        <v>42.957233796386447</v>
      </c>
      <c r="CA103" s="61">
        <f t="shared" si="153"/>
        <v>838.96419006288249</v>
      </c>
      <c r="CB103" s="75">
        <f t="shared" si="82"/>
        <v>13.701441804814506</v>
      </c>
      <c r="CC103" s="75">
        <f t="shared" si="154"/>
        <v>61.231817936713895</v>
      </c>
      <c r="CD103" s="75">
        <f t="shared" si="155"/>
        <v>43.94538915742546</v>
      </c>
      <c r="CE103" s="75">
        <f t="shared" si="83"/>
        <v>42.957233796386447</v>
      </c>
      <c r="CF103" s="118">
        <f t="shared" si="156"/>
        <v>0.67</v>
      </c>
      <c r="CH103" s="37">
        <v>104</v>
      </c>
      <c r="CI103" s="71">
        <f t="shared" si="157"/>
        <v>403.70176000000015</v>
      </c>
      <c r="CJ103" s="42">
        <f t="shared" si="157"/>
        <v>31.4</v>
      </c>
      <c r="CK103" s="72">
        <f t="shared" si="158"/>
        <v>0.67</v>
      </c>
      <c r="CL103" s="71">
        <f t="shared" si="159"/>
        <v>838.96419006288249</v>
      </c>
      <c r="CM103" s="42">
        <f t="shared" si="160"/>
        <v>42.957233796386447</v>
      </c>
      <c r="CN103" s="73">
        <f t="shared" si="161"/>
        <v>1494.5376222185569</v>
      </c>
      <c r="CO103" s="123">
        <f t="shared" si="162"/>
        <v>22.238960023574801</v>
      </c>
    </row>
    <row r="104" spans="1:93" ht="14.25">
      <c r="A104" s="2">
        <v>105</v>
      </c>
      <c r="B104" s="47">
        <f t="shared" si="163"/>
        <v>2200</v>
      </c>
      <c r="C104" s="46">
        <f t="shared" si="164"/>
        <v>31.6</v>
      </c>
      <c r="D104" s="48">
        <f t="shared" si="165"/>
        <v>1489.6415830456592</v>
      </c>
      <c r="E104" s="49">
        <f t="shared" si="166"/>
        <v>1.1000000000000001</v>
      </c>
      <c r="F104" s="50">
        <f t="shared" si="167"/>
        <v>1392.6653628356185</v>
      </c>
      <c r="G104" s="45">
        <f t="shared" si="168"/>
        <v>14.970373803938932</v>
      </c>
      <c r="H104" s="45">
        <f t="shared" si="169"/>
        <v>93.028095428665054</v>
      </c>
      <c r="I104" s="109">
        <f t="shared" si="170"/>
        <v>23.20335495639808</v>
      </c>
      <c r="J104" s="113">
        <f t="shared" si="171"/>
        <v>22.286433215942488</v>
      </c>
      <c r="K104" s="170">
        <f t="shared" si="93"/>
        <v>105</v>
      </c>
      <c r="L104" s="41">
        <f t="shared" si="94"/>
        <v>1540</v>
      </c>
      <c r="M104" s="42">
        <f t="shared" si="95"/>
        <v>31.6</v>
      </c>
      <c r="N104" s="43">
        <f t="shared" si="96"/>
        <v>1.04</v>
      </c>
      <c r="O104" s="44">
        <f t="shared" si="97"/>
        <v>1312.0543904768076</v>
      </c>
      <c r="P104" s="45">
        <f t="shared" si="98"/>
        <v>14.630403078730744</v>
      </c>
      <c r="Q104" s="45">
        <f t="shared" si="99"/>
        <v>89.679989226286892</v>
      </c>
      <c r="R104" s="109">
        <f t="shared" si="100"/>
        <v>27.229675925397178</v>
      </c>
      <c r="S104" s="113">
        <f t="shared" si="101"/>
        <v>26.320554963957726</v>
      </c>
      <c r="T104" s="170">
        <v>105</v>
      </c>
      <c r="U104" s="41">
        <f t="shared" si="172"/>
        <v>1232</v>
      </c>
      <c r="V104" s="42">
        <f t="shared" si="173"/>
        <v>31.6</v>
      </c>
      <c r="W104" s="43">
        <f t="shared" si="174"/>
        <v>0.99</v>
      </c>
      <c r="X104" s="44">
        <f t="shared" si="175"/>
        <v>1251.6791123584369</v>
      </c>
      <c r="Y104" s="45">
        <f t="shared" si="176"/>
        <v>14.446558791971789</v>
      </c>
      <c r="Z104" s="45">
        <f t="shared" si="177"/>
        <v>86.642025300448523</v>
      </c>
      <c r="AA104" s="109">
        <f t="shared" si="178"/>
        <v>29.923611193954798</v>
      </c>
      <c r="AB104" s="113">
        <f t="shared" si="179"/>
        <v>29.010967263418031</v>
      </c>
      <c r="AC104" s="170">
        <v>105</v>
      </c>
      <c r="AD104" s="41">
        <f t="shared" si="180"/>
        <v>985.6</v>
      </c>
      <c r="AE104" s="42">
        <f t="shared" si="181"/>
        <v>31.6</v>
      </c>
      <c r="AF104" s="43">
        <f t="shared" si="182"/>
        <v>0.93</v>
      </c>
      <c r="AG104" s="44">
        <f t="shared" si="183"/>
        <v>1183.5987562686371</v>
      </c>
      <c r="AH104" s="45">
        <f t="shared" si="184"/>
        <v>14.282123462984595</v>
      </c>
      <c r="AI104" s="45">
        <f t="shared" si="185"/>
        <v>82.872743632009986</v>
      </c>
      <c r="AJ104" s="109">
        <f t="shared" si="186"/>
        <v>32.719794731297767</v>
      </c>
      <c r="AK104" s="113">
        <f t="shared" si="187"/>
        <v>31.798206129145363</v>
      </c>
      <c r="AL104" s="170">
        <v>105</v>
      </c>
      <c r="AM104" s="41">
        <f t="shared" si="188"/>
        <v>788.48</v>
      </c>
      <c r="AN104" s="42">
        <f t="shared" si="189"/>
        <v>31.6</v>
      </c>
      <c r="AO104" s="43">
        <f t="shared" si="190"/>
        <v>0.87</v>
      </c>
      <c r="AP104" s="44">
        <f t="shared" si="191"/>
        <v>1108.249922251945</v>
      </c>
      <c r="AQ104" s="45">
        <f t="shared" si="192"/>
        <v>14.135048033577432</v>
      </c>
      <c r="AR104" s="45">
        <f t="shared" si="193"/>
        <v>78.404397326371068</v>
      </c>
      <c r="AS104" s="45">
        <f t="shared" si="194"/>
        <v>35.581965056473869</v>
      </c>
      <c r="AT104" s="70">
        <f t="shared" si="195"/>
        <v>34.64696405974243</v>
      </c>
      <c r="AU104" s="170">
        <v>105</v>
      </c>
      <c r="AV104" s="41">
        <f t="shared" si="196"/>
        <v>630.78400000000011</v>
      </c>
      <c r="AW104" s="42">
        <f t="shared" si="197"/>
        <v>31.6</v>
      </c>
      <c r="AX104" s="43">
        <f t="shared" si="198"/>
        <v>0.81</v>
      </c>
      <c r="AY104" s="44">
        <f t="shared" si="199"/>
        <v>1026.5603651372789</v>
      </c>
      <c r="AZ104" s="45">
        <f t="shared" si="200"/>
        <v>14.003499770387677</v>
      </c>
      <c r="BA104" s="45">
        <f t="shared" si="201"/>
        <v>73.307414715575732</v>
      </c>
      <c r="BB104" s="45">
        <f t="shared" si="202"/>
        <v>38.467031828591018</v>
      </c>
      <c r="BC104" s="46">
        <f t="shared" si="203"/>
        <v>37.515163665352496</v>
      </c>
      <c r="BD104" s="170">
        <v>105</v>
      </c>
      <c r="BE104" s="41">
        <f t="shared" si="134"/>
        <v>504.62720000000013</v>
      </c>
      <c r="BF104" s="42">
        <f t="shared" si="135"/>
        <v>31.6</v>
      </c>
      <c r="BG104" s="43">
        <f t="shared" si="136"/>
        <v>0.74</v>
      </c>
      <c r="BH104" s="44">
        <f t="shared" si="137"/>
        <v>939.95479725719997</v>
      </c>
      <c r="BI104" s="45">
        <f t="shared" si="138"/>
        <v>13.885839426861946</v>
      </c>
      <c r="BJ104" s="45">
        <f t="shared" si="139"/>
        <v>67.69160785763313</v>
      </c>
      <c r="BK104" s="45">
        <f t="shared" si="140"/>
        <v>41.32731080335455</v>
      </c>
      <c r="BL104" s="46">
        <f t="shared" si="141"/>
        <v>40.356163712416894</v>
      </c>
      <c r="BM104" s="170">
        <v>105</v>
      </c>
      <c r="BN104" s="41">
        <f t="shared" si="142"/>
        <v>403.70176000000015</v>
      </c>
      <c r="BO104" s="42">
        <f t="shared" si="143"/>
        <v>31.6</v>
      </c>
      <c r="BP104" s="43">
        <f t="shared" si="144"/>
        <v>0.67</v>
      </c>
      <c r="BQ104" s="44">
        <f t="shared" si="145"/>
        <v>850.28693044990382</v>
      </c>
      <c r="BR104" s="45">
        <f t="shared" si="146"/>
        <v>13.780600816310141</v>
      </c>
      <c r="BS104" s="45">
        <f t="shared" si="147"/>
        <v>61.701731425493428</v>
      </c>
      <c r="BT104" s="45">
        <f t="shared" si="148"/>
        <v>44.113692691092751</v>
      </c>
      <c r="BU104" s="70">
        <f t="shared" si="149"/>
        <v>43.121884593154284</v>
      </c>
      <c r="BW104" s="37">
        <v>105</v>
      </c>
      <c r="BX104" s="61">
        <f t="shared" si="150"/>
        <v>403.70176000000015</v>
      </c>
      <c r="BY104" s="62">
        <f t="shared" si="151"/>
        <v>31.6</v>
      </c>
      <c r="BZ104" s="62">
        <f t="shared" si="152"/>
        <v>43.121884593154284</v>
      </c>
      <c r="CA104" s="61">
        <f t="shared" si="153"/>
        <v>850.28693044990382</v>
      </c>
      <c r="CB104" s="75">
        <f t="shared" si="82"/>
        <v>13.780600816310141</v>
      </c>
      <c r="CC104" s="75">
        <f t="shared" si="154"/>
        <v>61.701731425493428</v>
      </c>
      <c r="CD104" s="75">
        <f t="shared" si="155"/>
        <v>44.113692691092751</v>
      </c>
      <c r="CE104" s="75">
        <f t="shared" si="83"/>
        <v>43.121884593154284</v>
      </c>
      <c r="CF104" s="118">
        <f t="shared" si="156"/>
        <v>0.67</v>
      </c>
      <c r="CH104" s="37">
        <v>105</v>
      </c>
      <c r="CI104" s="71">
        <f t="shared" si="157"/>
        <v>403.70176000000015</v>
      </c>
      <c r="CJ104" s="42">
        <f t="shared" si="157"/>
        <v>31.6</v>
      </c>
      <c r="CK104" s="72">
        <f t="shared" si="158"/>
        <v>0.67</v>
      </c>
      <c r="CL104" s="71">
        <f t="shared" si="159"/>
        <v>850.28693044990382</v>
      </c>
      <c r="CM104" s="42">
        <f t="shared" si="160"/>
        <v>43.121884593154284</v>
      </c>
      <c r="CN104" s="73">
        <f t="shared" si="161"/>
        <v>1489.6415830456592</v>
      </c>
      <c r="CO104" s="123">
        <f t="shared" si="162"/>
        <v>22.286433215942488</v>
      </c>
    </row>
    <row r="105" spans="1:93" ht="14.25">
      <c r="A105" s="2">
        <v>106</v>
      </c>
      <c r="B105" s="47">
        <f t="shared" si="163"/>
        <v>2200</v>
      </c>
      <c r="C105" s="46">
        <f t="shared" si="164"/>
        <v>31.7</v>
      </c>
      <c r="D105" s="48">
        <f t="shared" si="165"/>
        <v>1487.2005937603744</v>
      </c>
      <c r="E105" s="49">
        <f t="shared" si="166"/>
        <v>1.1000000000000001</v>
      </c>
      <c r="F105" s="50">
        <f t="shared" si="167"/>
        <v>1399.7446291015483</v>
      </c>
      <c r="G105" s="45">
        <f t="shared" si="168"/>
        <v>15.013718414077978</v>
      </c>
      <c r="H105" s="45">
        <f t="shared" si="169"/>
        <v>93.231043136458709</v>
      </c>
      <c r="I105" s="109">
        <f t="shared" si="170"/>
        <v>23.228651089690644</v>
      </c>
      <c r="J105" s="113">
        <f t="shared" si="171"/>
        <v>22.310030335170662</v>
      </c>
      <c r="K105" s="170">
        <f t="shared" si="93"/>
        <v>106</v>
      </c>
      <c r="L105" s="41">
        <f t="shared" si="94"/>
        <v>1540</v>
      </c>
      <c r="M105" s="42">
        <f t="shared" si="95"/>
        <v>31.7</v>
      </c>
      <c r="N105" s="43">
        <f t="shared" si="96"/>
        <v>1.04</v>
      </c>
      <c r="O105" s="44">
        <f t="shared" si="97"/>
        <v>1319.0357786995507</v>
      </c>
      <c r="P105" s="45">
        <f t="shared" si="98"/>
        <v>14.672671832144447</v>
      </c>
      <c r="Q105" s="45">
        <f t="shared" si="99"/>
        <v>89.897449748030681</v>
      </c>
      <c r="R105" s="109">
        <f t="shared" si="100"/>
        <v>27.262669875976187</v>
      </c>
      <c r="S105" s="113">
        <f t="shared" si="101"/>
        <v>26.351950161354129</v>
      </c>
      <c r="T105" s="170">
        <v>106</v>
      </c>
      <c r="U105" s="41">
        <f t="shared" si="172"/>
        <v>1232</v>
      </c>
      <c r="V105" s="42">
        <f t="shared" si="173"/>
        <v>31.7</v>
      </c>
      <c r="W105" s="43">
        <f t="shared" si="174"/>
        <v>0.99</v>
      </c>
      <c r="X105" s="44">
        <f t="shared" si="175"/>
        <v>1258.5621841304956</v>
      </c>
      <c r="Y105" s="45">
        <f t="shared" si="176"/>
        <v>14.488245759667901</v>
      </c>
      <c r="Z105" s="45">
        <f t="shared" si="177"/>
        <v>86.867810293089917</v>
      </c>
      <c r="AA105" s="109">
        <f t="shared" si="178"/>
        <v>29.962575578646817</v>
      </c>
      <c r="AB105" s="113">
        <f t="shared" si="179"/>
        <v>29.048360025578667</v>
      </c>
      <c r="AC105" s="170">
        <v>106</v>
      </c>
      <c r="AD105" s="41">
        <f t="shared" si="180"/>
        <v>985.6</v>
      </c>
      <c r="AE105" s="42">
        <f t="shared" si="181"/>
        <v>31.7</v>
      </c>
      <c r="AF105" s="43">
        <f t="shared" si="182"/>
        <v>0.94</v>
      </c>
      <c r="AG105" s="44">
        <f t="shared" si="183"/>
        <v>1190.345254857345</v>
      </c>
      <c r="AH105" s="45">
        <f t="shared" si="184"/>
        <v>14.323290065715558</v>
      </c>
      <c r="AI105" s="45">
        <f t="shared" si="185"/>
        <v>83.105574864155926</v>
      </c>
      <c r="AJ105" s="109">
        <f t="shared" si="186"/>
        <v>32.765725675902637</v>
      </c>
      <c r="AK105" s="113">
        <f t="shared" si="187"/>
        <v>31.842565347014567</v>
      </c>
      <c r="AL105" s="170">
        <v>106</v>
      </c>
      <c r="AM105" s="41">
        <f t="shared" si="188"/>
        <v>788.48</v>
      </c>
      <c r="AN105" s="42">
        <f t="shared" si="189"/>
        <v>31.7</v>
      </c>
      <c r="AO105" s="43">
        <f t="shared" si="190"/>
        <v>0.88</v>
      </c>
      <c r="AP105" s="44">
        <f t="shared" si="191"/>
        <v>1114.8134763822297</v>
      </c>
      <c r="AQ105" s="45">
        <f t="shared" si="192"/>
        <v>14.17574920773432</v>
      </c>
      <c r="AR105" s="45">
        <f t="shared" si="193"/>
        <v>78.642296787670674</v>
      </c>
      <c r="AS105" s="45">
        <f t="shared" si="194"/>
        <v>35.635906666429598</v>
      </c>
      <c r="AT105" s="70">
        <f t="shared" si="195"/>
        <v>34.699307184461652</v>
      </c>
      <c r="AU105" s="170">
        <v>106</v>
      </c>
      <c r="AV105" s="41">
        <f t="shared" si="196"/>
        <v>630.78400000000011</v>
      </c>
      <c r="AW105" s="42">
        <f t="shared" si="197"/>
        <v>31.7</v>
      </c>
      <c r="AX105" s="43">
        <f t="shared" si="198"/>
        <v>0.81</v>
      </c>
      <c r="AY105" s="44">
        <f t="shared" si="199"/>
        <v>1032.8878190763289</v>
      </c>
      <c r="AZ105" s="45">
        <f t="shared" si="200"/>
        <v>14.043784652572446</v>
      </c>
      <c r="BA105" s="45">
        <f t="shared" si="201"/>
        <v>73.547682809785286</v>
      </c>
      <c r="BB105" s="45">
        <f t="shared" si="202"/>
        <v>38.530018906778309</v>
      </c>
      <c r="BC105" s="46">
        <f t="shared" si="203"/>
        <v>37.576500147190863</v>
      </c>
      <c r="BD105" s="170">
        <v>106</v>
      </c>
      <c r="BE105" s="41">
        <f t="shared" si="134"/>
        <v>504.62720000000013</v>
      </c>
      <c r="BF105" s="42">
        <f t="shared" si="135"/>
        <v>31.7</v>
      </c>
      <c r="BG105" s="43">
        <f t="shared" si="136"/>
        <v>0.74</v>
      </c>
      <c r="BH105" s="44">
        <f t="shared" si="137"/>
        <v>945.98900928472085</v>
      </c>
      <c r="BI105" s="45">
        <f t="shared" si="138"/>
        <v>13.925751966187457</v>
      </c>
      <c r="BJ105" s="45">
        <f t="shared" si="139"/>
        <v>67.930910415583853</v>
      </c>
      <c r="BK105" s="45">
        <f t="shared" si="140"/>
        <v>41.400296261981786</v>
      </c>
      <c r="BL105" s="46">
        <f t="shared" si="141"/>
        <v>40.42742337760972</v>
      </c>
      <c r="BM105" s="170">
        <v>106</v>
      </c>
      <c r="BN105" s="41">
        <f t="shared" si="142"/>
        <v>403.70176000000015</v>
      </c>
      <c r="BO105" s="42">
        <f t="shared" si="143"/>
        <v>31.7</v>
      </c>
      <c r="BP105" s="43">
        <f t="shared" si="144"/>
        <v>0.67</v>
      </c>
      <c r="BQ105" s="44">
        <f t="shared" si="145"/>
        <v>855.9709377076025</v>
      </c>
      <c r="BR105" s="45">
        <f t="shared" si="146"/>
        <v>13.820180322057958</v>
      </c>
      <c r="BS105" s="45">
        <f t="shared" si="147"/>
        <v>61.936307469260299</v>
      </c>
      <c r="BT105" s="45">
        <f t="shared" si="148"/>
        <v>44.197468289569336</v>
      </c>
      <c r="BU105" s="70">
        <f t="shared" si="149"/>
        <v>43.203839459687806</v>
      </c>
      <c r="BW105" s="37">
        <v>106</v>
      </c>
      <c r="BX105" s="61">
        <f t="shared" si="150"/>
        <v>403.70176000000015</v>
      </c>
      <c r="BY105" s="62">
        <f t="shared" si="151"/>
        <v>31.7</v>
      </c>
      <c r="BZ105" s="62">
        <f t="shared" si="152"/>
        <v>43.203839459687806</v>
      </c>
      <c r="CA105" s="61">
        <f t="shared" si="153"/>
        <v>855.9709377076025</v>
      </c>
      <c r="CB105" s="75">
        <f t="shared" si="82"/>
        <v>13.820180322057958</v>
      </c>
      <c r="CC105" s="75">
        <f t="shared" si="154"/>
        <v>61.936307469260299</v>
      </c>
      <c r="CD105" s="75">
        <f t="shared" si="155"/>
        <v>44.197468289569336</v>
      </c>
      <c r="CE105" s="75">
        <f t="shared" si="83"/>
        <v>43.203839459687806</v>
      </c>
      <c r="CF105" s="118">
        <f t="shared" si="156"/>
        <v>0.67</v>
      </c>
      <c r="CH105" s="37">
        <v>106</v>
      </c>
      <c r="CI105" s="71">
        <f t="shared" si="157"/>
        <v>403.70176000000015</v>
      </c>
      <c r="CJ105" s="42">
        <f t="shared" si="157"/>
        <v>31.7</v>
      </c>
      <c r="CK105" s="72">
        <f t="shared" si="158"/>
        <v>0.67</v>
      </c>
      <c r="CL105" s="71">
        <f t="shared" si="159"/>
        <v>855.9709377076025</v>
      </c>
      <c r="CM105" s="42">
        <f t="shared" si="160"/>
        <v>43.203839459687806</v>
      </c>
      <c r="CN105" s="73">
        <f t="shared" si="161"/>
        <v>1487.2005937603744</v>
      </c>
      <c r="CO105" s="123">
        <f t="shared" si="162"/>
        <v>22.310030335170662</v>
      </c>
    </row>
    <row r="106" spans="1:93" ht="14.25">
      <c r="A106" s="2">
        <v>107</v>
      </c>
      <c r="B106" s="47">
        <f t="shared" si="163"/>
        <v>2200</v>
      </c>
      <c r="C106" s="46">
        <f t="shared" si="164"/>
        <v>31.8</v>
      </c>
      <c r="D106" s="48">
        <f t="shared" si="165"/>
        <v>1484.7642943522728</v>
      </c>
      <c r="E106" s="49">
        <f t="shared" si="166"/>
        <v>1.1000000000000001</v>
      </c>
      <c r="F106" s="50">
        <f t="shared" si="167"/>
        <v>1406.8335038983141</v>
      </c>
      <c r="G106" s="45">
        <f t="shared" si="168"/>
        <v>15.057063024217026</v>
      </c>
      <c r="H106" s="45">
        <f t="shared" si="169"/>
        <v>93.433460538461816</v>
      </c>
      <c r="I106" s="109">
        <f t="shared" si="170"/>
        <v>23.25385371376127</v>
      </c>
      <c r="J106" s="113">
        <f t="shared" si="171"/>
        <v>22.333535346319088</v>
      </c>
      <c r="K106" s="170">
        <f t="shared" si="93"/>
        <v>107</v>
      </c>
      <c r="L106" s="41">
        <f t="shared" si="94"/>
        <v>1540</v>
      </c>
      <c r="M106" s="42">
        <f t="shared" si="95"/>
        <v>31.8</v>
      </c>
      <c r="N106" s="43">
        <f t="shared" si="96"/>
        <v>1.04</v>
      </c>
      <c r="O106" s="44">
        <f t="shared" si="97"/>
        <v>1326.0274749586395</v>
      </c>
      <c r="P106" s="45">
        <f t="shared" si="98"/>
        <v>14.714940585558153</v>
      </c>
      <c r="Q106" s="45">
        <f t="shared" si="99"/>
        <v>90.114361471500416</v>
      </c>
      <c r="R106" s="109">
        <f t="shared" si="100"/>
        <v>27.295540829635389</v>
      </c>
      <c r="S106" s="113">
        <f t="shared" si="101"/>
        <v>26.383224204816571</v>
      </c>
      <c r="T106" s="170">
        <v>107</v>
      </c>
      <c r="U106" s="41">
        <f t="shared" si="172"/>
        <v>1232</v>
      </c>
      <c r="V106" s="42">
        <f t="shared" si="173"/>
        <v>31.8</v>
      </c>
      <c r="W106" s="43">
        <f t="shared" si="174"/>
        <v>0.99</v>
      </c>
      <c r="X106" s="44">
        <f t="shared" si="175"/>
        <v>1265.4561708670842</v>
      </c>
      <c r="Y106" s="45">
        <f t="shared" si="176"/>
        <v>14.529932727364015</v>
      </c>
      <c r="Z106" s="45">
        <f t="shared" si="177"/>
        <v>87.09305091852687</v>
      </c>
      <c r="AA106" s="109">
        <f t="shared" si="178"/>
        <v>30.0013955980987</v>
      </c>
      <c r="AB106" s="113">
        <f t="shared" si="179"/>
        <v>29.085610585667922</v>
      </c>
      <c r="AC106" s="170">
        <v>107</v>
      </c>
      <c r="AD106" s="41">
        <f t="shared" si="180"/>
        <v>985.6</v>
      </c>
      <c r="AE106" s="42">
        <f t="shared" si="181"/>
        <v>31.8</v>
      </c>
      <c r="AF106" s="43">
        <f t="shared" si="182"/>
        <v>0.94</v>
      </c>
      <c r="AG106" s="44">
        <f t="shared" si="183"/>
        <v>1197.1034068281219</v>
      </c>
      <c r="AH106" s="45">
        <f t="shared" si="184"/>
        <v>14.364456668446522</v>
      </c>
      <c r="AI106" s="45">
        <f t="shared" si="185"/>
        <v>83.337882835326582</v>
      </c>
      <c r="AJ106" s="109">
        <f t="shared" si="186"/>
        <v>32.811489316599626</v>
      </c>
      <c r="AK106" s="113">
        <f t="shared" si="187"/>
        <v>31.886759767857647</v>
      </c>
      <c r="AL106" s="170">
        <v>107</v>
      </c>
      <c r="AM106" s="41">
        <f t="shared" si="188"/>
        <v>788.48</v>
      </c>
      <c r="AN106" s="42">
        <f t="shared" si="189"/>
        <v>31.8</v>
      </c>
      <c r="AO106" s="43">
        <f t="shared" si="190"/>
        <v>0.88</v>
      </c>
      <c r="AP106" s="44">
        <f t="shared" si="191"/>
        <v>1121.3895301684818</v>
      </c>
      <c r="AQ106" s="45">
        <f t="shared" si="192"/>
        <v>14.216450381891212</v>
      </c>
      <c r="AR106" s="45">
        <f t="shared" si="193"/>
        <v>78.879713293052234</v>
      </c>
      <c r="AS106" s="45">
        <f t="shared" si="194"/>
        <v>35.689657490821766</v>
      </c>
      <c r="AT106" s="70">
        <f t="shared" si="195"/>
        <v>34.751462382348201</v>
      </c>
      <c r="AU106" s="170">
        <v>107</v>
      </c>
      <c r="AV106" s="41">
        <f t="shared" si="196"/>
        <v>630.78400000000011</v>
      </c>
      <c r="AW106" s="42">
        <f t="shared" si="197"/>
        <v>31.8</v>
      </c>
      <c r="AX106" s="43">
        <f t="shared" si="198"/>
        <v>0.81</v>
      </c>
      <c r="AY106" s="44">
        <f t="shared" si="199"/>
        <v>1039.2286749844877</v>
      </c>
      <c r="AZ106" s="45">
        <f t="shared" si="200"/>
        <v>14.084069534757218</v>
      </c>
      <c r="BA106" s="45">
        <f t="shared" si="201"/>
        <v>73.787527988259257</v>
      </c>
      <c r="BB106" s="45">
        <f t="shared" si="202"/>
        <v>38.592792586747976</v>
      </c>
      <c r="BC106" s="46">
        <f t="shared" si="203"/>
        <v>37.637626428370503</v>
      </c>
      <c r="BD106" s="170">
        <v>107</v>
      </c>
      <c r="BE106" s="41">
        <f t="shared" si="134"/>
        <v>504.62720000000013</v>
      </c>
      <c r="BF106" s="42">
        <f t="shared" si="135"/>
        <v>31.8</v>
      </c>
      <c r="BG106" s="43">
        <f t="shared" si="136"/>
        <v>0.74</v>
      </c>
      <c r="BH106" s="44">
        <f t="shared" si="137"/>
        <v>952.03750146366042</v>
      </c>
      <c r="BI106" s="45">
        <f t="shared" si="138"/>
        <v>13.96566450551297</v>
      </c>
      <c r="BJ106" s="45">
        <f t="shared" si="139"/>
        <v>68.169867684265355</v>
      </c>
      <c r="BK106" s="45">
        <f t="shared" si="140"/>
        <v>41.47304824616613</v>
      </c>
      <c r="BL106" s="46">
        <f t="shared" si="141"/>
        <v>40.498453066740701</v>
      </c>
      <c r="BM106" s="170">
        <v>107</v>
      </c>
      <c r="BN106" s="41">
        <f t="shared" si="142"/>
        <v>403.70176000000015</v>
      </c>
      <c r="BO106" s="42">
        <f t="shared" si="143"/>
        <v>31.8</v>
      </c>
      <c r="BP106" s="43">
        <f t="shared" si="144"/>
        <v>0.67</v>
      </c>
      <c r="BQ106" s="44">
        <f t="shared" si="145"/>
        <v>861.66997883513159</v>
      </c>
      <c r="BR106" s="45">
        <f t="shared" si="146"/>
        <v>13.859759827805775</v>
      </c>
      <c r="BS106" s="45">
        <f t="shared" si="147"/>
        <v>62.170628462581952</v>
      </c>
      <c r="BT106" s="45">
        <f t="shared" si="148"/>
        <v>44.280994563198092</v>
      </c>
      <c r="BU106" s="70">
        <f t="shared" si="149"/>
        <v>43.285548737257024</v>
      </c>
      <c r="BW106" s="37">
        <v>107</v>
      </c>
      <c r="BX106" s="61">
        <f t="shared" si="150"/>
        <v>403.70176000000015</v>
      </c>
      <c r="BY106" s="62">
        <f t="shared" si="151"/>
        <v>31.8</v>
      </c>
      <c r="BZ106" s="62">
        <f t="shared" si="152"/>
        <v>43.285548737257024</v>
      </c>
      <c r="CA106" s="61">
        <f t="shared" si="153"/>
        <v>861.66997883513159</v>
      </c>
      <c r="CB106" s="75">
        <f t="shared" si="82"/>
        <v>13.859759827805775</v>
      </c>
      <c r="CC106" s="75">
        <f t="shared" si="154"/>
        <v>62.170628462581952</v>
      </c>
      <c r="CD106" s="75">
        <f t="shared" si="155"/>
        <v>44.280994563198092</v>
      </c>
      <c r="CE106" s="75">
        <f t="shared" si="83"/>
        <v>43.285548737257024</v>
      </c>
      <c r="CF106" s="118">
        <f t="shared" si="156"/>
        <v>0.67</v>
      </c>
      <c r="CH106" s="37">
        <v>107</v>
      </c>
      <c r="CI106" s="71">
        <f t="shared" si="157"/>
        <v>403.70176000000015</v>
      </c>
      <c r="CJ106" s="42">
        <f t="shared" si="157"/>
        <v>31.8</v>
      </c>
      <c r="CK106" s="72">
        <f t="shared" si="158"/>
        <v>0.67</v>
      </c>
      <c r="CL106" s="71">
        <f t="shared" si="159"/>
        <v>861.66997883513159</v>
      </c>
      <c r="CM106" s="42">
        <f t="shared" si="160"/>
        <v>43.285548737257024</v>
      </c>
      <c r="CN106" s="73">
        <f t="shared" si="161"/>
        <v>1484.7642943522728</v>
      </c>
      <c r="CO106" s="123">
        <f t="shared" si="162"/>
        <v>22.333535346319088</v>
      </c>
    </row>
    <row r="107" spans="1:93" ht="14.25">
      <c r="A107" s="2">
        <v>108</v>
      </c>
      <c r="B107" s="47">
        <f t="shared" si="163"/>
        <v>2200</v>
      </c>
      <c r="C107" s="46">
        <f t="shared" si="164"/>
        <v>32</v>
      </c>
      <c r="D107" s="48">
        <f t="shared" si="165"/>
        <v>1479.9057729850654</v>
      </c>
      <c r="E107" s="49">
        <f t="shared" si="166"/>
        <v>1.1000000000000001</v>
      </c>
      <c r="F107" s="50">
        <f t="shared" si="167"/>
        <v>1421.0399762060863</v>
      </c>
      <c r="G107" s="45">
        <f t="shared" si="168"/>
        <v>15.14375224449512</v>
      </c>
      <c r="H107" s="45">
        <f t="shared" si="169"/>
        <v>93.836715845813316</v>
      </c>
      <c r="I107" s="109">
        <f t="shared" si="170"/>
        <v>23.303981064788651</v>
      </c>
      <c r="J107" s="113">
        <f t="shared" si="171"/>
        <v>22.380271635512415</v>
      </c>
      <c r="K107" s="170">
        <f t="shared" si="93"/>
        <v>108</v>
      </c>
      <c r="L107" s="41">
        <f t="shared" si="94"/>
        <v>1540</v>
      </c>
      <c r="M107" s="42">
        <f t="shared" si="95"/>
        <v>32</v>
      </c>
      <c r="N107" s="43">
        <f t="shared" si="96"/>
        <v>1.04</v>
      </c>
      <c r="O107" s="44">
        <f t="shared" si="97"/>
        <v>1340.0416666651845</v>
      </c>
      <c r="P107" s="45">
        <f t="shared" si="98"/>
        <v>14.799478092385563</v>
      </c>
      <c r="Q107" s="45">
        <f t="shared" si="99"/>
        <v>90.54654889179136</v>
      </c>
      <c r="R107" s="109">
        <f t="shared" si="100"/>
        <v>27.36091708423567</v>
      </c>
      <c r="S107" s="113">
        <f t="shared" si="101"/>
        <v>26.445412117963659</v>
      </c>
      <c r="T107" s="170">
        <v>108</v>
      </c>
      <c r="U107" s="41">
        <f t="shared" si="172"/>
        <v>1232</v>
      </c>
      <c r="V107" s="42">
        <f t="shared" si="173"/>
        <v>32</v>
      </c>
      <c r="W107" s="43">
        <f t="shared" si="174"/>
        <v>0.99</v>
      </c>
      <c r="X107" s="44">
        <f t="shared" si="175"/>
        <v>1279.2767481489063</v>
      </c>
      <c r="Y107" s="45">
        <f t="shared" si="176"/>
        <v>14.613306662756241</v>
      </c>
      <c r="Z107" s="45">
        <f t="shared" si="177"/>
        <v>87.54190804804611</v>
      </c>
      <c r="AA107" s="109">
        <f t="shared" si="178"/>
        <v>30.078606317817552</v>
      </c>
      <c r="AB107" s="113">
        <f t="shared" si="179"/>
        <v>29.159688819580186</v>
      </c>
      <c r="AC107" s="170">
        <v>108</v>
      </c>
      <c r="AD107" s="41">
        <f t="shared" si="180"/>
        <v>985.6</v>
      </c>
      <c r="AE107" s="42">
        <f t="shared" si="181"/>
        <v>32</v>
      </c>
      <c r="AF107" s="43">
        <f t="shared" si="182"/>
        <v>0.94</v>
      </c>
      <c r="AG107" s="44">
        <f t="shared" si="183"/>
        <v>1210.6545135769566</v>
      </c>
      <c r="AH107" s="45">
        <f t="shared" si="184"/>
        <v>14.44678987390845</v>
      </c>
      <c r="AI107" s="45">
        <f t="shared" si="185"/>
        <v>83.800935996407958</v>
      </c>
      <c r="AJ107" s="109">
        <f t="shared" si="186"/>
        <v>32.902518850647247</v>
      </c>
      <c r="AK107" s="113">
        <f t="shared" si="187"/>
        <v>31.974658320443691</v>
      </c>
      <c r="AL107" s="170">
        <v>108</v>
      </c>
      <c r="AM107" s="41">
        <f t="shared" si="188"/>
        <v>788.48</v>
      </c>
      <c r="AN107" s="42">
        <f t="shared" si="189"/>
        <v>32</v>
      </c>
      <c r="AO107" s="43">
        <f t="shared" si="190"/>
        <v>0.88</v>
      </c>
      <c r="AP107" s="44">
        <f t="shared" si="191"/>
        <v>1134.5789654039295</v>
      </c>
      <c r="AQ107" s="45">
        <f t="shared" si="192"/>
        <v>14.297852730204994</v>
      </c>
      <c r="AR107" s="45">
        <f t="shared" si="193"/>
        <v>79.353101952649823</v>
      </c>
      <c r="AS107" s="45">
        <f t="shared" si="194"/>
        <v>35.796591236311102</v>
      </c>
      <c r="AT107" s="70">
        <f t="shared" si="195"/>
        <v>34.855213384289272</v>
      </c>
      <c r="AU107" s="170">
        <v>108</v>
      </c>
      <c r="AV107" s="41">
        <f t="shared" si="196"/>
        <v>630.78400000000011</v>
      </c>
      <c r="AW107" s="42">
        <f t="shared" si="197"/>
        <v>32</v>
      </c>
      <c r="AX107" s="43">
        <f t="shared" si="198"/>
        <v>0.82</v>
      </c>
      <c r="AY107" s="44">
        <f t="shared" si="199"/>
        <v>1051.950412631151</v>
      </c>
      <c r="AZ107" s="45">
        <f t="shared" si="200"/>
        <v>14.16463929912676</v>
      </c>
      <c r="BA107" s="45">
        <f t="shared" si="201"/>
        <v>74.265951318365239</v>
      </c>
      <c r="BB107" s="45">
        <f t="shared" si="202"/>
        <v>38.717704348786782</v>
      </c>
      <c r="BC107" s="46">
        <f t="shared" si="203"/>
        <v>37.759252916628199</v>
      </c>
      <c r="BD107" s="170">
        <v>108</v>
      </c>
      <c r="BE107" s="41">
        <f t="shared" si="134"/>
        <v>504.62720000000013</v>
      </c>
      <c r="BF107" s="42">
        <f t="shared" si="135"/>
        <v>32</v>
      </c>
      <c r="BG107" s="43">
        <f t="shared" si="136"/>
        <v>0.75</v>
      </c>
      <c r="BH107" s="44">
        <f t="shared" si="137"/>
        <v>964.17714543958698</v>
      </c>
      <c r="BI107" s="45">
        <f t="shared" si="138"/>
        <v>14.045489584163995</v>
      </c>
      <c r="BJ107" s="45">
        <f t="shared" si="139"/>
        <v>68.646745253129311</v>
      </c>
      <c r="BK107" s="45">
        <f t="shared" si="140"/>
        <v>41.617856351251035</v>
      </c>
      <c r="BL107" s="46">
        <f t="shared" si="141"/>
        <v>40.639827008534333</v>
      </c>
      <c r="BM107" s="170">
        <v>108</v>
      </c>
      <c r="BN107" s="41">
        <f t="shared" si="142"/>
        <v>403.70176000000015</v>
      </c>
      <c r="BO107" s="42">
        <f t="shared" si="143"/>
        <v>32</v>
      </c>
      <c r="BP107" s="43">
        <f t="shared" si="144"/>
        <v>0.68</v>
      </c>
      <c r="BQ107" s="44">
        <f t="shared" si="145"/>
        <v>873.11299102521764</v>
      </c>
      <c r="BR107" s="45">
        <f t="shared" si="146"/>
        <v>13.938918839301408</v>
      </c>
      <c r="BS107" s="45">
        <f t="shared" si="147"/>
        <v>62.638501672270039</v>
      </c>
      <c r="BT107" s="45">
        <f t="shared" si="148"/>
        <v>44.447303467810755</v>
      </c>
      <c r="BU107" s="70">
        <f t="shared" si="149"/>
        <v>43.448234792491981</v>
      </c>
      <c r="BW107" s="37">
        <v>108</v>
      </c>
      <c r="BX107" s="61">
        <f t="shared" si="150"/>
        <v>403.70176000000015</v>
      </c>
      <c r="BY107" s="62">
        <f t="shared" si="151"/>
        <v>32</v>
      </c>
      <c r="BZ107" s="62">
        <f t="shared" si="152"/>
        <v>43.448234792491981</v>
      </c>
      <c r="CA107" s="61">
        <f t="shared" si="153"/>
        <v>873.11299102521764</v>
      </c>
      <c r="CB107" s="75">
        <f t="shared" si="82"/>
        <v>13.938918839301408</v>
      </c>
      <c r="CC107" s="75">
        <f t="shared" si="154"/>
        <v>62.638501672270039</v>
      </c>
      <c r="CD107" s="75">
        <f t="shared" si="155"/>
        <v>44.447303467810755</v>
      </c>
      <c r="CE107" s="75">
        <f t="shared" si="83"/>
        <v>43.448234792491981</v>
      </c>
      <c r="CF107" s="118">
        <f t="shared" si="156"/>
        <v>0.68</v>
      </c>
      <c r="CH107" s="37">
        <v>108</v>
      </c>
      <c r="CI107" s="71">
        <f t="shared" si="157"/>
        <v>403.70176000000015</v>
      </c>
      <c r="CJ107" s="42">
        <f t="shared" si="157"/>
        <v>32</v>
      </c>
      <c r="CK107" s="72">
        <f t="shared" si="158"/>
        <v>0.68</v>
      </c>
      <c r="CL107" s="71">
        <f t="shared" si="159"/>
        <v>873.11299102521764</v>
      </c>
      <c r="CM107" s="42">
        <f t="shared" si="160"/>
        <v>43.448234792491981</v>
      </c>
      <c r="CN107" s="73">
        <f t="shared" si="161"/>
        <v>1479.9057729850654</v>
      </c>
      <c r="CO107" s="123">
        <f t="shared" si="162"/>
        <v>22.380271635512415</v>
      </c>
    </row>
    <row r="108" spans="1:93" ht="14.25">
      <c r="A108" s="2">
        <v>109</v>
      </c>
      <c r="B108" s="47">
        <f t="shared" si="163"/>
        <v>2200</v>
      </c>
      <c r="C108" s="46">
        <f t="shared" si="164"/>
        <v>32.1</v>
      </c>
      <c r="D108" s="48">
        <f t="shared" si="165"/>
        <v>1477.4835544409</v>
      </c>
      <c r="E108" s="49">
        <f t="shared" si="166"/>
        <v>1.1000000000000001</v>
      </c>
      <c r="F108" s="50">
        <f t="shared" si="167"/>
        <v>1428.1575227579933</v>
      </c>
      <c r="G108" s="45">
        <f t="shared" si="168"/>
        <v>15.187096854634168</v>
      </c>
      <c r="H108" s="45">
        <f t="shared" si="169"/>
        <v>94.037559411640117</v>
      </c>
      <c r="I108" s="109">
        <f t="shared" si="170"/>
        <v>23.328907090997102</v>
      </c>
      <c r="J108" s="113">
        <f t="shared" si="171"/>
        <v>22.403504193341028</v>
      </c>
      <c r="K108" s="170">
        <f t="shared" si="93"/>
        <v>109</v>
      </c>
      <c r="L108" s="41">
        <f t="shared" si="94"/>
        <v>1540</v>
      </c>
      <c r="M108" s="42">
        <f t="shared" si="95"/>
        <v>32.1</v>
      </c>
      <c r="N108" s="43">
        <f t="shared" si="96"/>
        <v>1.04</v>
      </c>
      <c r="O108" s="44">
        <f t="shared" si="97"/>
        <v>1347.0641002509956</v>
      </c>
      <c r="P108" s="45">
        <f t="shared" si="98"/>
        <v>14.841746845799268</v>
      </c>
      <c r="Q108" s="45">
        <f t="shared" si="99"/>
        <v>90.761829739217106</v>
      </c>
      <c r="R108" s="109">
        <f t="shared" si="100"/>
        <v>27.393424035100573</v>
      </c>
      <c r="S108" s="113">
        <f t="shared" si="101"/>
        <v>26.476327612849673</v>
      </c>
      <c r="T108" s="170">
        <v>109</v>
      </c>
      <c r="U108" s="41">
        <f t="shared" si="172"/>
        <v>1232</v>
      </c>
      <c r="V108" s="42">
        <f t="shared" si="173"/>
        <v>32.1</v>
      </c>
      <c r="W108" s="43">
        <f t="shared" si="174"/>
        <v>0.99</v>
      </c>
      <c r="X108" s="44">
        <f t="shared" si="175"/>
        <v>1286.2032688150287</v>
      </c>
      <c r="Y108" s="45">
        <f t="shared" si="176"/>
        <v>14.654993630452356</v>
      </c>
      <c r="Z108" s="45">
        <f t="shared" si="177"/>
        <v>87.765529023660676</v>
      </c>
      <c r="AA108" s="109">
        <f t="shared" si="178"/>
        <v>30.116998885936606</v>
      </c>
      <c r="AB108" s="113">
        <f t="shared" si="179"/>
        <v>29.196518333267385</v>
      </c>
      <c r="AC108" s="170">
        <v>109</v>
      </c>
      <c r="AD108" s="41">
        <f t="shared" si="180"/>
        <v>985.6</v>
      </c>
      <c r="AE108" s="42">
        <f t="shared" si="181"/>
        <v>32.1</v>
      </c>
      <c r="AF108" s="43">
        <f t="shared" si="182"/>
        <v>0.94</v>
      </c>
      <c r="AG108" s="44">
        <f t="shared" si="183"/>
        <v>1217.4473903876981</v>
      </c>
      <c r="AH108" s="45">
        <f t="shared" si="184"/>
        <v>14.487956476639415</v>
      </c>
      <c r="AI108" s="45">
        <f t="shared" si="185"/>
        <v>84.031684685878744</v>
      </c>
      <c r="AJ108" s="109">
        <f t="shared" si="186"/>
        <v>32.947786805262446</v>
      </c>
      <c r="AK108" s="113">
        <f t="shared" si="187"/>
        <v>32.018364482565232</v>
      </c>
      <c r="AL108" s="170">
        <v>109</v>
      </c>
      <c r="AM108" s="41">
        <f t="shared" si="188"/>
        <v>788.48</v>
      </c>
      <c r="AN108" s="42">
        <f t="shared" si="189"/>
        <v>32.1</v>
      </c>
      <c r="AO108" s="43">
        <f t="shared" si="190"/>
        <v>0.88</v>
      </c>
      <c r="AP108" s="44">
        <f t="shared" si="191"/>
        <v>1141.1922618985632</v>
      </c>
      <c r="AQ108" s="45">
        <f t="shared" si="192"/>
        <v>14.338553904361884</v>
      </c>
      <c r="AR108" s="45">
        <f t="shared" si="193"/>
        <v>79.589076381782462</v>
      </c>
      <c r="AS108" s="45">
        <f t="shared" si="194"/>
        <v>35.849776363718675</v>
      </c>
      <c r="AT108" s="70">
        <f t="shared" si="195"/>
        <v>34.906811361594841</v>
      </c>
      <c r="AU108" s="170">
        <v>109</v>
      </c>
      <c r="AV108" s="41">
        <f t="shared" si="196"/>
        <v>630.78400000000011</v>
      </c>
      <c r="AW108" s="42">
        <f t="shared" si="197"/>
        <v>32.1</v>
      </c>
      <c r="AX108" s="43">
        <f t="shared" si="198"/>
        <v>0.82</v>
      </c>
      <c r="AY108" s="44">
        <f t="shared" si="199"/>
        <v>1058.3312049689605</v>
      </c>
      <c r="AZ108" s="45">
        <f t="shared" si="200"/>
        <v>14.204924181311531</v>
      </c>
      <c r="BA108" s="45">
        <f t="shared" si="201"/>
        <v>74.504530362881908</v>
      </c>
      <c r="BB108" s="45">
        <f t="shared" si="202"/>
        <v>38.779844710522333</v>
      </c>
      <c r="BC108" s="46">
        <f t="shared" si="203"/>
        <v>37.819755369214135</v>
      </c>
      <c r="BD108" s="170">
        <v>109</v>
      </c>
      <c r="BE108" s="41">
        <f t="shared" si="134"/>
        <v>504.62720000000013</v>
      </c>
      <c r="BF108" s="42">
        <f t="shared" si="135"/>
        <v>32.1</v>
      </c>
      <c r="BG108" s="43">
        <f t="shared" si="136"/>
        <v>0.75</v>
      </c>
      <c r="BH108" s="44">
        <f t="shared" si="137"/>
        <v>970.26820733761576</v>
      </c>
      <c r="BI108" s="45">
        <f t="shared" si="138"/>
        <v>14.085402123489509</v>
      </c>
      <c r="BJ108" s="45">
        <f t="shared" si="139"/>
        <v>68.884665047620388</v>
      </c>
      <c r="BK108" s="45">
        <f t="shared" si="140"/>
        <v>41.689914736176938</v>
      </c>
      <c r="BL108" s="46">
        <f t="shared" si="141"/>
        <v>40.710173491298164</v>
      </c>
      <c r="BM108" s="170">
        <v>109</v>
      </c>
      <c r="BN108" s="41">
        <f t="shared" si="142"/>
        <v>403.70176000000015</v>
      </c>
      <c r="BO108" s="42">
        <f t="shared" si="143"/>
        <v>32.1</v>
      </c>
      <c r="BP108" s="43">
        <f t="shared" si="144"/>
        <v>0.68</v>
      </c>
      <c r="BQ108" s="44">
        <f t="shared" si="145"/>
        <v>878.85687660381814</v>
      </c>
      <c r="BR108" s="45">
        <f t="shared" si="146"/>
        <v>13.978498345049227</v>
      </c>
      <c r="BS108" s="45">
        <f t="shared" si="147"/>
        <v>62.872052126763919</v>
      </c>
      <c r="BT108" s="45">
        <f t="shared" si="148"/>
        <v>44.530088252180178</v>
      </c>
      <c r="BU108" s="70">
        <f t="shared" si="149"/>
        <v>43.529213691276929</v>
      </c>
      <c r="BW108" s="37">
        <v>109</v>
      </c>
      <c r="BX108" s="61">
        <f t="shared" si="150"/>
        <v>403.70176000000015</v>
      </c>
      <c r="BY108" s="62">
        <f t="shared" si="151"/>
        <v>32.1</v>
      </c>
      <c r="BZ108" s="62">
        <f t="shared" si="152"/>
        <v>43.529213691276929</v>
      </c>
      <c r="CA108" s="61">
        <f t="shared" si="153"/>
        <v>878.85687660381814</v>
      </c>
      <c r="CB108" s="75">
        <f t="shared" si="82"/>
        <v>13.978498345049227</v>
      </c>
      <c r="CC108" s="75">
        <f t="shared" si="154"/>
        <v>62.872052126763919</v>
      </c>
      <c r="CD108" s="75">
        <f t="shared" si="155"/>
        <v>44.530088252180178</v>
      </c>
      <c r="CE108" s="75">
        <f t="shared" si="83"/>
        <v>43.529213691276929</v>
      </c>
      <c r="CF108" s="118">
        <f t="shared" si="156"/>
        <v>0.68</v>
      </c>
      <c r="CH108" s="37">
        <v>109</v>
      </c>
      <c r="CI108" s="71">
        <f t="shared" si="157"/>
        <v>403.70176000000015</v>
      </c>
      <c r="CJ108" s="42">
        <f t="shared" si="157"/>
        <v>32.1</v>
      </c>
      <c r="CK108" s="72">
        <f t="shared" si="158"/>
        <v>0.68</v>
      </c>
      <c r="CL108" s="71">
        <f t="shared" si="159"/>
        <v>878.85687660381814</v>
      </c>
      <c r="CM108" s="42">
        <f t="shared" si="160"/>
        <v>43.529213691276929</v>
      </c>
      <c r="CN108" s="73">
        <f t="shared" si="161"/>
        <v>1477.4835544409</v>
      </c>
      <c r="CO108" s="123">
        <f t="shared" si="162"/>
        <v>22.403504193341028</v>
      </c>
    </row>
    <row r="109" spans="1:93" ht="15" thickBot="1">
      <c r="A109" s="12">
        <v>110</v>
      </c>
      <c r="B109" s="86">
        <f t="shared" si="163"/>
        <v>2200</v>
      </c>
      <c r="C109" s="87">
        <f t="shared" si="164"/>
        <v>32.200000000000003</v>
      </c>
      <c r="D109" s="88">
        <f t="shared" si="165"/>
        <v>1475.0660326100337</v>
      </c>
      <c r="E109" s="89">
        <f t="shared" si="166"/>
        <v>1.1000000000000001</v>
      </c>
      <c r="F109" s="90">
        <f t="shared" si="167"/>
        <v>1435.2845759181957</v>
      </c>
      <c r="G109" s="91">
        <f t="shared" si="168"/>
        <v>15.230441464773216</v>
      </c>
      <c r="H109" s="91">
        <f t="shared" si="169"/>
        <v>94.237883992915982</v>
      </c>
      <c r="I109" s="111">
        <f t="shared" si="170"/>
        <v>23.353742206642117</v>
      </c>
      <c r="J109" s="115">
        <f t="shared" si="171"/>
        <v>22.426647202810091</v>
      </c>
      <c r="K109" s="170">
        <f t="shared" si="93"/>
        <v>110</v>
      </c>
      <c r="L109" s="104">
        <f t="shared" si="94"/>
        <v>1540</v>
      </c>
      <c r="M109" s="105">
        <f t="shared" si="95"/>
        <v>32.200000000000003</v>
      </c>
      <c r="N109" s="106">
        <f t="shared" si="96"/>
        <v>1.04</v>
      </c>
      <c r="O109" s="107">
        <f t="shared" si="97"/>
        <v>1354.0967181447454</v>
      </c>
      <c r="P109" s="91">
        <f t="shared" si="98"/>
        <v>14.884015599212972</v>
      </c>
      <c r="Q109" s="91">
        <f t="shared" si="99"/>
        <v>90.976572089614479</v>
      </c>
      <c r="R109" s="111">
        <f t="shared" si="100"/>
        <v>27.425811289062874</v>
      </c>
      <c r="S109" s="115">
        <f t="shared" si="101"/>
        <v>26.507125204371469</v>
      </c>
      <c r="T109" s="170">
        <v>110</v>
      </c>
      <c r="U109" s="104">
        <f t="shared" si="172"/>
        <v>1232</v>
      </c>
      <c r="V109" s="105">
        <f t="shared" si="173"/>
        <v>32.200000000000003</v>
      </c>
      <c r="W109" s="106">
        <f t="shared" si="174"/>
        <v>0.99</v>
      </c>
      <c r="X109" s="107">
        <f t="shared" si="175"/>
        <v>1293.1405646822086</v>
      </c>
      <c r="Y109" s="91">
        <f t="shared" si="176"/>
        <v>14.69668059814847</v>
      </c>
      <c r="Z109" s="91">
        <f t="shared" si="177"/>
        <v>87.988614574989271</v>
      </c>
      <c r="AA109" s="111">
        <f t="shared" si="178"/>
        <v>30.155250824687457</v>
      </c>
      <c r="AB109" s="115">
        <f t="shared" si="179"/>
        <v>29.233209324776833</v>
      </c>
      <c r="AC109" s="170">
        <v>110</v>
      </c>
      <c r="AD109" s="100">
        <f t="shared" si="180"/>
        <v>985.6</v>
      </c>
      <c r="AE109" s="101">
        <f t="shared" si="181"/>
        <v>32.200000000000003</v>
      </c>
      <c r="AF109" s="102">
        <f t="shared" si="182"/>
        <v>0.94</v>
      </c>
      <c r="AG109" s="103">
        <f t="shared" si="183"/>
        <v>1224.2517646409526</v>
      </c>
      <c r="AH109" s="84">
        <f t="shared" si="184"/>
        <v>14.529123079370379</v>
      </c>
      <c r="AI109" s="84">
        <f t="shared" si="185"/>
        <v>84.261917113170028</v>
      </c>
      <c r="AJ109" s="110">
        <f t="shared" si="186"/>
        <v>32.992891578654124</v>
      </c>
      <c r="AK109" s="114">
        <f t="shared" si="187"/>
        <v>32.061909908570698</v>
      </c>
      <c r="AL109" s="170">
        <v>110</v>
      </c>
      <c r="AM109" s="100">
        <f t="shared" si="188"/>
        <v>788.48</v>
      </c>
      <c r="AN109" s="101">
        <f t="shared" si="189"/>
        <v>32.200000000000003</v>
      </c>
      <c r="AO109" s="102">
        <f t="shared" si="190"/>
        <v>0.88</v>
      </c>
      <c r="AP109" s="103">
        <f t="shared" si="191"/>
        <v>1147.8178881359945</v>
      </c>
      <c r="AQ109" s="84">
        <f t="shared" si="192"/>
        <v>14.379255078518776</v>
      </c>
      <c r="AR109" s="84">
        <f t="shared" si="193"/>
        <v>79.824572404360779</v>
      </c>
      <c r="AS109" s="84">
        <f t="shared" si="194"/>
        <v>35.902775118315283</v>
      </c>
      <c r="AT109" s="85">
        <f t="shared" si="195"/>
        <v>34.958225758699641</v>
      </c>
      <c r="AU109" s="170">
        <v>110</v>
      </c>
      <c r="AV109" s="104">
        <f t="shared" si="196"/>
        <v>630.78400000000011</v>
      </c>
      <c r="AW109" s="105">
        <f t="shared" si="197"/>
        <v>32.200000000000003</v>
      </c>
      <c r="AX109" s="106">
        <f t="shared" si="198"/>
        <v>0.82</v>
      </c>
      <c r="AY109" s="107">
        <f t="shared" si="199"/>
        <v>1064.7252204718338</v>
      </c>
      <c r="AZ109" s="91">
        <f t="shared" si="200"/>
        <v>14.245209063496304</v>
      </c>
      <c r="BA109" s="91">
        <f t="shared" si="201"/>
        <v>74.742688276876066</v>
      </c>
      <c r="BB109" s="91">
        <f t="shared" si="202"/>
        <v>38.841776233472771</v>
      </c>
      <c r="BC109" s="87">
        <f t="shared" si="203"/>
        <v>37.880052112255321</v>
      </c>
      <c r="BD109" s="170">
        <v>110</v>
      </c>
      <c r="BE109" s="104">
        <f t="shared" si="134"/>
        <v>504.62720000000013</v>
      </c>
      <c r="BF109" s="105">
        <f t="shared" si="135"/>
        <v>32.200000000000003</v>
      </c>
      <c r="BG109" s="106">
        <f t="shared" si="136"/>
        <v>0.75</v>
      </c>
      <c r="BH109" s="107">
        <f t="shared" si="137"/>
        <v>976.37336958819799</v>
      </c>
      <c r="BI109" s="91">
        <f t="shared" si="138"/>
        <v>14.125314662815022</v>
      </c>
      <c r="BJ109" s="91">
        <f t="shared" si="139"/>
        <v>69.122238540887651</v>
      </c>
      <c r="BK109" s="91">
        <f t="shared" si="140"/>
        <v>41.761744174774137</v>
      </c>
      <c r="BL109" s="87">
        <f t="shared" si="141"/>
        <v>40.780294458265075</v>
      </c>
      <c r="BM109" s="170">
        <v>110</v>
      </c>
      <c r="BN109" s="104">
        <f t="shared" si="142"/>
        <v>403.70176000000015</v>
      </c>
      <c r="BO109" s="105">
        <f t="shared" si="143"/>
        <v>32.200000000000003</v>
      </c>
      <c r="BP109" s="106">
        <f t="shared" si="144"/>
        <v>0.68</v>
      </c>
      <c r="BQ109" s="107">
        <f t="shared" si="145"/>
        <v>884.61562508509405</v>
      </c>
      <c r="BR109" s="91">
        <f t="shared" si="146"/>
        <v>14.018077850797043</v>
      </c>
      <c r="BS109" s="91">
        <f t="shared" si="147"/>
        <v>63.105344006546261</v>
      </c>
      <c r="BT109" s="91">
        <f t="shared" si="148"/>
        <v>44.612628018501546</v>
      </c>
      <c r="BU109" s="97">
        <f t="shared" si="149"/>
        <v>43.609951243364243</v>
      </c>
      <c r="BW109" s="142">
        <v>110</v>
      </c>
      <c r="BX109" s="129">
        <f t="shared" si="150"/>
        <v>403.70176000000015</v>
      </c>
      <c r="BY109" s="130">
        <f t="shared" si="151"/>
        <v>32.200000000000003</v>
      </c>
      <c r="BZ109" s="130">
        <f t="shared" si="152"/>
        <v>43.609951243364243</v>
      </c>
      <c r="CA109" s="129">
        <f t="shared" si="153"/>
        <v>884.61562508509405</v>
      </c>
      <c r="CB109" s="131">
        <f t="shared" si="82"/>
        <v>14.018077850797043</v>
      </c>
      <c r="CC109" s="131">
        <f t="shared" si="154"/>
        <v>63.105344006546261</v>
      </c>
      <c r="CD109" s="131">
        <f t="shared" si="155"/>
        <v>44.612628018501546</v>
      </c>
      <c r="CE109" s="131">
        <f t="shared" si="83"/>
        <v>43.609951243364243</v>
      </c>
      <c r="CF109" s="132">
        <f t="shared" si="156"/>
        <v>0.68</v>
      </c>
      <c r="CH109" s="38">
        <v>110</v>
      </c>
      <c r="CI109" s="124">
        <f t="shared" si="157"/>
        <v>403.70176000000015</v>
      </c>
      <c r="CJ109" s="101">
        <f t="shared" si="157"/>
        <v>32.200000000000003</v>
      </c>
      <c r="CK109" s="125">
        <f t="shared" si="158"/>
        <v>0.68</v>
      </c>
      <c r="CL109" s="124">
        <f t="shared" si="159"/>
        <v>884.61562508509405</v>
      </c>
      <c r="CM109" s="101">
        <f t="shared" si="160"/>
        <v>43.609951243364243</v>
      </c>
      <c r="CN109" s="126">
        <f t="shared" si="161"/>
        <v>1475.0660326100337</v>
      </c>
      <c r="CO109" s="127">
        <f t="shared" si="162"/>
        <v>22.426647202810091</v>
      </c>
    </row>
    <row r="110" spans="1:93" ht="14.25">
      <c r="A110" s="14">
        <v>111</v>
      </c>
      <c r="B110" s="92">
        <f t="shared" si="163"/>
        <v>2200</v>
      </c>
      <c r="C110" s="54">
        <f t="shared" si="164"/>
        <v>32.299999999999997</v>
      </c>
      <c r="D110" s="93">
        <f t="shared" si="165"/>
        <v>1472.6532087201062</v>
      </c>
      <c r="E110" s="94">
        <f t="shared" si="166"/>
        <v>1.1000000000000001</v>
      </c>
      <c r="F110" s="95">
        <f t="shared" si="167"/>
        <v>1442.4211106774665</v>
      </c>
      <c r="G110" s="96">
        <f t="shared" si="168"/>
        <v>15.273786074912259</v>
      </c>
      <c r="H110" s="96">
        <f t="shared" si="169"/>
        <v>94.437692370635915</v>
      </c>
      <c r="I110" s="112">
        <f t="shared" si="170"/>
        <v>23.378487045672394</v>
      </c>
      <c r="J110" s="116">
        <f t="shared" si="171"/>
        <v>22.449701288369205</v>
      </c>
      <c r="K110" s="170">
        <f t="shared" si="93"/>
        <v>111</v>
      </c>
      <c r="L110" s="99">
        <f t="shared" si="94"/>
        <v>1540</v>
      </c>
      <c r="M110" s="54">
        <f t="shared" si="95"/>
        <v>32.299999999999997</v>
      </c>
      <c r="N110" s="94">
        <f t="shared" si="96"/>
        <v>1.04</v>
      </c>
      <c r="O110" s="95">
        <f t="shared" si="97"/>
        <v>1361.1394900028472</v>
      </c>
      <c r="P110" s="96">
        <f t="shared" si="98"/>
        <v>14.926284352626675</v>
      </c>
      <c r="Q110" s="96">
        <f t="shared" si="99"/>
        <v>91.190778484889222</v>
      </c>
      <c r="R110" s="112">
        <f t="shared" si="100"/>
        <v>27.458079652367346</v>
      </c>
      <c r="S110" s="116">
        <f t="shared" si="101"/>
        <v>26.537805686693059</v>
      </c>
      <c r="T110" s="170">
        <v>111</v>
      </c>
      <c r="U110" s="99">
        <f t="shared" si="172"/>
        <v>1232</v>
      </c>
      <c r="V110" s="54">
        <f t="shared" si="173"/>
        <v>32.299999999999997</v>
      </c>
      <c r="W110" s="94">
        <f t="shared" si="174"/>
        <v>0.99</v>
      </c>
      <c r="X110" s="95">
        <f t="shared" si="175"/>
        <v>1300.0886014624923</v>
      </c>
      <c r="Y110" s="96">
        <f t="shared" si="176"/>
        <v>14.73836756584458</v>
      </c>
      <c r="Z110" s="96">
        <f t="shared" si="177"/>
        <v>88.211166918877893</v>
      </c>
      <c r="AA110" s="112">
        <f t="shared" si="178"/>
        <v>30.193363047956325</v>
      </c>
      <c r="AB110" s="116">
        <f t="shared" si="179"/>
        <v>29.269762694301082</v>
      </c>
      <c r="AC110" s="170">
        <v>111</v>
      </c>
      <c r="AD110" s="98">
        <f t="shared" si="180"/>
        <v>985.6</v>
      </c>
      <c r="AE110" s="46">
        <f t="shared" si="181"/>
        <v>32.299999999999997</v>
      </c>
      <c r="AF110" s="49">
        <f t="shared" si="182"/>
        <v>0.94</v>
      </c>
      <c r="AG110" s="50">
        <f t="shared" si="183"/>
        <v>1231.0675980441722</v>
      </c>
      <c r="AH110" s="78">
        <f t="shared" si="184"/>
        <v>14.57028968210134</v>
      </c>
      <c r="AI110" s="78">
        <f t="shared" si="185"/>
        <v>84.491635026066731</v>
      </c>
      <c r="AJ110" s="108">
        <f t="shared" si="186"/>
        <v>33.037834180878406</v>
      </c>
      <c r="AK110" s="113">
        <f t="shared" si="187"/>
        <v>32.105295593381555</v>
      </c>
      <c r="AL110" s="170">
        <v>111</v>
      </c>
      <c r="AM110" s="99">
        <f t="shared" si="188"/>
        <v>788.48</v>
      </c>
      <c r="AN110" s="54">
        <f t="shared" si="189"/>
        <v>32.299999999999997</v>
      </c>
      <c r="AO110" s="94">
        <f t="shared" si="190"/>
        <v>0.88</v>
      </c>
      <c r="AP110" s="95">
        <f t="shared" si="191"/>
        <v>1154.4558023277784</v>
      </c>
      <c r="AQ110" s="96">
        <f t="shared" si="192"/>
        <v>14.419956252675664</v>
      </c>
      <c r="AR110" s="96">
        <f t="shared" si="193"/>
        <v>80.059591173417459</v>
      </c>
      <c r="AS110" s="96">
        <f t="shared" si="194"/>
        <v>35.955588583164314</v>
      </c>
      <c r="AT110" s="53">
        <f t="shared" si="195"/>
        <v>35.009457642438448</v>
      </c>
      <c r="AU110" s="170">
        <v>111</v>
      </c>
      <c r="AV110" s="99">
        <f t="shared" si="196"/>
        <v>630.78400000000011</v>
      </c>
      <c r="AW110" s="54">
        <f t="shared" si="197"/>
        <v>32.299999999999997</v>
      </c>
      <c r="AX110" s="94">
        <f t="shared" si="198"/>
        <v>0.82</v>
      </c>
      <c r="AY110" s="95">
        <f t="shared" si="199"/>
        <v>1071.1324150712437</v>
      </c>
      <c r="AZ110" s="96">
        <f t="shared" si="200"/>
        <v>14.285493945681072</v>
      </c>
      <c r="BA110" s="96">
        <f t="shared" si="201"/>
        <v>74.980425538248809</v>
      </c>
      <c r="BB110" s="96">
        <f t="shared" si="202"/>
        <v>38.903500038985442</v>
      </c>
      <c r="BC110" s="53">
        <f t="shared" si="203"/>
        <v>37.940144250296825</v>
      </c>
      <c r="BD110" s="170">
        <v>111</v>
      </c>
      <c r="BE110" s="99">
        <f t="shared" si="134"/>
        <v>504.62720000000013</v>
      </c>
      <c r="BF110" s="54">
        <f t="shared" si="135"/>
        <v>32.299999999999997</v>
      </c>
      <c r="BG110" s="94">
        <f t="shared" si="136"/>
        <v>0.75</v>
      </c>
      <c r="BH110" s="95">
        <f t="shared" si="137"/>
        <v>982.49258775884459</v>
      </c>
      <c r="BI110" s="96">
        <f t="shared" si="138"/>
        <v>14.165227202140532</v>
      </c>
      <c r="BJ110" s="96">
        <f t="shared" si="139"/>
        <v>69.359465523460045</v>
      </c>
      <c r="BK110" s="96">
        <f t="shared" si="140"/>
        <v>41.833345783201203</v>
      </c>
      <c r="BL110" s="53">
        <f t="shared" si="141"/>
        <v>40.850191008869132</v>
      </c>
      <c r="BM110" s="170">
        <v>111</v>
      </c>
      <c r="BN110" s="99">
        <f t="shared" si="142"/>
        <v>403.70176000000015</v>
      </c>
      <c r="BO110" s="54">
        <f t="shared" si="143"/>
        <v>32.299999999999997</v>
      </c>
      <c r="BP110" s="94">
        <f t="shared" si="144"/>
        <v>0.68</v>
      </c>
      <c r="BQ110" s="95">
        <f t="shared" si="145"/>
        <v>890.3891940820148</v>
      </c>
      <c r="BR110" s="96">
        <f t="shared" si="146"/>
        <v>14.057657356544858</v>
      </c>
      <c r="BS110" s="96">
        <f t="shared" si="147"/>
        <v>63.338376480450641</v>
      </c>
      <c r="BT110" s="96">
        <f t="shared" si="148"/>
        <v>44.694923830968904</v>
      </c>
      <c r="BU110" s="53">
        <f t="shared" si="149"/>
        <v>43.690448497002095</v>
      </c>
      <c r="BW110" s="36">
        <v>111</v>
      </c>
      <c r="BX110" s="51">
        <f t="shared" si="150"/>
        <v>403.70176000000015</v>
      </c>
      <c r="BY110" s="56">
        <f t="shared" si="151"/>
        <v>32.299999999999997</v>
      </c>
      <c r="BZ110" s="56">
        <f t="shared" si="152"/>
        <v>43.690448497002095</v>
      </c>
      <c r="CA110" s="51">
        <f t="shared" si="153"/>
        <v>890.3891940820148</v>
      </c>
      <c r="CB110" s="135">
        <f t="shared" si="82"/>
        <v>14.057657356544858</v>
      </c>
      <c r="CC110" s="135">
        <f t="shared" si="154"/>
        <v>63.338376480450641</v>
      </c>
      <c r="CD110" s="135">
        <f t="shared" si="155"/>
        <v>44.694923830968904</v>
      </c>
      <c r="CE110" s="135">
        <f t="shared" si="83"/>
        <v>43.690448497002095</v>
      </c>
      <c r="CF110" s="136">
        <f t="shared" si="156"/>
        <v>0.68</v>
      </c>
      <c r="CH110" s="141">
        <v>111</v>
      </c>
      <c r="CI110" s="68">
        <f t="shared" si="157"/>
        <v>403.70176000000015</v>
      </c>
      <c r="CJ110" s="46">
        <f t="shared" si="157"/>
        <v>32.299999999999997</v>
      </c>
      <c r="CK110" s="69">
        <f t="shared" si="158"/>
        <v>0.68</v>
      </c>
      <c r="CL110" s="68">
        <f t="shared" si="159"/>
        <v>890.3891940820148</v>
      </c>
      <c r="CM110" s="46">
        <f t="shared" si="160"/>
        <v>43.690448497002095</v>
      </c>
      <c r="CN110" s="147">
        <f t="shared" si="161"/>
        <v>1472.6532087201062</v>
      </c>
      <c r="CO110" s="70">
        <f t="shared" si="162"/>
        <v>22.449701288369205</v>
      </c>
    </row>
    <row r="111" spans="1:93" ht="14.25">
      <c r="A111" s="2">
        <v>112</v>
      </c>
      <c r="B111" s="47">
        <f t="shared" si="163"/>
        <v>2200</v>
      </c>
      <c r="C111" s="46">
        <f t="shared" si="164"/>
        <v>32.5</v>
      </c>
      <c r="D111" s="48">
        <f t="shared" si="165"/>
        <v>1467.8416587442121</v>
      </c>
      <c r="E111" s="49">
        <f t="shared" si="166"/>
        <v>1.1100000000000001</v>
      </c>
      <c r="F111" s="50">
        <f t="shared" si="167"/>
        <v>1456.7225258758876</v>
      </c>
      <c r="G111" s="45">
        <f t="shared" si="168"/>
        <v>15.360475295190355</v>
      </c>
      <c r="H111" s="45">
        <f t="shared" si="169"/>
        <v>94.835771542304684</v>
      </c>
      <c r="I111" s="109">
        <f t="shared" si="170"/>
        <v>23.427708399082011</v>
      </c>
      <c r="J111" s="113">
        <f t="shared" si="171"/>
        <v>22.495545155413076</v>
      </c>
      <c r="K111" s="170">
        <f t="shared" si="93"/>
        <v>112</v>
      </c>
      <c r="L111" s="41">
        <f t="shared" si="94"/>
        <v>1540</v>
      </c>
      <c r="M111" s="42">
        <f t="shared" si="95"/>
        <v>32.5</v>
      </c>
      <c r="N111" s="43">
        <f t="shared" si="96"/>
        <v>1.04</v>
      </c>
      <c r="O111" s="44">
        <f t="shared" si="97"/>
        <v>1375.2553753873203</v>
      </c>
      <c r="P111" s="45">
        <f t="shared" si="98"/>
        <v>15.010821859454087</v>
      </c>
      <c r="Q111" s="45">
        <f t="shared" si="99"/>
        <v>91.617593511121427</v>
      </c>
      <c r="R111" s="109">
        <f t="shared" si="100"/>
        <v>27.522262895372947</v>
      </c>
      <c r="S111" s="113">
        <f t="shared" si="101"/>
        <v>26.598818464331202</v>
      </c>
      <c r="T111" s="170">
        <v>112</v>
      </c>
      <c r="U111" s="41">
        <f t="shared" si="172"/>
        <v>1232</v>
      </c>
      <c r="V111" s="42">
        <f t="shared" si="173"/>
        <v>32.5</v>
      </c>
      <c r="W111" s="43">
        <f t="shared" si="174"/>
        <v>1</v>
      </c>
      <c r="X111" s="44">
        <f t="shared" si="175"/>
        <v>1314.0167618881153</v>
      </c>
      <c r="Y111" s="45">
        <f t="shared" si="176"/>
        <v>14.821741501236808</v>
      </c>
      <c r="Z111" s="45">
        <f t="shared" si="177"/>
        <v>88.654680813213915</v>
      </c>
      <c r="AA111" s="109">
        <f t="shared" si="178"/>
        <v>30.269171964332159</v>
      </c>
      <c r="AB111" s="113">
        <f t="shared" si="179"/>
        <v>29.34246012949162</v>
      </c>
      <c r="AC111" s="170">
        <v>112</v>
      </c>
      <c r="AD111" s="41">
        <f t="shared" si="180"/>
        <v>985.6</v>
      </c>
      <c r="AE111" s="42">
        <f t="shared" si="181"/>
        <v>32.5</v>
      </c>
      <c r="AF111" s="43">
        <f t="shared" si="182"/>
        <v>0.94</v>
      </c>
      <c r="AG111" s="44">
        <f t="shared" si="183"/>
        <v>1244.7334904883708</v>
      </c>
      <c r="AH111" s="45">
        <f t="shared" si="184"/>
        <v>14.65262288756327</v>
      </c>
      <c r="AI111" s="45">
        <f t="shared" si="185"/>
        <v>84.949534294291098</v>
      </c>
      <c r="AJ111" s="109">
        <f t="shared" si="186"/>
        <v>33.127236871657217</v>
      </c>
      <c r="AK111" s="113">
        <f t="shared" si="187"/>
        <v>32.191591679318329</v>
      </c>
      <c r="AL111" s="170">
        <v>112</v>
      </c>
      <c r="AM111" s="41">
        <f t="shared" si="188"/>
        <v>788.48</v>
      </c>
      <c r="AN111" s="42">
        <f t="shared" si="189"/>
        <v>32.5</v>
      </c>
      <c r="AO111" s="43">
        <f t="shared" si="190"/>
        <v>0.89</v>
      </c>
      <c r="AP111" s="44">
        <f t="shared" si="191"/>
        <v>1167.7683287782972</v>
      </c>
      <c r="AQ111" s="45">
        <f t="shared" si="192"/>
        <v>14.501358600989446</v>
      </c>
      <c r="AR111" s="45">
        <f t="shared" si="193"/>
        <v>80.528201591995582</v>
      </c>
      <c r="AS111" s="45">
        <f t="shared" si="194"/>
        <v>36.06066393633786</v>
      </c>
      <c r="AT111" s="70">
        <f t="shared" si="195"/>
        <v>35.111378098214189</v>
      </c>
      <c r="AU111" s="170">
        <v>112</v>
      </c>
      <c r="AV111" s="41">
        <f t="shared" si="196"/>
        <v>630.78400000000011</v>
      </c>
      <c r="AW111" s="42">
        <f t="shared" si="197"/>
        <v>32.5</v>
      </c>
      <c r="AX111" s="43">
        <f t="shared" si="198"/>
        <v>0.82</v>
      </c>
      <c r="AY111" s="44">
        <f t="shared" si="199"/>
        <v>1083.9861665358958</v>
      </c>
      <c r="AZ111" s="45">
        <f t="shared" si="200"/>
        <v>14.366063710050616</v>
      </c>
      <c r="BA111" s="45">
        <f t="shared" si="201"/>
        <v>75.45464007496571</v>
      </c>
      <c r="BB111" s="45">
        <f t="shared" si="202"/>
        <v>39.026328946608992</v>
      </c>
      <c r="BC111" s="70">
        <f t="shared" si="203"/>
        <v>38.059719093629816</v>
      </c>
      <c r="BD111" s="170">
        <v>112</v>
      </c>
      <c r="BE111" s="41">
        <f t="shared" si="134"/>
        <v>504.62720000000013</v>
      </c>
      <c r="BF111" s="42">
        <f t="shared" si="135"/>
        <v>32.5</v>
      </c>
      <c r="BG111" s="43">
        <f t="shared" si="136"/>
        <v>0.75</v>
      </c>
      <c r="BH111" s="44">
        <f t="shared" si="137"/>
        <v>994.77301515933391</v>
      </c>
      <c r="BI111" s="45">
        <f t="shared" si="138"/>
        <v>14.245052280791558</v>
      </c>
      <c r="BJ111" s="45">
        <f t="shared" si="139"/>
        <v>69.832879202606691</v>
      </c>
      <c r="BK111" s="45">
        <f t="shared" si="140"/>
        <v>41.97586994278867</v>
      </c>
      <c r="BL111" s="70">
        <f t="shared" si="141"/>
        <v>40.989315227804653</v>
      </c>
      <c r="BM111" s="170">
        <v>112</v>
      </c>
      <c r="BN111" s="41">
        <f t="shared" si="142"/>
        <v>403.70176000000015</v>
      </c>
      <c r="BO111" s="42">
        <f t="shared" si="143"/>
        <v>32.5</v>
      </c>
      <c r="BP111" s="43">
        <f t="shared" si="144"/>
        <v>0.68</v>
      </c>
      <c r="BQ111" s="44">
        <f t="shared" si="145"/>
        <v>901.98062478791871</v>
      </c>
      <c r="BR111" s="45">
        <f t="shared" si="146"/>
        <v>14.136816368040492</v>
      </c>
      <c r="BS111" s="45">
        <f t="shared" si="147"/>
        <v>63.803659982954315</v>
      </c>
      <c r="BT111" s="45">
        <f t="shared" si="148"/>
        <v>44.858787826268085</v>
      </c>
      <c r="BU111" s="70">
        <f t="shared" si="149"/>
        <v>43.850726277444736</v>
      </c>
      <c r="BW111" s="37">
        <v>112</v>
      </c>
      <c r="BX111" s="61">
        <f t="shared" si="150"/>
        <v>403.70176000000015</v>
      </c>
      <c r="BY111" s="62">
        <f t="shared" si="151"/>
        <v>32.5</v>
      </c>
      <c r="BZ111" s="62">
        <f t="shared" si="152"/>
        <v>43.850726277444736</v>
      </c>
      <c r="CA111" s="61">
        <f t="shared" si="153"/>
        <v>901.98062478791871</v>
      </c>
      <c r="CB111" s="75">
        <f t="shared" si="82"/>
        <v>14.136816368040492</v>
      </c>
      <c r="CC111" s="75">
        <f t="shared" si="154"/>
        <v>63.803659982954315</v>
      </c>
      <c r="CD111" s="75">
        <f t="shared" si="155"/>
        <v>44.858787826268085</v>
      </c>
      <c r="CE111" s="75">
        <f t="shared" si="83"/>
        <v>43.850726277444736</v>
      </c>
      <c r="CF111" s="118">
        <f t="shared" si="156"/>
        <v>0.68</v>
      </c>
      <c r="CH111" s="37">
        <v>112</v>
      </c>
      <c r="CI111" s="71">
        <f t="shared" si="157"/>
        <v>403.70176000000015</v>
      </c>
      <c r="CJ111" s="42">
        <f t="shared" si="157"/>
        <v>32.5</v>
      </c>
      <c r="CK111" s="72">
        <f t="shared" si="158"/>
        <v>0.68</v>
      </c>
      <c r="CL111" s="71">
        <f t="shared" si="159"/>
        <v>901.98062478791871</v>
      </c>
      <c r="CM111" s="42">
        <f t="shared" si="160"/>
        <v>43.850726277444736</v>
      </c>
      <c r="CN111" s="73">
        <f t="shared" si="161"/>
        <v>1467.8416587442121</v>
      </c>
      <c r="CO111" s="123">
        <f t="shared" si="162"/>
        <v>22.495545155413076</v>
      </c>
    </row>
    <row r="112" spans="1:93" ht="14.25">
      <c r="A112" s="2">
        <v>113</v>
      </c>
      <c r="B112" s="47">
        <f t="shared" si="163"/>
        <v>2200</v>
      </c>
      <c r="C112" s="46">
        <f t="shared" si="164"/>
        <v>32.6</v>
      </c>
      <c r="D112" s="48">
        <f t="shared" si="165"/>
        <v>1465.442934192964</v>
      </c>
      <c r="E112" s="49">
        <f t="shared" si="166"/>
        <v>1.1100000000000001</v>
      </c>
      <c r="F112" s="50">
        <f t="shared" si="167"/>
        <v>1463.8873572100019</v>
      </c>
      <c r="G112" s="45">
        <f t="shared" si="168"/>
        <v>15.403819905329403</v>
      </c>
      <c r="H112" s="45">
        <f t="shared" si="169"/>
        <v>95.034047801579874</v>
      </c>
      <c r="I112" s="109">
        <f t="shared" si="170"/>
        <v>23.452186150977603</v>
      </c>
      <c r="J112" s="113">
        <f t="shared" si="171"/>
        <v>22.518336155871136</v>
      </c>
      <c r="K112" s="170">
        <f t="shared" si="93"/>
        <v>113</v>
      </c>
      <c r="L112" s="41">
        <f t="shared" si="94"/>
        <v>1540</v>
      </c>
      <c r="M112" s="42">
        <f t="shared" si="95"/>
        <v>32.6</v>
      </c>
      <c r="N112" s="43">
        <f t="shared" si="96"/>
        <v>1.04</v>
      </c>
      <c r="O112" s="44">
        <f t="shared" si="97"/>
        <v>1382.3284293687691</v>
      </c>
      <c r="P112" s="45">
        <f t="shared" si="98"/>
        <v>15.053090612867791</v>
      </c>
      <c r="Q112" s="45">
        <f t="shared" si="99"/>
        <v>91.830207159393382</v>
      </c>
      <c r="R112" s="109">
        <f t="shared" si="100"/>
        <v>27.554179351197032</v>
      </c>
      <c r="S112" s="113">
        <f t="shared" si="101"/>
        <v>26.629152312154087</v>
      </c>
      <c r="T112" s="170">
        <v>113</v>
      </c>
      <c r="U112" s="41">
        <f t="shared" si="172"/>
        <v>1232</v>
      </c>
      <c r="V112" s="42">
        <f t="shared" si="173"/>
        <v>32.6</v>
      </c>
      <c r="W112" s="43">
        <f t="shared" si="174"/>
        <v>1</v>
      </c>
      <c r="X112" s="44">
        <f t="shared" si="175"/>
        <v>1320.9968182275618</v>
      </c>
      <c r="Y112" s="45">
        <f t="shared" si="176"/>
        <v>14.863428468932922</v>
      </c>
      <c r="Z112" s="45">
        <f t="shared" si="177"/>
        <v>88.875646758664629</v>
      </c>
      <c r="AA112" s="109">
        <f t="shared" si="178"/>
        <v>30.306870446191748</v>
      </c>
      <c r="AB112" s="113">
        <f t="shared" si="179"/>
        <v>29.378605957107865</v>
      </c>
      <c r="AC112" s="170">
        <v>113</v>
      </c>
      <c r="AD112" s="41">
        <f t="shared" si="180"/>
        <v>985.6</v>
      </c>
      <c r="AE112" s="42">
        <f t="shared" si="181"/>
        <v>32.6</v>
      </c>
      <c r="AF112" s="43">
        <f t="shared" si="182"/>
        <v>0.95</v>
      </c>
      <c r="AG112" s="44">
        <f t="shared" si="183"/>
        <v>1251.5834742951745</v>
      </c>
      <c r="AH112" s="45">
        <f t="shared" si="184"/>
        <v>14.693789490294234</v>
      </c>
      <c r="AI112" s="45">
        <f t="shared" si="185"/>
        <v>85.177719139224735</v>
      </c>
      <c r="AJ112" s="109">
        <f t="shared" si="186"/>
        <v>33.171698940156205</v>
      </c>
      <c r="AK112" s="113">
        <f t="shared" si="187"/>
        <v>32.234504030721219</v>
      </c>
      <c r="AL112" s="170">
        <v>113</v>
      </c>
      <c r="AM112" s="41">
        <f t="shared" si="188"/>
        <v>788.48</v>
      </c>
      <c r="AN112" s="42">
        <f t="shared" si="189"/>
        <v>32.6</v>
      </c>
      <c r="AO112" s="43">
        <f t="shared" si="190"/>
        <v>0.89</v>
      </c>
      <c r="AP112" s="44">
        <f t="shared" si="191"/>
        <v>1174.442858811874</v>
      </c>
      <c r="AQ112" s="45">
        <f t="shared" si="192"/>
        <v>14.542059775146338</v>
      </c>
      <c r="AR112" s="45">
        <f t="shared" si="193"/>
        <v>80.761795575830348</v>
      </c>
      <c r="AS112" s="45">
        <f t="shared" si="194"/>
        <v>36.112927951445798</v>
      </c>
      <c r="AT112" s="70">
        <f t="shared" si="195"/>
        <v>35.162068765166822</v>
      </c>
      <c r="AU112" s="170">
        <v>113</v>
      </c>
      <c r="AV112" s="41">
        <f t="shared" si="196"/>
        <v>630.78400000000011</v>
      </c>
      <c r="AW112" s="42">
        <f t="shared" si="197"/>
        <v>32.6</v>
      </c>
      <c r="AX112" s="43">
        <f t="shared" si="198"/>
        <v>0.82</v>
      </c>
      <c r="AY112" s="44">
        <f t="shared" si="199"/>
        <v>1090.4326365104189</v>
      </c>
      <c r="AZ112" s="45">
        <f t="shared" si="200"/>
        <v>14.406348592235387</v>
      </c>
      <c r="BA112" s="45">
        <f t="shared" si="201"/>
        <v>75.691118365560797</v>
      </c>
      <c r="BB112" s="45">
        <f t="shared" si="202"/>
        <v>39.087436255083595</v>
      </c>
      <c r="BC112" s="70">
        <f t="shared" si="203"/>
        <v>38.119203972224874</v>
      </c>
      <c r="BD112" s="170">
        <v>113</v>
      </c>
      <c r="BE112" s="41">
        <f t="shared" si="134"/>
        <v>504.62720000000013</v>
      </c>
      <c r="BF112" s="42">
        <f t="shared" si="135"/>
        <v>32.6</v>
      </c>
      <c r="BG112" s="43">
        <f t="shared" si="136"/>
        <v>0.76</v>
      </c>
      <c r="BH112" s="44">
        <f t="shared" si="137"/>
        <v>1000.9341365515933</v>
      </c>
      <c r="BI112" s="45">
        <f t="shared" si="138"/>
        <v>14.284964820117072</v>
      </c>
      <c r="BJ112" s="45">
        <f t="shared" si="139"/>
        <v>70.069065563396336</v>
      </c>
      <c r="BK112" s="45">
        <f t="shared" si="140"/>
        <v>42.04679469497129</v>
      </c>
      <c r="BL112" s="70">
        <f t="shared" si="141"/>
        <v>41.058545064178226</v>
      </c>
      <c r="BM112" s="170">
        <v>113</v>
      </c>
      <c r="BN112" s="41">
        <f t="shared" si="142"/>
        <v>403.70176000000015</v>
      </c>
      <c r="BO112" s="42">
        <f t="shared" si="143"/>
        <v>32.6</v>
      </c>
      <c r="BP112" s="43">
        <f t="shared" si="144"/>
        <v>0.69</v>
      </c>
      <c r="BQ112" s="44">
        <f t="shared" si="145"/>
        <v>907.79840243699732</v>
      </c>
      <c r="BR112" s="45">
        <f t="shared" si="146"/>
        <v>14.17639587378831</v>
      </c>
      <c r="BS112" s="45">
        <f t="shared" si="147"/>
        <v>64.035909445466785</v>
      </c>
      <c r="BT112" s="45">
        <f t="shared" si="148"/>
        <v>44.940358112683647</v>
      </c>
      <c r="BU112" s="70">
        <f t="shared" si="149"/>
        <v>43.930508876313155</v>
      </c>
      <c r="BW112" s="37">
        <v>113</v>
      </c>
      <c r="BX112" s="61">
        <f t="shared" si="150"/>
        <v>403.70176000000015</v>
      </c>
      <c r="BY112" s="62">
        <f t="shared" si="151"/>
        <v>32.6</v>
      </c>
      <c r="BZ112" s="62">
        <f t="shared" si="152"/>
        <v>43.930508876313155</v>
      </c>
      <c r="CA112" s="61">
        <f t="shared" si="153"/>
        <v>907.79840243699732</v>
      </c>
      <c r="CB112" s="75">
        <f t="shared" si="82"/>
        <v>14.17639587378831</v>
      </c>
      <c r="CC112" s="75">
        <f t="shared" si="154"/>
        <v>64.035909445466785</v>
      </c>
      <c r="CD112" s="75">
        <f t="shared" si="155"/>
        <v>44.940358112683647</v>
      </c>
      <c r="CE112" s="75">
        <f t="shared" si="83"/>
        <v>43.930508876313155</v>
      </c>
      <c r="CF112" s="118">
        <f t="shared" si="156"/>
        <v>0.69</v>
      </c>
      <c r="CH112" s="37">
        <v>113</v>
      </c>
      <c r="CI112" s="71">
        <f t="shared" si="157"/>
        <v>403.70176000000015</v>
      </c>
      <c r="CJ112" s="42">
        <f t="shared" si="157"/>
        <v>32.6</v>
      </c>
      <c r="CK112" s="72">
        <f t="shared" si="158"/>
        <v>0.69</v>
      </c>
      <c r="CL112" s="71">
        <f t="shared" si="159"/>
        <v>907.79840243699732</v>
      </c>
      <c r="CM112" s="42">
        <f t="shared" si="160"/>
        <v>43.930508876313155</v>
      </c>
      <c r="CN112" s="73">
        <f t="shared" si="161"/>
        <v>1465.442934192964</v>
      </c>
      <c r="CO112" s="123">
        <f t="shared" si="162"/>
        <v>22.518336155871136</v>
      </c>
    </row>
    <row r="113" spans="1:93" ht="14.25">
      <c r="A113" s="2">
        <v>114</v>
      </c>
      <c r="B113" s="47">
        <f t="shared" si="163"/>
        <v>2200</v>
      </c>
      <c r="C113" s="46">
        <f t="shared" si="164"/>
        <v>32.700000000000003</v>
      </c>
      <c r="D113" s="48">
        <f t="shared" si="165"/>
        <v>1463.0489106578925</v>
      </c>
      <c r="E113" s="49">
        <f t="shared" si="166"/>
        <v>1.1100000000000001</v>
      </c>
      <c r="F113" s="50">
        <f t="shared" si="167"/>
        <v>1471.0615719290729</v>
      </c>
      <c r="G113" s="45">
        <f t="shared" si="168"/>
        <v>15.447164515468453</v>
      </c>
      <c r="H113" s="45">
        <f t="shared" si="169"/>
        <v>95.231818788230299</v>
      </c>
      <c r="I113" s="109">
        <f t="shared" si="170"/>
        <v>23.476576101435455</v>
      </c>
      <c r="J113" s="113">
        <f t="shared" si="171"/>
        <v>22.541040670508195</v>
      </c>
      <c r="K113" s="170">
        <f t="shared" si="93"/>
        <v>114</v>
      </c>
      <c r="L113" s="41">
        <f t="shared" si="94"/>
        <v>1540</v>
      </c>
      <c r="M113" s="42">
        <f t="shared" si="95"/>
        <v>32.700000000000003</v>
      </c>
      <c r="N113" s="43">
        <f t="shared" si="96"/>
        <v>1.05</v>
      </c>
      <c r="O113" s="44">
        <f t="shared" si="97"/>
        <v>1389.4115182199246</v>
      </c>
      <c r="P113" s="45">
        <f t="shared" si="98"/>
        <v>15.095359366281498</v>
      </c>
      <c r="Q113" s="45">
        <f t="shared" si="99"/>
        <v>92.042294887225594</v>
      </c>
      <c r="R113" s="109">
        <f t="shared" si="100"/>
        <v>27.585980068768357</v>
      </c>
      <c r="S113" s="113">
        <f t="shared" si="101"/>
        <v>26.659372155946194</v>
      </c>
      <c r="T113" s="170">
        <v>114</v>
      </c>
      <c r="U113" s="41">
        <f t="shared" si="172"/>
        <v>1232</v>
      </c>
      <c r="V113" s="42">
        <f t="shared" si="173"/>
        <v>32.700000000000003</v>
      </c>
      <c r="W113" s="43">
        <f t="shared" si="174"/>
        <v>1</v>
      </c>
      <c r="X113" s="44">
        <f t="shared" si="175"/>
        <v>1327.987480863362</v>
      </c>
      <c r="Y113" s="45">
        <f t="shared" si="176"/>
        <v>14.905115436629035</v>
      </c>
      <c r="Z113" s="45">
        <f t="shared" si="177"/>
        <v>89.096088286566243</v>
      </c>
      <c r="AA113" s="109">
        <f t="shared" si="178"/>
        <v>30.344432790233032</v>
      </c>
      <c r="AB113" s="113">
        <f t="shared" si="179"/>
        <v>29.414617686794873</v>
      </c>
      <c r="AC113" s="170">
        <v>114</v>
      </c>
      <c r="AD113" s="41">
        <f t="shared" si="180"/>
        <v>985.6</v>
      </c>
      <c r="AE113" s="42">
        <f t="shared" si="181"/>
        <v>32.700000000000003</v>
      </c>
      <c r="AF113" s="43">
        <f t="shared" si="182"/>
        <v>0.95</v>
      </c>
      <c r="AG113" s="44">
        <f t="shared" si="183"/>
        <v>1258.4447667788857</v>
      </c>
      <c r="AH113" s="45">
        <f t="shared" si="184"/>
        <v>14.734956093025199</v>
      </c>
      <c r="AI113" s="45">
        <f t="shared" si="185"/>
        <v>85.405396448691917</v>
      </c>
      <c r="AJ113" s="109">
        <f t="shared" si="186"/>
        <v>33.21600279752451</v>
      </c>
      <c r="AK113" s="113">
        <f t="shared" si="187"/>
        <v>32.277260541629012</v>
      </c>
      <c r="AL113" s="170">
        <v>114</v>
      </c>
      <c r="AM113" s="41">
        <f t="shared" si="188"/>
        <v>788.48</v>
      </c>
      <c r="AN113" s="42">
        <f t="shared" si="189"/>
        <v>32.700000000000003</v>
      </c>
      <c r="AO113" s="43">
        <f t="shared" si="190"/>
        <v>0.89</v>
      </c>
      <c r="AP113" s="44">
        <f t="shared" si="191"/>
        <v>1181.1295123455543</v>
      </c>
      <c r="AQ113" s="45">
        <f t="shared" si="192"/>
        <v>14.582760949303228</v>
      </c>
      <c r="AR113" s="45">
        <f t="shared" si="193"/>
        <v>80.994916974346296</v>
      </c>
      <c r="AS113" s="45">
        <f t="shared" si="194"/>
        <v>36.16501093049984</v>
      </c>
      <c r="AT113" s="70">
        <f t="shared" si="195"/>
        <v>35.212581108709784</v>
      </c>
      <c r="AU113" s="170">
        <v>114</v>
      </c>
      <c r="AV113" s="41">
        <f t="shared" si="196"/>
        <v>630.78400000000011</v>
      </c>
      <c r="AW113" s="42">
        <f t="shared" si="197"/>
        <v>32.700000000000003</v>
      </c>
      <c r="AX113" s="43">
        <f t="shared" si="198"/>
        <v>0.83</v>
      </c>
      <c r="AY113" s="44">
        <f t="shared" si="199"/>
        <v>1096.8921117973771</v>
      </c>
      <c r="AZ113" s="45">
        <f t="shared" si="200"/>
        <v>14.44663347442016</v>
      </c>
      <c r="BA113" s="45">
        <f t="shared" si="201"/>
        <v>75.927178033524712</v>
      </c>
      <c r="BB113" s="45">
        <f t="shared" si="202"/>
        <v>39.148340258945375</v>
      </c>
      <c r="BC113" s="70">
        <f t="shared" si="203"/>
        <v>38.178488592523422</v>
      </c>
      <c r="BD113" s="170">
        <v>114</v>
      </c>
      <c r="BE113" s="41">
        <f t="shared" si="134"/>
        <v>504.62720000000013</v>
      </c>
      <c r="BF113" s="42">
        <f t="shared" si="135"/>
        <v>32.700000000000003</v>
      </c>
      <c r="BG113" s="43">
        <f t="shared" si="136"/>
        <v>0.76</v>
      </c>
      <c r="BH113" s="44">
        <f t="shared" si="137"/>
        <v>1007.109138187679</v>
      </c>
      <c r="BI113" s="45">
        <f t="shared" si="138"/>
        <v>14.324877359442585</v>
      </c>
      <c r="BJ113" s="45">
        <f t="shared" si="139"/>
        <v>70.304904741388171</v>
      </c>
      <c r="BK113" s="45">
        <f t="shared" si="140"/>
        <v>42.117496019091824</v>
      </c>
      <c r="BL113" s="70">
        <f t="shared" si="141"/>
        <v>41.127554820335796</v>
      </c>
      <c r="BM113" s="170">
        <v>114</v>
      </c>
      <c r="BN113" s="41">
        <f t="shared" si="142"/>
        <v>403.70176000000015</v>
      </c>
      <c r="BO113" s="42">
        <f t="shared" si="143"/>
        <v>32.700000000000003</v>
      </c>
      <c r="BP113" s="43">
        <f t="shared" si="144"/>
        <v>0.69</v>
      </c>
      <c r="BQ113" s="44">
        <f t="shared" si="145"/>
        <v>913.6308324824721</v>
      </c>
      <c r="BR113" s="45">
        <f t="shared" si="146"/>
        <v>14.215975379536129</v>
      </c>
      <c r="BS113" s="45">
        <f t="shared" si="147"/>
        <v>64.267896369435334</v>
      </c>
      <c r="BT113" s="45">
        <f t="shared" si="148"/>
        <v>45.021688652443366</v>
      </c>
      <c r="BU113" s="70">
        <f t="shared" si="149"/>
        <v>44.010055320889627</v>
      </c>
      <c r="BW113" s="37">
        <v>114</v>
      </c>
      <c r="BX113" s="61">
        <f t="shared" si="150"/>
        <v>403.70176000000015</v>
      </c>
      <c r="BY113" s="62">
        <f t="shared" si="151"/>
        <v>32.700000000000003</v>
      </c>
      <c r="BZ113" s="62">
        <f t="shared" si="152"/>
        <v>44.010055320889627</v>
      </c>
      <c r="CA113" s="61">
        <f t="shared" si="153"/>
        <v>913.6308324824721</v>
      </c>
      <c r="CB113" s="75">
        <f t="shared" si="82"/>
        <v>14.215975379536129</v>
      </c>
      <c r="CC113" s="75">
        <f t="shared" si="154"/>
        <v>64.267896369435334</v>
      </c>
      <c r="CD113" s="75">
        <f t="shared" si="155"/>
        <v>45.021688652443366</v>
      </c>
      <c r="CE113" s="75">
        <f t="shared" si="83"/>
        <v>44.010055320889627</v>
      </c>
      <c r="CF113" s="118">
        <f t="shared" si="156"/>
        <v>0.69</v>
      </c>
      <c r="CH113" s="37">
        <v>114</v>
      </c>
      <c r="CI113" s="71">
        <f t="shared" si="157"/>
        <v>403.70176000000015</v>
      </c>
      <c r="CJ113" s="42">
        <f t="shared" si="157"/>
        <v>32.700000000000003</v>
      </c>
      <c r="CK113" s="72">
        <f t="shared" si="158"/>
        <v>0.69</v>
      </c>
      <c r="CL113" s="71">
        <f t="shared" si="159"/>
        <v>913.6308324824721</v>
      </c>
      <c r="CM113" s="42">
        <f t="shared" si="160"/>
        <v>44.010055320889627</v>
      </c>
      <c r="CN113" s="73">
        <f t="shared" si="161"/>
        <v>1463.0489106578925</v>
      </c>
      <c r="CO113" s="123">
        <f t="shared" si="162"/>
        <v>22.541040670508195</v>
      </c>
    </row>
    <row r="114" spans="1:93" ht="14.25">
      <c r="A114" s="2">
        <v>115</v>
      </c>
      <c r="B114" s="47">
        <f t="shared" si="163"/>
        <v>2200</v>
      </c>
      <c r="C114" s="46">
        <f t="shared" si="164"/>
        <v>32.799999999999997</v>
      </c>
      <c r="D114" s="48">
        <f t="shared" si="165"/>
        <v>1460.6595884634867</v>
      </c>
      <c r="E114" s="49">
        <f t="shared" si="166"/>
        <v>1.1100000000000001</v>
      </c>
      <c r="F114" s="50">
        <f t="shared" si="167"/>
        <v>1478.2451459251577</v>
      </c>
      <c r="G114" s="45">
        <f t="shared" si="168"/>
        <v>15.490509125607495</v>
      </c>
      <c r="H114" s="45">
        <f t="shared" si="169"/>
        <v>95.429087187422255</v>
      </c>
      <c r="I114" s="109">
        <f t="shared" si="170"/>
        <v>23.50087885445657</v>
      </c>
      <c r="J114" s="113">
        <f t="shared" si="171"/>
        <v>22.563659294274913</v>
      </c>
      <c r="K114" s="170">
        <f t="shared" si="93"/>
        <v>115</v>
      </c>
      <c r="L114" s="41">
        <f t="shared" si="94"/>
        <v>1540</v>
      </c>
      <c r="M114" s="42">
        <f t="shared" si="95"/>
        <v>32.799999999999997</v>
      </c>
      <c r="N114" s="43">
        <f t="shared" si="96"/>
        <v>1.05</v>
      </c>
      <c r="O114" s="44">
        <f t="shared" si="97"/>
        <v>1396.5046127250382</v>
      </c>
      <c r="P114" s="45">
        <f t="shared" si="98"/>
        <v>15.137628119695199</v>
      </c>
      <c r="Q114" s="45">
        <f t="shared" si="99"/>
        <v>92.253859170187965</v>
      </c>
      <c r="R114" s="109">
        <f t="shared" si="100"/>
        <v>27.617665818442521</v>
      </c>
      <c r="S114" s="113">
        <f t="shared" si="101"/>
        <v>26.68947875452011</v>
      </c>
      <c r="T114" s="170">
        <v>115</v>
      </c>
      <c r="U114" s="41">
        <f t="shared" si="172"/>
        <v>1232</v>
      </c>
      <c r="V114" s="42">
        <f t="shared" si="173"/>
        <v>32.799999999999997</v>
      </c>
      <c r="W114" s="43">
        <f t="shared" si="174"/>
        <v>1</v>
      </c>
      <c r="X114" s="44">
        <f t="shared" si="175"/>
        <v>1334.9887167626732</v>
      </c>
      <c r="Y114" s="45">
        <f t="shared" si="176"/>
        <v>14.946802404325146</v>
      </c>
      <c r="Z114" s="45">
        <f t="shared" si="177"/>
        <v>89.316007574728388</v>
      </c>
      <c r="AA114" s="109">
        <f t="shared" si="178"/>
        <v>30.381859871797808</v>
      </c>
      <c r="AB114" s="113">
        <f t="shared" si="179"/>
        <v>29.450496180778323</v>
      </c>
      <c r="AC114" s="170">
        <v>115</v>
      </c>
      <c r="AD114" s="41">
        <f t="shared" si="180"/>
        <v>985.6</v>
      </c>
      <c r="AE114" s="42">
        <f t="shared" si="181"/>
        <v>32.799999999999997</v>
      </c>
      <c r="AF114" s="43">
        <f t="shared" si="182"/>
        <v>0.95</v>
      </c>
      <c r="AG114" s="44">
        <f t="shared" si="183"/>
        <v>1265.3173309837464</v>
      </c>
      <c r="AH114" s="45">
        <f t="shared" si="184"/>
        <v>14.776122695756159</v>
      </c>
      <c r="AI114" s="45">
        <f t="shared" si="185"/>
        <v>85.632567963661899</v>
      </c>
      <c r="AJ114" s="109">
        <f t="shared" si="186"/>
        <v>33.260149414093831</v>
      </c>
      <c r="AK114" s="113">
        <f t="shared" si="187"/>
        <v>32.319862167833953</v>
      </c>
      <c r="AL114" s="170">
        <v>115</v>
      </c>
      <c r="AM114" s="41">
        <f t="shared" si="188"/>
        <v>788.48</v>
      </c>
      <c r="AN114" s="42">
        <f t="shared" si="189"/>
        <v>32.799999999999997</v>
      </c>
      <c r="AO114" s="43">
        <f t="shared" si="190"/>
        <v>0.89</v>
      </c>
      <c r="AP114" s="44">
        <f t="shared" si="191"/>
        <v>1187.8282489308169</v>
      </c>
      <c r="AQ114" s="45">
        <f t="shared" si="192"/>
        <v>14.623462123460117</v>
      </c>
      <c r="AR114" s="45">
        <f t="shared" si="193"/>
        <v>81.227566967552008</v>
      </c>
      <c r="AS114" s="45">
        <f t="shared" si="194"/>
        <v>36.216913917600436</v>
      </c>
      <c r="AT114" s="70">
        <f t="shared" si="195"/>
        <v>35.26291615729874</v>
      </c>
      <c r="AU114" s="170">
        <v>115</v>
      </c>
      <c r="AV114" s="41">
        <f t="shared" si="196"/>
        <v>630.78400000000011</v>
      </c>
      <c r="AW114" s="42">
        <f t="shared" si="197"/>
        <v>32.799999999999997</v>
      </c>
      <c r="AX114" s="43">
        <f t="shared" si="198"/>
        <v>0.83</v>
      </c>
      <c r="AY114" s="44">
        <f t="shared" si="199"/>
        <v>1103.3645495665778</v>
      </c>
      <c r="AZ114" s="45">
        <f t="shared" si="200"/>
        <v>14.486918356604928</v>
      </c>
      <c r="BA114" s="45">
        <f t="shared" si="201"/>
        <v>76.162819614671733</v>
      </c>
      <c r="BB114" s="45">
        <f t="shared" si="202"/>
        <v>39.20904204350289</v>
      </c>
      <c r="BC114" s="70">
        <f t="shared" si="203"/>
        <v>38.237574023571767</v>
      </c>
      <c r="BD114" s="170">
        <v>115</v>
      </c>
      <c r="BE114" s="41">
        <f t="shared" si="134"/>
        <v>504.62720000000013</v>
      </c>
      <c r="BF114" s="42">
        <f t="shared" si="135"/>
        <v>32.799999999999997</v>
      </c>
      <c r="BG114" s="43">
        <f t="shared" si="136"/>
        <v>0.76</v>
      </c>
      <c r="BH114" s="44">
        <f t="shared" si="137"/>
        <v>1013.2979766592792</v>
      </c>
      <c r="BI114" s="45">
        <f t="shared" si="138"/>
        <v>14.364789898768093</v>
      </c>
      <c r="BJ114" s="45">
        <f t="shared" si="139"/>
        <v>70.540396608667308</v>
      </c>
      <c r="BK114" s="45">
        <f t="shared" si="140"/>
        <v>42.18797500020473</v>
      </c>
      <c r="BL114" s="70">
        <f t="shared" si="141"/>
        <v>41.196345565073365</v>
      </c>
      <c r="BM114" s="170">
        <v>115</v>
      </c>
      <c r="BN114" s="41">
        <f t="shared" si="142"/>
        <v>403.70176000000015</v>
      </c>
      <c r="BO114" s="42">
        <f t="shared" si="143"/>
        <v>32.799999999999997</v>
      </c>
      <c r="BP114" s="43">
        <f t="shared" si="144"/>
        <v>0.69</v>
      </c>
      <c r="BQ114" s="44">
        <f t="shared" si="145"/>
        <v>919.47787325314175</v>
      </c>
      <c r="BR114" s="45">
        <f t="shared" si="146"/>
        <v>14.255554885283942</v>
      </c>
      <c r="BS114" s="45">
        <f t="shared" si="147"/>
        <v>64.499620018461854</v>
      </c>
      <c r="BT114" s="45">
        <f t="shared" si="148"/>
        <v>45.102780485028681</v>
      </c>
      <c r="BU114" s="70">
        <f t="shared" si="149"/>
        <v>44.08936663507999</v>
      </c>
      <c r="BW114" s="37">
        <v>115</v>
      </c>
      <c r="BX114" s="61">
        <f t="shared" si="150"/>
        <v>403.70176000000015</v>
      </c>
      <c r="BY114" s="62">
        <f t="shared" si="151"/>
        <v>32.799999999999997</v>
      </c>
      <c r="BZ114" s="62">
        <f t="shared" si="152"/>
        <v>44.08936663507999</v>
      </c>
      <c r="CA114" s="61">
        <f t="shared" si="153"/>
        <v>919.47787325314175</v>
      </c>
      <c r="CB114" s="75">
        <f t="shared" si="82"/>
        <v>14.255554885283942</v>
      </c>
      <c r="CC114" s="75">
        <f t="shared" si="154"/>
        <v>64.499620018461854</v>
      </c>
      <c r="CD114" s="75">
        <f t="shared" si="155"/>
        <v>45.102780485028681</v>
      </c>
      <c r="CE114" s="75">
        <f t="shared" si="83"/>
        <v>44.08936663507999</v>
      </c>
      <c r="CF114" s="118">
        <f t="shared" si="156"/>
        <v>0.69</v>
      </c>
      <c r="CH114" s="37">
        <v>115</v>
      </c>
      <c r="CI114" s="71">
        <f t="shared" si="157"/>
        <v>403.70176000000015</v>
      </c>
      <c r="CJ114" s="42">
        <f t="shared" si="157"/>
        <v>32.799999999999997</v>
      </c>
      <c r="CK114" s="72">
        <f t="shared" si="158"/>
        <v>0.69</v>
      </c>
      <c r="CL114" s="71">
        <f t="shared" si="159"/>
        <v>919.47787325314175</v>
      </c>
      <c r="CM114" s="42">
        <f t="shared" si="160"/>
        <v>44.08936663507999</v>
      </c>
      <c r="CN114" s="73">
        <f t="shared" si="161"/>
        <v>1460.6595884634867</v>
      </c>
      <c r="CO114" s="123">
        <f t="shared" si="162"/>
        <v>22.563659294274913</v>
      </c>
    </row>
    <row r="115" spans="1:93" ht="14.25">
      <c r="A115" s="2">
        <v>116</v>
      </c>
      <c r="B115" s="47">
        <f t="shared" si="163"/>
        <v>2200</v>
      </c>
      <c r="C115" s="46">
        <f t="shared" si="164"/>
        <v>32.9</v>
      </c>
      <c r="D115" s="48">
        <f t="shared" si="165"/>
        <v>1458.2749677621628</v>
      </c>
      <c r="E115" s="49">
        <f t="shared" si="166"/>
        <v>1.1100000000000001</v>
      </c>
      <c r="F115" s="50">
        <f t="shared" si="167"/>
        <v>1485.438055264616</v>
      </c>
      <c r="G115" s="45">
        <f t="shared" si="168"/>
        <v>15.533853735746543</v>
      </c>
      <c r="H115" s="45">
        <f t="shared" si="169"/>
        <v>95.625855665572686</v>
      </c>
      <c r="I115" s="109">
        <f t="shared" si="170"/>
        <v>23.525095008265705</v>
      </c>
      <c r="J115" s="113">
        <f t="shared" si="171"/>
        <v>22.586192616432243</v>
      </c>
      <c r="K115" s="170">
        <f t="shared" si="93"/>
        <v>116</v>
      </c>
      <c r="L115" s="41">
        <f t="shared" si="94"/>
        <v>1540</v>
      </c>
      <c r="M115" s="42">
        <f t="shared" si="95"/>
        <v>32.9</v>
      </c>
      <c r="N115" s="43">
        <f t="shared" si="96"/>
        <v>1.05</v>
      </c>
      <c r="O115" s="44">
        <f t="shared" si="97"/>
        <v>1403.6076838868405</v>
      </c>
      <c r="P115" s="45">
        <f t="shared" si="98"/>
        <v>15.179896873108905</v>
      </c>
      <c r="Q115" s="45">
        <f t="shared" si="99"/>
        <v>92.464902470669813</v>
      </c>
      <c r="R115" s="109">
        <f t="shared" si="100"/>
        <v>27.649237363632633</v>
      </c>
      <c r="S115" s="113">
        <f t="shared" si="101"/>
        <v>26.719472859849962</v>
      </c>
      <c r="T115" s="170">
        <v>116</v>
      </c>
      <c r="U115" s="41">
        <f t="shared" si="172"/>
        <v>1232</v>
      </c>
      <c r="V115" s="42">
        <f t="shared" si="173"/>
        <v>32.9</v>
      </c>
      <c r="W115" s="43">
        <f t="shared" si="174"/>
        <v>1</v>
      </c>
      <c r="X115" s="44">
        <f t="shared" si="175"/>
        <v>1342.0004931363308</v>
      </c>
      <c r="Y115" s="45">
        <f t="shared" si="176"/>
        <v>14.98848937202126</v>
      </c>
      <c r="Z115" s="45">
        <f t="shared" si="177"/>
        <v>89.535406792990003</v>
      </c>
      <c r="AA115" s="109">
        <f t="shared" si="178"/>
        <v>30.419152558753648</v>
      </c>
      <c r="AB115" s="113">
        <f t="shared" si="179"/>
        <v>29.486242293921656</v>
      </c>
      <c r="AC115" s="170">
        <v>116</v>
      </c>
      <c r="AD115" s="41">
        <f t="shared" si="180"/>
        <v>985.6</v>
      </c>
      <c r="AE115" s="42">
        <f t="shared" si="181"/>
        <v>32.9</v>
      </c>
      <c r="AF115" s="43">
        <f t="shared" si="182"/>
        <v>0.95</v>
      </c>
      <c r="AG115" s="44">
        <f t="shared" si="183"/>
        <v>1272.2011302143751</v>
      </c>
      <c r="AH115" s="45">
        <f t="shared" si="184"/>
        <v>14.817289298487124</v>
      </c>
      <c r="AI115" s="45">
        <f t="shared" si="185"/>
        <v>85.859235423328712</v>
      </c>
      <c r="AJ115" s="109">
        <f t="shared" si="186"/>
        <v>33.304139752470292</v>
      </c>
      <c r="AK115" s="113">
        <f t="shared" si="187"/>
        <v>32.362309857518476</v>
      </c>
      <c r="AL115" s="170">
        <v>116</v>
      </c>
      <c r="AM115" s="41">
        <f t="shared" si="188"/>
        <v>788.48</v>
      </c>
      <c r="AN115" s="42">
        <f t="shared" si="189"/>
        <v>32.9</v>
      </c>
      <c r="AO115" s="43">
        <f t="shared" si="190"/>
        <v>0.89</v>
      </c>
      <c r="AP115" s="44">
        <f t="shared" si="191"/>
        <v>1194.5390283812699</v>
      </c>
      <c r="AQ115" s="45">
        <f t="shared" si="192"/>
        <v>14.664163297617009</v>
      </c>
      <c r="AR115" s="45">
        <f t="shared" si="193"/>
        <v>81.459746740230841</v>
      </c>
      <c r="AS115" s="45">
        <f t="shared" si="194"/>
        <v>36.268637949244095</v>
      </c>
      <c r="AT115" s="70">
        <f t="shared" si="195"/>
        <v>35.313074931899322</v>
      </c>
      <c r="AU115" s="170">
        <v>116</v>
      </c>
      <c r="AV115" s="41">
        <f t="shared" si="196"/>
        <v>630.78400000000011</v>
      </c>
      <c r="AW115" s="42">
        <f t="shared" si="197"/>
        <v>32.9</v>
      </c>
      <c r="AX115" s="43">
        <f t="shared" si="198"/>
        <v>0.83</v>
      </c>
      <c r="AY115" s="44">
        <f t="shared" si="199"/>
        <v>1109.8499072315039</v>
      </c>
      <c r="AZ115" s="45">
        <f t="shared" si="200"/>
        <v>14.527203238789699</v>
      </c>
      <c r="BA115" s="45">
        <f t="shared" si="201"/>
        <v>76.398043655646447</v>
      </c>
      <c r="BB115" s="45">
        <f t="shared" si="202"/>
        <v>39.269542687002414</v>
      </c>
      <c r="BC115" s="70">
        <f t="shared" si="203"/>
        <v>38.296461327459731</v>
      </c>
      <c r="BD115" s="170">
        <v>116</v>
      </c>
      <c r="BE115" s="41">
        <f t="shared" si="134"/>
        <v>504.62720000000013</v>
      </c>
      <c r="BF115" s="42">
        <f t="shared" si="135"/>
        <v>32.9</v>
      </c>
      <c r="BG115" s="43">
        <f t="shared" si="136"/>
        <v>0.76</v>
      </c>
      <c r="BH115" s="44">
        <f t="shared" si="137"/>
        <v>1019.5006087612767</v>
      </c>
      <c r="BI115" s="45">
        <f t="shared" si="138"/>
        <v>14.404702438093606</v>
      </c>
      <c r="BJ115" s="45">
        <f t="shared" si="139"/>
        <v>70.775541052842655</v>
      </c>
      <c r="BK115" s="45">
        <f t="shared" si="140"/>
        <v>42.25823271723921</v>
      </c>
      <c r="BL115" s="70">
        <f t="shared" si="141"/>
        <v>41.264918361153455</v>
      </c>
      <c r="BM115" s="170">
        <v>116</v>
      </c>
      <c r="BN115" s="41">
        <f t="shared" si="142"/>
        <v>403.70176000000015</v>
      </c>
      <c r="BO115" s="42">
        <f t="shared" si="143"/>
        <v>32.9</v>
      </c>
      <c r="BP115" s="43">
        <f t="shared" si="144"/>
        <v>0.69</v>
      </c>
      <c r="BQ115" s="44">
        <f t="shared" si="145"/>
        <v>925.33948322174842</v>
      </c>
      <c r="BR115" s="45">
        <f t="shared" si="146"/>
        <v>14.295134391031759</v>
      </c>
      <c r="BS115" s="45">
        <f t="shared" si="147"/>
        <v>64.731079674373149</v>
      </c>
      <c r="BT115" s="45">
        <f t="shared" si="148"/>
        <v>45.18363464502513</v>
      </c>
      <c r="BU115" s="70">
        <f t="shared" si="149"/>
        <v>44.168443837967558</v>
      </c>
      <c r="BW115" s="37">
        <v>116</v>
      </c>
      <c r="BX115" s="61">
        <f t="shared" si="150"/>
        <v>403.70176000000015</v>
      </c>
      <c r="BY115" s="62">
        <f t="shared" si="151"/>
        <v>32.9</v>
      </c>
      <c r="BZ115" s="62">
        <f t="shared" si="152"/>
        <v>44.168443837967558</v>
      </c>
      <c r="CA115" s="61">
        <f t="shared" si="153"/>
        <v>925.33948322174842</v>
      </c>
      <c r="CB115" s="75">
        <f t="shared" si="82"/>
        <v>14.295134391031759</v>
      </c>
      <c r="CC115" s="75">
        <f t="shared" si="154"/>
        <v>64.731079674373149</v>
      </c>
      <c r="CD115" s="75">
        <f t="shared" si="155"/>
        <v>45.18363464502513</v>
      </c>
      <c r="CE115" s="75">
        <f t="shared" si="83"/>
        <v>44.168443837967558</v>
      </c>
      <c r="CF115" s="118">
        <f t="shared" si="156"/>
        <v>0.69</v>
      </c>
      <c r="CH115" s="37">
        <v>116</v>
      </c>
      <c r="CI115" s="71">
        <f t="shared" si="157"/>
        <v>403.70176000000015</v>
      </c>
      <c r="CJ115" s="42">
        <f t="shared" si="157"/>
        <v>32.9</v>
      </c>
      <c r="CK115" s="72">
        <f t="shared" si="158"/>
        <v>0.69</v>
      </c>
      <c r="CL115" s="71">
        <f t="shared" si="159"/>
        <v>925.33948322174842</v>
      </c>
      <c r="CM115" s="42">
        <f t="shared" si="160"/>
        <v>44.168443837967558</v>
      </c>
      <c r="CN115" s="73">
        <f t="shared" si="161"/>
        <v>1458.2749677621628</v>
      </c>
      <c r="CO115" s="123">
        <f t="shared" si="162"/>
        <v>22.586192616432243</v>
      </c>
    </row>
    <row r="116" spans="1:93" ht="14.25">
      <c r="A116" s="2">
        <v>117</v>
      </c>
      <c r="B116" s="47">
        <f t="shared" si="163"/>
        <v>2200</v>
      </c>
      <c r="C116" s="46">
        <f t="shared" si="164"/>
        <v>33.1</v>
      </c>
      <c r="D116" s="48">
        <f t="shared" si="165"/>
        <v>1453.5198306045968</v>
      </c>
      <c r="E116" s="49">
        <f t="shared" si="166"/>
        <v>1.1100000000000001</v>
      </c>
      <c r="F116" s="50">
        <f t="shared" si="167"/>
        <v>1499.8517850989977</v>
      </c>
      <c r="G116" s="45">
        <f t="shared" si="168"/>
        <v>15.620542956024639</v>
      </c>
      <c r="H116" s="45">
        <f t="shared" si="169"/>
        <v>96.017903431488875</v>
      </c>
      <c r="I116" s="109">
        <f t="shared" si="170"/>
        <v>23.573269882676794</v>
      </c>
      <c r="J116" s="113">
        <f t="shared" si="171"/>
        <v>22.631005684918897</v>
      </c>
      <c r="K116" s="170">
        <f t="shared" si="93"/>
        <v>117</v>
      </c>
      <c r="L116" s="41">
        <f t="shared" si="94"/>
        <v>1540</v>
      </c>
      <c r="M116" s="42">
        <f t="shared" si="95"/>
        <v>33.1</v>
      </c>
      <c r="N116" s="43">
        <f t="shared" si="96"/>
        <v>1.05</v>
      </c>
      <c r="O116" s="44">
        <f t="shared" si="97"/>
        <v>1417.8436412699828</v>
      </c>
      <c r="P116" s="45">
        <f t="shared" si="98"/>
        <v>15.264434379936317</v>
      </c>
      <c r="Q116" s="45">
        <f t="shared" si="99"/>
        <v>92.885435908035134</v>
      </c>
      <c r="R116" s="109">
        <f t="shared" si="100"/>
        <v>27.712040859955728</v>
      </c>
      <c r="S116" s="113">
        <f t="shared" si="101"/>
        <v>26.779126564929889</v>
      </c>
      <c r="T116" s="170">
        <v>117</v>
      </c>
      <c r="U116" s="41">
        <f t="shared" si="172"/>
        <v>1232</v>
      </c>
      <c r="V116" s="42">
        <f t="shared" si="173"/>
        <v>33.1</v>
      </c>
      <c r="W116" s="43">
        <f t="shared" si="174"/>
        <v>1</v>
      </c>
      <c r="X116" s="44">
        <f t="shared" si="175"/>
        <v>1356.0555373540344</v>
      </c>
      <c r="Y116" s="45">
        <f t="shared" si="176"/>
        <v>15.071863307413489</v>
      </c>
      <c r="Z116" s="45">
        <f t="shared" si="177"/>
        <v>89.972653659021915</v>
      </c>
      <c r="AA116" s="109">
        <f t="shared" si="178"/>
        <v>30.493338183393139</v>
      </c>
      <c r="AB116" s="113">
        <f t="shared" si="179"/>
        <v>29.55734076077923</v>
      </c>
      <c r="AC116" s="170">
        <v>117</v>
      </c>
      <c r="AD116" s="41">
        <f t="shared" si="180"/>
        <v>985.6</v>
      </c>
      <c r="AE116" s="42">
        <f t="shared" si="181"/>
        <v>33.1</v>
      </c>
      <c r="AF116" s="43">
        <f t="shared" si="182"/>
        <v>0.95</v>
      </c>
      <c r="AG116" s="44">
        <f t="shared" si="183"/>
        <v>1286.002288259554</v>
      </c>
      <c r="AH116" s="45">
        <f t="shared" si="184"/>
        <v>14.899622503949054</v>
      </c>
      <c r="AI116" s="45">
        <f t="shared" si="185"/>
        <v>86.311065123878606</v>
      </c>
      <c r="AJ116" s="109">
        <f t="shared" si="186"/>
        <v>33.391655406868054</v>
      </c>
      <c r="AK116" s="113">
        <f t="shared" si="187"/>
        <v>32.446747182427337</v>
      </c>
      <c r="AL116" s="170">
        <v>117</v>
      </c>
      <c r="AM116" s="41">
        <f t="shared" si="188"/>
        <v>788.48</v>
      </c>
      <c r="AN116" s="42">
        <f t="shared" si="189"/>
        <v>33.1</v>
      </c>
      <c r="AO116" s="43">
        <f t="shared" si="190"/>
        <v>0.89</v>
      </c>
      <c r="AP116" s="44">
        <f t="shared" si="191"/>
        <v>1207.9965564312045</v>
      </c>
      <c r="AQ116" s="45">
        <f t="shared" si="192"/>
        <v>14.745565645930791</v>
      </c>
      <c r="AR116" s="45">
        <f t="shared" si="193"/>
        <v>81.922700385831931</v>
      </c>
      <c r="AS116" s="45">
        <f t="shared" si="194"/>
        <v>36.371553254495879</v>
      </c>
      <c r="AT116" s="70">
        <f t="shared" si="195"/>
        <v>35.41286770591136</v>
      </c>
      <c r="AU116" s="170">
        <v>117</v>
      </c>
      <c r="AV116" s="41">
        <f t="shared" si="196"/>
        <v>630.78400000000011</v>
      </c>
      <c r="AW116" s="42">
        <f t="shared" si="197"/>
        <v>33.1</v>
      </c>
      <c r="AX116" s="43">
        <f t="shared" si="198"/>
        <v>0.83</v>
      </c>
      <c r="AY116" s="44">
        <f t="shared" si="199"/>
        <v>1122.8592131127798</v>
      </c>
      <c r="AZ116" s="45">
        <f t="shared" si="200"/>
        <v>14.607773003159243</v>
      </c>
      <c r="BA116" s="45">
        <f t="shared" si="201"/>
        <v>76.867241356361262</v>
      </c>
      <c r="BB116" s="45">
        <f t="shared" si="202"/>
        <v>39.389944828787037</v>
      </c>
      <c r="BC116" s="70">
        <f t="shared" si="203"/>
        <v>38.413645767613126</v>
      </c>
      <c r="BD116" s="170">
        <v>117</v>
      </c>
      <c r="BE116" s="41">
        <f t="shared" si="134"/>
        <v>504.62720000000013</v>
      </c>
      <c r="BF116" s="42">
        <f t="shared" si="135"/>
        <v>33.1</v>
      </c>
      <c r="BG116" s="43">
        <f t="shared" si="136"/>
        <v>0.76</v>
      </c>
      <c r="BH116" s="44">
        <f t="shared" si="137"/>
        <v>1031.9470820484694</v>
      </c>
      <c r="BI116" s="45">
        <f t="shared" si="138"/>
        <v>14.484527516744633</v>
      </c>
      <c r="BJ116" s="45">
        <f t="shared" si="139"/>
        <v>71.244787298412163</v>
      </c>
      <c r="BK116" s="45">
        <f t="shared" si="140"/>
        <v>42.398088644352846</v>
      </c>
      <c r="BL116" s="70">
        <f t="shared" si="141"/>
        <v>41.401414328410539</v>
      </c>
      <c r="BM116" s="170">
        <v>117</v>
      </c>
      <c r="BN116" s="41">
        <f t="shared" si="142"/>
        <v>403.70176000000015</v>
      </c>
      <c r="BO116" s="42">
        <f t="shared" si="143"/>
        <v>33.1</v>
      </c>
      <c r="BP116" s="43">
        <f t="shared" si="144"/>
        <v>0.69</v>
      </c>
      <c r="BQ116" s="44">
        <f t="shared" si="145"/>
        <v>937.10624536467662</v>
      </c>
      <c r="BR116" s="45">
        <f t="shared" si="146"/>
        <v>14.374293402527396</v>
      </c>
      <c r="BS116" s="45">
        <f t="shared" si="147"/>
        <v>65.193204223861713</v>
      </c>
      <c r="BT116" s="45">
        <f t="shared" si="148"/>
        <v>45.344634061208126</v>
      </c>
      <c r="BU116" s="70">
        <f t="shared" si="149"/>
        <v>44.325899962147489</v>
      </c>
      <c r="BW116" s="37">
        <v>117</v>
      </c>
      <c r="BX116" s="61">
        <f t="shared" si="150"/>
        <v>403.70176000000015</v>
      </c>
      <c r="BY116" s="62">
        <f t="shared" si="151"/>
        <v>33.1</v>
      </c>
      <c r="BZ116" s="62">
        <f t="shared" si="152"/>
        <v>44.325899962147489</v>
      </c>
      <c r="CA116" s="61">
        <f t="shared" si="153"/>
        <v>937.10624536467662</v>
      </c>
      <c r="CB116" s="75">
        <f t="shared" si="82"/>
        <v>14.374293402527396</v>
      </c>
      <c r="CC116" s="75">
        <f t="shared" si="154"/>
        <v>65.193204223861713</v>
      </c>
      <c r="CD116" s="75">
        <f t="shared" si="155"/>
        <v>45.344634061208126</v>
      </c>
      <c r="CE116" s="75">
        <f t="shared" si="83"/>
        <v>44.325899962147489</v>
      </c>
      <c r="CF116" s="118">
        <f t="shared" si="156"/>
        <v>0.69</v>
      </c>
      <c r="CH116" s="37">
        <v>117</v>
      </c>
      <c r="CI116" s="71">
        <f t="shared" si="157"/>
        <v>403.70176000000015</v>
      </c>
      <c r="CJ116" s="42">
        <f t="shared" si="157"/>
        <v>33.1</v>
      </c>
      <c r="CK116" s="72">
        <f t="shared" si="158"/>
        <v>0.69</v>
      </c>
      <c r="CL116" s="71">
        <f t="shared" si="159"/>
        <v>937.10624536467662</v>
      </c>
      <c r="CM116" s="42">
        <f t="shared" si="160"/>
        <v>44.325899962147489</v>
      </c>
      <c r="CN116" s="73">
        <f t="shared" si="161"/>
        <v>1453.5198306045968</v>
      </c>
      <c r="CO116" s="123">
        <f t="shared" si="162"/>
        <v>22.631005684918897</v>
      </c>
    </row>
    <row r="117" spans="1:93" ht="14.25">
      <c r="A117" s="2">
        <v>118</v>
      </c>
      <c r="B117" s="47">
        <f t="shared" si="163"/>
        <v>2200</v>
      </c>
      <c r="C117" s="46">
        <f t="shared" si="164"/>
        <v>33.200000000000003</v>
      </c>
      <c r="D117" s="48">
        <f t="shared" si="165"/>
        <v>1451.1493136174745</v>
      </c>
      <c r="E117" s="49">
        <f t="shared" si="166"/>
        <v>1.1100000000000001</v>
      </c>
      <c r="F117" s="50">
        <f t="shared" si="167"/>
        <v>1507.0725585808975</v>
      </c>
      <c r="G117" s="45">
        <f t="shared" si="168"/>
        <v>15.663887566163689</v>
      </c>
      <c r="H117" s="45">
        <f t="shared" si="169"/>
        <v>96.213187959571215</v>
      </c>
      <c r="I117" s="109">
        <f t="shared" si="170"/>
        <v>23.597229771460569</v>
      </c>
      <c r="J117" s="113">
        <f t="shared" si="171"/>
        <v>22.653286581926007</v>
      </c>
      <c r="K117" s="170">
        <f t="shared" si="93"/>
        <v>118</v>
      </c>
      <c r="L117" s="41">
        <f t="shared" si="94"/>
        <v>1540</v>
      </c>
      <c r="M117" s="42">
        <f t="shared" si="95"/>
        <v>33.200000000000003</v>
      </c>
      <c r="N117" s="43">
        <f t="shared" si="96"/>
        <v>1.05</v>
      </c>
      <c r="O117" s="44">
        <f t="shared" si="97"/>
        <v>1424.9764705685741</v>
      </c>
      <c r="P117" s="45">
        <f t="shared" si="98"/>
        <v>15.306703133350023</v>
      </c>
      <c r="Q117" s="45">
        <f t="shared" si="99"/>
        <v>93.0949309040858</v>
      </c>
      <c r="R117" s="109">
        <f t="shared" si="100"/>
        <v>27.743274303882231</v>
      </c>
      <c r="S117" s="113">
        <f t="shared" si="101"/>
        <v>26.808787635105467</v>
      </c>
      <c r="T117" s="170">
        <v>118</v>
      </c>
      <c r="U117" s="41">
        <f t="shared" si="172"/>
        <v>1232</v>
      </c>
      <c r="V117" s="42">
        <f t="shared" si="173"/>
        <v>33.200000000000003</v>
      </c>
      <c r="W117" s="43">
        <f t="shared" si="174"/>
        <v>1</v>
      </c>
      <c r="X117" s="44">
        <f t="shared" si="175"/>
        <v>1363.0987408167136</v>
      </c>
      <c r="Y117" s="45">
        <f t="shared" si="176"/>
        <v>15.113550275109603</v>
      </c>
      <c r="Z117" s="45">
        <f t="shared" si="177"/>
        <v>90.190505606190442</v>
      </c>
      <c r="AA117" s="109">
        <f t="shared" si="178"/>
        <v>30.530232820121306</v>
      </c>
      <c r="AB117" s="113">
        <f t="shared" si="179"/>
        <v>29.592694788079502</v>
      </c>
      <c r="AC117" s="170">
        <v>118</v>
      </c>
      <c r="AD117" s="41">
        <f t="shared" si="180"/>
        <v>985.6</v>
      </c>
      <c r="AE117" s="42">
        <f t="shared" si="181"/>
        <v>33.200000000000003</v>
      </c>
      <c r="AF117" s="43">
        <f t="shared" si="182"/>
        <v>0.95</v>
      </c>
      <c r="AG117" s="44">
        <f t="shared" si="183"/>
        <v>1292.9195749647361</v>
      </c>
      <c r="AH117" s="45">
        <f t="shared" si="184"/>
        <v>14.940789106680018</v>
      </c>
      <c r="AI117" s="45">
        <f t="shared" si="185"/>
        <v>86.536230833127306</v>
      </c>
      <c r="AJ117" s="109">
        <f t="shared" si="186"/>
        <v>33.435182610112207</v>
      </c>
      <c r="AK117" s="113">
        <f t="shared" si="187"/>
        <v>32.48873867659637</v>
      </c>
      <c r="AL117" s="170">
        <v>118</v>
      </c>
      <c r="AM117" s="41">
        <f t="shared" si="188"/>
        <v>788.48</v>
      </c>
      <c r="AN117" s="42">
        <f t="shared" si="189"/>
        <v>33.200000000000003</v>
      </c>
      <c r="AO117" s="43">
        <f t="shared" si="190"/>
        <v>0.89</v>
      </c>
      <c r="AP117" s="44">
        <f t="shared" si="191"/>
        <v>1214.7432259512029</v>
      </c>
      <c r="AQ117" s="45">
        <f t="shared" si="192"/>
        <v>14.786266820087683</v>
      </c>
      <c r="AR117" s="45">
        <f t="shared" si="193"/>
        <v>82.153476650436872</v>
      </c>
      <c r="AS117" s="45">
        <f t="shared" si="194"/>
        <v>36.422746563629659</v>
      </c>
      <c r="AT117" s="70">
        <f t="shared" si="195"/>
        <v>35.462503710348152</v>
      </c>
      <c r="AU117" s="170">
        <v>118</v>
      </c>
      <c r="AV117" s="41">
        <f t="shared" si="196"/>
        <v>630.78400000000011</v>
      </c>
      <c r="AW117" s="42">
        <f t="shared" si="197"/>
        <v>33.200000000000003</v>
      </c>
      <c r="AX117" s="43">
        <f t="shared" si="198"/>
        <v>0.83</v>
      </c>
      <c r="AY117" s="44">
        <f t="shared" si="199"/>
        <v>1129.3830773624256</v>
      </c>
      <c r="AZ117" s="45">
        <f t="shared" si="200"/>
        <v>14.648057885344015</v>
      </c>
      <c r="BA117" s="45">
        <f t="shared" si="201"/>
        <v>77.101216161387512</v>
      </c>
      <c r="BB117" s="45">
        <f t="shared" si="202"/>
        <v>39.449848448682012</v>
      </c>
      <c r="BC117" s="70">
        <f t="shared" si="203"/>
        <v>38.47194499369823</v>
      </c>
      <c r="BD117" s="170">
        <v>118</v>
      </c>
      <c r="BE117" s="41">
        <f t="shared" si="134"/>
        <v>504.62720000000013</v>
      </c>
      <c r="BF117" s="42">
        <f t="shared" si="135"/>
        <v>33.200000000000003</v>
      </c>
      <c r="BG117" s="43">
        <f t="shared" si="136"/>
        <v>0.76</v>
      </c>
      <c r="BH117" s="44">
        <f t="shared" si="137"/>
        <v>1038.1908378341534</v>
      </c>
      <c r="BI117" s="45">
        <f t="shared" si="138"/>
        <v>14.524440056070146</v>
      </c>
      <c r="BJ117" s="45">
        <f t="shared" si="139"/>
        <v>71.47888895037066</v>
      </c>
      <c r="BK117" s="45">
        <f t="shared" si="140"/>
        <v>42.467688981949038</v>
      </c>
      <c r="BL117" s="70">
        <f t="shared" si="141"/>
        <v>41.469339595225847</v>
      </c>
      <c r="BM117" s="170">
        <v>118</v>
      </c>
      <c r="BN117" s="41">
        <f t="shared" si="142"/>
        <v>403.70176000000015</v>
      </c>
      <c r="BO117" s="42">
        <f t="shared" si="143"/>
        <v>33.200000000000003</v>
      </c>
      <c r="BP117" s="43">
        <f t="shared" si="144"/>
        <v>0.69</v>
      </c>
      <c r="BQ117" s="44">
        <f t="shared" si="145"/>
        <v>943.01131520600006</v>
      </c>
      <c r="BR117" s="45">
        <f t="shared" si="146"/>
        <v>14.413872908275213</v>
      </c>
      <c r="BS117" s="45">
        <f t="shared" si="147"/>
        <v>65.423867770098326</v>
      </c>
      <c r="BT117" s="45">
        <f t="shared" si="148"/>
        <v>45.424781362228664</v>
      </c>
      <c r="BU117" s="70">
        <f t="shared" si="149"/>
        <v>44.404280897634052</v>
      </c>
      <c r="BW117" s="37">
        <v>118</v>
      </c>
      <c r="BX117" s="61">
        <f t="shared" si="150"/>
        <v>403.70176000000015</v>
      </c>
      <c r="BY117" s="62">
        <f t="shared" si="151"/>
        <v>33.200000000000003</v>
      </c>
      <c r="BZ117" s="62">
        <f t="shared" si="152"/>
        <v>44.404280897634052</v>
      </c>
      <c r="CA117" s="61">
        <f t="shared" si="153"/>
        <v>943.01131520600006</v>
      </c>
      <c r="CB117" s="75">
        <f t="shared" si="82"/>
        <v>14.413872908275213</v>
      </c>
      <c r="CC117" s="75">
        <f t="shared" si="154"/>
        <v>65.423867770098326</v>
      </c>
      <c r="CD117" s="75">
        <f t="shared" si="155"/>
        <v>45.424781362228664</v>
      </c>
      <c r="CE117" s="75">
        <f t="shared" si="83"/>
        <v>44.404280897634052</v>
      </c>
      <c r="CF117" s="118">
        <f t="shared" si="156"/>
        <v>0.69</v>
      </c>
      <c r="CH117" s="37">
        <v>118</v>
      </c>
      <c r="CI117" s="71">
        <f t="shared" si="157"/>
        <v>403.70176000000015</v>
      </c>
      <c r="CJ117" s="42">
        <f t="shared" si="157"/>
        <v>33.200000000000003</v>
      </c>
      <c r="CK117" s="72">
        <f t="shared" si="158"/>
        <v>0.69</v>
      </c>
      <c r="CL117" s="71">
        <f t="shared" si="159"/>
        <v>943.01131520600006</v>
      </c>
      <c r="CM117" s="42">
        <f t="shared" si="160"/>
        <v>44.404280897634052</v>
      </c>
      <c r="CN117" s="73">
        <f t="shared" si="161"/>
        <v>1451.1493136174745</v>
      </c>
      <c r="CO117" s="123">
        <f t="shared" si="162"/>
        <v>22.653286581926007</v>
      </c>
    </row>
    <row r="118" spans="1:93" ht="14.25">
      <c r="A118" s="2">
        <v>119</v>
      </c>
      <c r="B118" s="47">
        <f t="shared" si="163"/>
        <v>2200</v>
      </c>
      <c r="C118" s="46">
        <f t="shared" si="164"/>
        <v>33.299999999999997</v>
      </c>
      <c r="D118" s="48">
        <f t="shared" si="165"/>
        <v>1448.7834970669976</v>
      </c>
      <c r="E118" s="49">
        <f t="shared" si="166"/>
        <v>1.1100000000000001</v>
      </c>
      <c r="F118" s="50">
        <f t="shared" si="167"/>
        <v>1514.3025733764041</v>
      </c>
      <c r="G118" s="45">
        <f t="shared" si="168"/>
        <v>15.707232176302732</v>
      </c>
      <c r="H118" s="45">
        <f t="shared" si="169"/>
        <v>96.407983047516794</v>
      </c>
      <c r="I118" s="109">
        <f t="shared" si="170"/>
        <v>23.621105397528748</v>
      </c>
      <c r="J118" s="113">
        <f t="shared" si="171"/>
        <v>22.675484478810052</v>
      </c>
      <c r="K118" s="170">
        <f t="shared" si="93"/>
        <v>119</v>
      </c>
      <c r="L118" s="41">
        <f t="shared" si="94"/>
        <v>1540</v>
      </c>
      <c r="M118" s="42">
        <f t="shared" si="95"/>
        <v>33.299999999999997</v>
      </c>
      <c r="N118" s="43">
        <f t="shared" si="96"/>
        <v>1.05</v>
      </c>
      <c r="O118" s="44">
        <f t="shared" si="97"/>
        <v>1432.1191626738969</v>
      </c>
      <c r="P118" s="45">
        <f t="shared" si="98"/>
        <v>15.348971886763724</v>
      </c>
      <c r="Q118" s="45">
        <f t="shared" si="99"/>
        <v>93.303914636060625</v>
      </c>
      <c r="R118" s="109">
        <f t="shared" si="100"/>
        <v>27.774396529059235</v>
      </c>
      <c r="S118" s="113">
        <f t="shared" si="101"/>
        <v>26.838339153033289</v>
      </c>
      <c r="T118" s="170">
        <v>119</v>
      </c>
      <c r="U118" s="41">
        <f t="shared" si="172"/>
        <v>1232</v>
      </c>
      <c r="V118" s="42">
        <f t="shared" si="173"/>
        <v>33.299999999999997</v>
      </c>
      <c r="W118" s="43">
        <f t="shared" si="174"/>
        <v>1.01</v>
      </c>
      <c r="X118" s="44">
        <f t="shared" si="175"/>
        <v>1370.1523559863556</v>
      </c>
      <c r="Y118" s="45">
        <f t="shared" si="176"/>
        <v>15.155237242805713</v>
      </c>
      <c r="Z118" s="45">
        <f t="shared" si="177"/>
        <v>90.407846082170408</v>
      </c>
      <c r="AA118" s="109">
        <f t="shared" si="178"/>
        <v>30.566996460477569</v>
      </c>
      <c r="AB118" s="113">
        <f t="shared" si="179"/>
        <v>29.627919781857507</v>
      </c>
      <c r="AC118" s="170">
        <v>119</v>
      </c>
      <c r="AD118" s="41">
        <f t="shared" si="180"/>
        <v>985.6</v>
      </c>
      <c r="AE118" s="42">
        <f t="shared" si="181"/>
        <v>33.299999999999997</v>
      </c>
      <c r="AF118" s="43">
        <f t="shared" si="182"/>
        <v>0.95</v>
      </c>
      <c r="AG118" s="44">
        <f t="shared" si="183"/>
        <v>1299.8479524724839</v>
      </c>
      <c r="AH118" s="45">
        <f t="shared" si="184"/>
        <v>14.981955709410979</v>
      </c>
      <c r="AI118" s="45">
        <f t="shared" si="185"/>
        <v>86.760899423563174</v>
      </c>
      <c r="AJ118" s="109">
        <f t="shared" si="186"/>
        <v>33.478557309748496</v>
      </c>
      <c r="AK118" s="113">
        <f t="shared" si="187"/>
        <v>32.530579952271609</v>
      </c>
      <c r="AL118" s="170">
        <v>119</v>
      </c>
      <c r="AM118" s="41">
        <f t="shared" si="188"/>
        <v>788.48</v>
      </c>
      <c r="AN118" s="42">
        <f t="shared" si="189"/>
        <v>33.299999999999997</v>
      </c>
      <c r="AO118" s="43">
        <f t="shared" si="190"/>
        <v>0.9</v>
      </c>
      <c r="AP118" s="44">
        <f t="shared" si="191"/>
        <v>1221.5017801736221</v>
      </c>
      <c r="AQ118" s="45">
        <f t="shared" si="192"/>
        <v>14.826967994244569</v>
      </c>
      <c r="AR118" s="45">
        <f t="shared" si="193"/>
        <v>82.383787477505606</v>
      </c>
      <c r="AS118" s="45">
        <f t="shared" si="194"/>
        <v>36.473764988478791</v>
      </c>
      <c r="AT118" s="70">
        <f t="shared" si="195"/>
        <v>35.511967450966409</v>
      </c>
      <c r="AU118" s="170">
        <v>119</v>
      </c>
      <c r="AV118" s="41">
        <f t="shared" si="196"/>
        <v>630.78400000000011</v>
      </c>
      <c r="AW118" s="42">
        <f t="shared" si="197"/>
        <v>33.299999999999997</v>
      </c>
      <c r="AX118" s="43">
        <f t="shared" si="198"/>
        <v>0.83</v>
      </c>
      <c r="AY118" s="44">
        <f t="shared" si="199"/>
        <v>1135.9196935717237</v>
      </c>
      <c r="AZ118" s="45">
        <f t="shared" si="200"/>
        <v>14.688342767528784</v>
      </c>
      <c r="BA118" s="45">
        <f t="shared" si="201"/>
        <v>77.334775716350919</v>
      </c>
      <c r="BB118" s="45">
        <f t="shared" si="202"/>
        <v>39.509555170833274</v>
      </c>
      <c r="BC118" s="70">
        <f t="shared" si="203"/>
        <v>38.53005027235541</v>
      </c>
      <c r="BD118" s="170">
        <v>119</v>
      </c>
      <c r="BE118" s="41">
        <f t="shared" si="134"/>
        <v>504.62720000000013</v>
      </c>
      <c r="BF118" s="42">
        <f t="shared" si="135"/>
        <v>33.299999999999997</v>
      </c>
      <c r="BG118" s="43">
        <f t="shared" si="136"/>
        <v>0.77</v>
      </c>
      <c r="BH118" s="44">
        <f t="shared" si="137"/>
        <v>1044.4482164500134</v>
      </c>
      <c r="BI118" s="45">
        <f t="shared" si="138"/>
        <v>14.564352595395656</v>
      </c>
      <c r="BJ118" s="45">
        <f t="shared" si="139"/>
        <v>71.712642879862926</v>
      </c>
      <c r="BK118" s="45">
        <f t="shared" si="140"/>
        <v>42.537072310564248</v>
      </c>
      <c r="BL118" s="70">
        <f t="shared" si="141"/>
        <v>41.537051104722742</v>
      </c>
      <c r="BM118" s="170">
        <v>119</v>
      </c>
      <c r="BN118" s="41">
        <f t="shared" si="142"/>
        <v>403.70176000000015</v>
      </c>
      <c r="BO118" s="42">
        <f t="shared" si="143"/>
        <v>33.299999999999997</v>
      </c>
      <c r="BP118" s="43">
        <f t="shared" si="144"/>
        <v>0.7</v>
      </c>
      <c r="BQ118" s="44">
        <f t="shared" si="145"/>
        <v>948.93078957960336</v>
      </c>
      <c r="BR118" s="45">
        <f t="shared" si="146"/>
        <v>14.453452414023026</v>
      </c>
      <c r="BS118" s="45">
        <f t="shared" si="147"/>
        <v>65.654264628078195</v>
      </c>
      <c r="BT118" s="45">
        <f t="shared" si="148"/>
        <v>45.504695080360648</v>
      </c>
      <c r="BU118" s="70">
        <f t="shared" si="149"/>
        <v>44.48243175023805</v>
      </c>
      <c r="BW118" s="37">
        <v>119</v>
      </c>
      <c r="BX118" s="61">
        <f t="shared" si="150"/>
        <v>403.70176000000015</v>
      </c>
      <c r="BY118" s="62">
        <f t="shared" si="151"/>
        <v>33.299999999999997</v>
      </c>
      <c r="BZ118" s="62">
        <f t="shared" si="152"/>
        <v>44.48243175023805</v>
      </c>
      <c r="CA118" s="61">
        <f t="shared" si="153"/>
        <v>948.93078957960336</v>
      </c>
      <c r="CB118" s="75">
        <f t="shared" si="82"/>
        <v>14.453452414023026</v>
      </c>
      <c r="CC118" s="75">
        <f t="shared" si="154"/>
        <v>65.654264628078195</v>
      </c>
      <c r="CD118" s="75">
        <f t="shared" si="155"/>
        <v>45.504695080360648</v>
      </c>
      <c r="CE118" s="75">
        <f t="shared" si="83"/>
        <v>44.48243175023805</v>
      </c>
      <c r="CF118" s="118">
        <f t="shared" si="156"/>
        <v>0.7</v>
      </c>
      <c r="CH118" s="37">
        <v>119</v>
      </c>
      <c r="CI118" s="71">
        <f t="shared" si="157"/>
        <v>403.70176000000015</v>
      </c>
      <c r="CJ118" s="42">
        <f t="shared" si="157"/>
        <v>33.299999999999997</v>
      </c>
      <c r="CK118" s="72">
        <f t="shared" si="158"/>
        <v>0.7</v>
      </c>
      <c r="CL118" s="71">
        <f t="shared" si="159"/>
        <v>948.93078957960336</v>
      </c>
      <c r="CM118" s="42">
        <f t="shared" si="160"/>
        <v>44.48243175023805</v>
      </c>
      <c r="CN118" s="73">
        <f t="shared" si="161"/>
        <v>1448.7834970669976</v>
      </c>
      <c r="CO118" s="123">
        <f t="shared" si="162"/>
        <v>22.675484478810052</v>
      </c>
    </row>
    <row r="119" spans="1:93" ht="15" thickBot="1">
      <c r="A119" s="3">
        <v>120</v>
      </c>
      <c r="B119" s="79">
        <f t="shared" si="163"/>
        <v>2200</v>
      </c>
      <c r="C119" s="80">
        <f t="shared" si="164"/>
        <v>33.4</v>
      </c>
      <c r="D119" s="81">
        <f t="shared" si="165"/>
        <v>1446.4223802858407</v>
      </c>
      <c r="E119" s="82">
        <f t="shared" si="166"/>
        <v>1.1100000000000001</v>
      </c>
      <c r="F119" s="83">
        <f t="shared" si="167"/>
        <v>1521.5418063949869</v>
      </c>
      <c r="G119" s="84">
        <f t="shared" si="168"/>
        <v>15.75057678644178</v>
      </c>
      <c r="H119" s="84">
        <f t="shared" si="169"/>
        <v>96.602291270040482</v>
      </c>
      <c r="I119" s="110">
        <f t="shared" si="170"/>
        <v>23.644897331236752</v>
      </c>
      <c r="J119" s="114">
        <f t="shared" si="171"/>
        <v>22.697599937380243</v>
      </c>
      <c r="K119" s="170">
        <f t="shared" si="93"/>
        <v>120</v>
      </c>
      <c r="L119" s="100">
        <f t="shared" si="94"/>
        <v>1540</v>
      </c>
      <c r="M119" s="101">
        <f t="shared" si="95"/>
        <v>33.4</v>
      </c>
      <c r="N119" s="102">
        <f t="shared" si="96"/>
        <v>1.05</v>
      </c>
      <c r="O119" s="103">
        <f t="shared" si="97"/>
        <v>1439.2716896471125</v>
      </c>
      <c r="P119" s="84">
        <f t="shared" si="98"/>
        <v>15.391240640177429</v>
      </c>
      <c r="Q119" s="84">
        <f t="shared" si="99"/>
        <v>93.512389500949325</v>
      </c>
      <c r="R119" s="110">
        <f t="shared" si="100"/>
        <v>27.80540826530979</v>
      </c>
      <c r="S119" s="114">
        <f t="shared" si="101"/>
        <v>26.867781837600734</v>
      </c>
      <c r="T119" s="170">
        <v>120</v>
      </c>
      <c r="U119" s="100">
        <f t="shared" si="172"/>
        <v>1232</v>
      </c>
      <c r="V119" s="101">
        <f t="shared" si="173"/>
        <v>33.4</v>
      </c>
      <c r="W119" s="102">
        <f t="shared" si="174"/>
        <v>1.01</v>
      </c>
      <c r="X119" s="103">
        <f t="shared" si="175"/>
        <v>1377.2163512568202</v>
      </c>
      <c r="Y119" s="84">
        <f t="shared" si="176"/>
        <v>15.196924210501827</v>
      </c>
      <c r="Z119" s="84">
        <f t="shared" si="177"/>
        <v>90.624677216268239</v>
      </c>
      <c r="AA119" s="110">
        <f t="shared" si="178"/>
        <v>30.603629936082932</v>
      </c>
      <c r="AB119" s="114">
        <f t="shared" si="179"/>
        <v>29.663016561273238</v>
      </c>
      <c r="AC119" s="170">
        <v>120</v>
      </c>
      <c r="AD119" s="104">
        <f t="shared" si="180"/>
        <v>985.6</v>
      </c>
      <c r="AE119" s="105">
        <f t="shared" si="181"/>
        <v>33.4</v>
      </c>
      <c r="AF119" s="106">
        <f t="shared" si="182"/>
        <v>0.95</v>
      </c>
      <c r="AG119" s="107">
        <f t="shared" si="183"/>
        <v>1306.7873853554286</v>
      </c>
      <c r="AH119" s="91">
        <f t="shared" si="184"/>
        <v>15.023122312141943</v>
      </c>
      <c r="AI119" s="91">
        <f t="shared" si="185"/>
        <v>86.985072623635688</v>
      </c>
      <c r="AJ119" s="111">
        <f t="shared" si="186"/>
        <v>33.521780430811724</v>
      </c>
      <c r="AK119" s="115">
        <f t="shared" si="187"/>
        <v>32.572271920627117</v>
      </c>
      <c r="AL119" s="170">
        <v>120</v>
      </c>
      <c r="AM119" s="100">
        <f t="shared" si="188"/>
        <v>788.48</v>
      </c>
      <c r="AN119" s="101">
        <f t="shared" si="189"/>
        <v>33.4</v>
      </c>
      <c r="AO119" s="102">
        <f t="shared" si="190"/>
        <v>0.9</v>
      </c>
      <c r="AP119" s="103">
        <f t="shared" si="191"/>
        <v>1228.2721801939754</v>
      </c>
      <c r="AQ119" s="84">
        <f t="shared" si="192"/>
        <v>14.867669168401461</v>
      </c>
      <c r="AR119" s="84">
        <f t="shared" si="193"/>
        <v>82.61363407281388</v>
      </c>
      <c r="AS119" s="84">
        <f t="shared" si="194"/>
        <v>36.524609528435533</v>
      </c>
      <c r="AT119" s="85">
        <f t="shared" si="195"/>
        <v>35.561259912183516</v>
      </c>
      <c r="AU119" s="170">
        <v>120</v>
      </c>
      <c r="AV119" s="100">
        <f t="shared" si="196"/>
        <v>630.78400000000011</v>
      </c>
      <c r="AW119" s="101">
        <f t="shared" si="197"/>
        <v>33.4</v>
      </c>
      <c r="AX119" s="102">
        <f t="shared" si="198"/>
        <v>0.83</v>
      </c>
      <c r="AY119" s="103">
        <f t="shared" si="199"/>
        <v>1142.4690203524997</v>
      </c>
      <c r="AZ119" s="84">
        <f t="shared" si="200"/>
        <v>14.728627649713555</v>
      </c>
      <c r="BA119" s="84">
        <f t="shared" si="201"/>
        <v>77.567920618505056</v>
      </c>
      <c r="BB119" s="84">
        <f t="shared" si="202"/>
        <v>39.569066038888103</v>
      </c>
      <c r="BC119" s="85">
        <f t="shared" si="203"/>
        <v>38.587962631593946</v>
      </c>
      <c r="BD119" s="170">
        <v>120</v>
      </c>
      <c r="BE119" s="100">
        <f t="shared" si="134"/>
        <v>504.62720000000013</v>
      </c>
      <c r="BF119" s="101">
        <f t="shared" si="135"/>
        <v>33.4</v>
      </c>
      <c r="BG119" s="102">
        <f t="shared" si="136"/>
        <v>0.77</v>
      </c>
      <c r="BH119" s="103">
        <f t="shared" si="137"/>
        <v>1050.719175698069</v>
      </c>
      <c r="BI119" s="84">
        <f t="shared" si="138"/>
        <v>14.604265134721169</v>
      </c>
      <c r="BJ119" s="84">
        <f t="shared" si="139"/>
        <v>71.946049048371364</v>
      </c>
      <c r="BK119" s="84">
        <f t="shared" si="140"/>
        <v>42.606239678976614</v>
      </c>
      <c r="BL119" s="85">
        <f t="shared" si="141"/>
        <v>41.604549889964481</v>
      </c>
      <c r="BM119" s="170">
        <v>120</v>
      </c>
      <c r="BN119" s="100">
        <f t="shared" si="142"/>
        <v>403.70176000000015</v>
      </c>
      <c r="BO119" s="101">
        <f t="shared" si="143"/>
        <v>33.4</v>
      </c>
      <c r="BP119" s="102">
        <f t="shared" si="144"/>
        <v>0.7</v>
      </c>
      <c r="BQ119" s="103">
        <f t="shared" si="145"/>
        <v>954.86462768077263</v>
      </c>
      <c r="BR119" s="84">
        <f t="shared" si="146"/>
        <v>14.493031919770845</v>
      </c>
      <c r="BS119" s="84">
        <f t="shared" si="147"/>
        <v>65.884394167253745</v>
      </c>
      <c r="BT119" s="84">
        <f t="shared" si="148"/>
        <v>45.584376225949718</v>
      </c>
      <c r="BU119" s="85">
        <f t="shared" si="149"/>
        <v>44.560353515166121</v>
      </c>
      <c r="BW119" s="38">
        <v>120</v>
      </c>
      <c r="BX119" s="137">
        <f t="shared" si="150"/>
        <v>403.70176000000015</v>
      </c>
      <c r="BY119" s="138">
        <f t="shared" si="151"/>
        <v>33.4</v>
      </c>
      <c r="BZ119" s="138">
        <f t="shared" si="152"/>
        <v>44.560353515166121</v>
      </c>
      <c r="CA119" s="137">
        <f t="shared" si="153"/>
        <v>954.86462768077263</v>
      </c>
      <c r="CB119" s="139">
        <f t="shared" si="82"/>
        <v>14.493031919770845</v>
      </c>
      <c r="CC119" s="139">
        <f t="shared" si="154"/>
        <v>65.884394167253745</v>
      </c>
      <c r="CD119" s="139">
        <f t="shared" si="155"/>
        <v>45.584376225949718</v>
      </c>
      <c r="CE119" s="139">
        <f t="shared" si="83"/>
        <v>44.560353515166121</v>
      </c>
      <c r="CF119" s="140">
        <f t="shared" si="156"/>
        <v>0.7</v>
      </c>
      <c r="CH119" s="142">
        <v>120</v>
      </c>
      <c r="CI119" s="143">
        <f t="shared" si="157"/>
        <v>403.70176000000015</v>
      </c>
      <c r="CJ119" s="105">
        <f t="shared" si="157"/>
        <v>33.4</v>
      </c>
      <c r="CK119" s="144">
        <f t="shared" si="158"/>
        <v>0.7</v>
      </c>
      <c r="CL119" s="143">
        <f t="shared" si="159"/>
        <v>954.86462768077263</v>
      </c>
      <c r="CM119" s="105">
        <f t="shared" si="160"/>
        <v>44.560353515166121</v>
      </c>
      <c r="CN119" s="145">
        <f t="shared" si="161"/>
        <v>1446.4223802858407</v>
      </c>
      <c r="CO119" s="146">
        <f t="shared" si="162"/>
        <v>22.697599937380243</v>
      </c>
    </row>
    <row r="120" spans="1:93" ht="14.25">
      <c r="A120" s="1">
        <v>121</v>
      </c>
      <c r="B120" s="47">
        <f t="shared" si="163"/>
        <v>2200</v>
      </c>
      <c r="C120" s="46">
        <f t="shared" si="164"/>
        <v>33.5</v>
      </c>
      <c r="D120" s="77">
        <f t="shared" si="165"/>
        <v>1444.0659624505834</v>
      </c>
      <c r="E120" s="49">
        <f t="shared" si="166"/>
        <v>1.1100000000000001</v>
      </c>
      <c r="F120" s="50">
        <f t="shared" si="167"/>
        <v>1528.7902347092506</v>
      </c>
      <c r="G120" s="78">
        <f t="shared" si="168"/>
        <v>15.793921396580828</v>
      </c>
      <c r="H120" s="78">
        <f t="shared" si="169"/>
        <v>96.796115183922169</v>
      </c>
      <c r="I120" s="108">
        <f t="shared" si="170"/>
        <v>23.668606137562112</v>
      </c>
      <c r="J120" s="113">
        <f t="shared" si="171"/>
        <v>22.719633514148498</v>
      </c>
      <c r="K120" s="170">
        <f t="shared" si="93"/>
        <v>121</v>
      </c>
      <c r="L120" s="98">
        <f t="shared" si="94"/>
        <v>1540</v>
      </c>
      <c r="M120" s="46">
        <f t="shared" si="95"/>
        <v>33.5</v>
      </c>
      <c r="N120" s="49">
        <f t="shared" si="96"/>
        <v>1.05</v>
      </c>
      <c r="O120" s="50">
        <f t="shared" si="97"/>
        <v>1446.4340237544807</v>
      </c>
      <c r="P120" s="78">
        <f t="shared" si="98"/>
        <v>15.433509393591136</v>
      </c>
      <c r="Q120" s="78">
        <f t="shared" si="99"/>
        <v>93.720357882771737</v>
      </c>
      <c r="R120" s="108">
        <f t="shared" si="100"/>
        <v>27.83631023595704</v>
      </c>
      <c r="S120" s="113">
        <f t="shared" si="101"/>
        <v>26.897116401292674</v>
      </c>
      <c r="T120" s="170">
        <v>121</v>
      </c>
      <c r="U120" s="98">
        <f t="shared" si="172"/>
        <v>1232</v>
      </c>
      <c r="V120" s="46">
        <f t="shared" si="173"/>
        <v>33.5</v>
      </c>
      <c r="W120" s="49">
        <f t="shared" si="174"/>
        <v>1.01</v>
      </c>
      <c r="X120" s="50">
        <f t="shared" si="175"/>
        <v>1384.2906952516903</v>
      </c>
      <c r="Y120" s="78">
        <f t="shared" si="176"/>
        <v>15.238611178197941</v>
      </c>
      <c r="Z120" s="78">
        <f t="shared" si="177"/>
        <v>90.841001129565612</v>
      </c>
      <c r="AA120" s="108">
        <f t="shared" si="178"/>
        <v>30.640134071528173</v>
      </c>
      <c r="AB120" s="113">
        <f t="shared" si="179"/>
        <v>29.697985938561811</v>
      </c>
      <c r="AC120" s="170">
        <v>121</v>
      </c>
      <c r="AD120" s="99">
        <f t="shared" si="180"/>
        <v>985.6</v>
      </c>
      <c r="AE120" s="54">
        <f t="shared" si="181"/>
        <v>33.5</v>
      </c>
      <c r="AF120" s="94">
        <f t="shared" si="182"/>
        <v>0.96</v>
      </c>
      <c r="AG120" s="95">
        <f t="shared" si="183"/>
        <v>1313.7378384331789</v>
      </c>
      <c r="AH120" s="96">
        <f t="shared" si="184"/>
        <v>15.064288914872909</v>
      </c>
      <c r="AI120" s="96">
        <f t="shared" si="185"/>
        <v>87.208752159295827</v>
      </c>
      <c r="AJ120" s="112">
        <f t="shared" si="186"/>
        <v>33.564852891029076</v>
      </c>
      <c r="AK120" s="116">
        <f t="shared" si="187"/>
        <v>32.613815485638874</v>
      </c>
      <c r="AL120" s="170">
        <v>121</v>
      </c>
      <c r="AM120" s="99">
        <f t="shared" si="188"/>
        <v>788.48</v>
      </c>
      <c r="AN120" s="54">
        <f t="shared" si="189"/>
        <v>33.5</v>
      </c>
      <c r="AO120" s="94">
        <f t="shared" si="190"/>
        <v>0.9</v>
      </c>
      <c r="AP120" s="95">
        <f t="shared" si="191"/>
        <v>1235.0543873584977</v>
      </c>
      <c r="AQ120" s="96">
        <f t="shared" si="192"/>
        <v>14.908370342558353</v>
      </c>
      <c r="AR120" s="96">
        <f t="shared" si="193"/>
        <v>82.843017645787569</v>
      </c>
      <c r="AS120" s="96">
        <f t="shared" si="194"/>
        <v>36.575281175651163</v>
      </c>
      <c r="AT120" s="53">
        <f t="shared" si="195"/>
        <v>35.610382071284342</v>
      </c>
      <c r="AU120" s="170">
        <v>121</v>
      </c>
      <c r="AV120" s="99">
        <f t="shared" si="196"/>
        <v>630.78400000000011</v>
      </c>
      <c r="AW120" s="54">
        <f t="shared" si="197"/>
        <v>33.5</v>
      </c>
      <c r="AX120" s="94">
        <f t="shared" si="198"/>
        <v>0.84</v>
      </c>
      <c r="AY120" s="95">
        <f t="shared" si="199"/>
        <v>1149.0310165522574</v>
      </c>
      <c r="AZ120" s="96">
        <f t="shared" si="200"/>
        <v>14.768912531898327</v>
      </c>
      <c r="BA120" s="96">
        <f t="shared" si="201"/>
        <v>77.800651474544708</v>
      </c>
      <c r="BB120" s="96">
        <f t="shared" si="202"/>
        <v>39.628382089714947</v>
      </c>
      <c r="BC120" s="53">
        <f t="shared" si="203"/>
        <v>38.645683092745834</v>
      </c>
      <c r="BD120" s="170">
        <v>121</v>
      </c>
      <c r="BE120" s="99">
        <f t="shared" si="134"/>
        <v>504.62720000000013</v>
      </c>
      <c r="BF120" s="54">
        <f t="shared" si="135"/>
        <v>33.5</v>
      </c>
      <c r="BG120" s="94">
        <f t="shared" si="136"/>
        <v>0.77</v>
      </c>
      <c r="BH120" s="95">
        <f t="shared" si="137"/>
        <v>1057.0036735799392</v>
      </c>
      <c r="BI120" s="96">
        <f t="shared" si="138"/>
        <v>14.644177674046682</v>
      </c>
      <c r="BJ120" s="96">
        <f t="shared" si="139"/>
        <v>72.179107431428292</v>
      </c>
      <c r="BK120" s="96">
        <f t="shared" si="140"/>
        <v>42.675192130029039</v>
      </c>
      <c r="BL120" s="53">
        <f t="shared" si="141"/>
        <v>41.671836978167988</v>
      </c>
      <c r="BM120" s="170">
        <v>121</v>
      </c>
      <c r="BN120" s="99">
        <f t="shared" si="142"/>
        <v>403.70176000000015</v>
      </c>
      <c r="BO120" s="54">
        <f t="shared" si="143"/>
        <v>33.5</v>
      </c>
      <c r="BP120" s="94">
        <f t="shared" si="144"/>
        <v>0.7</v>
      </c>
      <c r="BQ120" s="95">
        <f t="shared" si="145"/>
        <v>960.81278884975688</v>
      </c>
      <c r="BR120" s="96">
        <f t="shared" si="146"/>
        <v>14.532611425518661</v>
      </c>
      <c r="BS120" s="96">
        <f t="shared" si="147"/>
        <v>66.114255773921656</v>
      </c>
      <c r="BT120" s="96">
        <f t="shared" si="148"/>
        <v>45.663825804542633</v>
      </c>
      <c r="BU120" s="53">
        <f t="shared" si="149"/>
        <v>44.638047182897914</v>
      </c>
      <c r="BW120" s="141">
        <v>121</v>
      </c>
      <c r="BX120" s="59">
        <f t="shared" si="150"/>
        <v>403.70176000000015</v>
      </c>
      <c r="BY120" s="60">
        <f t="shared" si="151"/>
        <v>33.5</v>
      </c>
      <c r="BZ120" s="60">
        <f t="shared" si="152"/>
        <v>44.638047182897914</v>
      </c>
      <c r="CA120" s="59">
        <f t="shared" si="153"/>
        <v>960.81278884975688</v>
      </c>
      <c r="CB120" s="76">
        <f t="shared" si="82"/>
        <v>14.532611425518661</v>
      </c>
      <c r="CC120" s="76">
        <f t="shared" si="154"/>
        <v>66.114255773921656</v>
      </c>
      <c r="CD120" s="76">
        <f t="shared" si="155"/>
        <v>45.663825804542633</v>
      </c>
      <c r="CE120" s="76">
        <f t="shared" si="83"/>
        <v>44.638047182897914</v>
      </c>
      <c r="CF120" s="134">
        <f t="shared" si="156"/>
        <v>0.7</v>
      </c>
      <c r="CH120" s="36">
        <v>121</v>
      </c>
      <c r="CI120" s="52">
        <f t="shared" si="157"/>
        <v>403.70176000000015</v>
      </c>
      <c r="CJ120" s="54">
        <f t="shared" si="157"/>
        <v>33.5</v>
      </c>
      <c r="CK120" s="55">
        <f t="shared" si="158"/>
        <v>0.7</v>
      </c>
      <c r="CL120" s="52">
        <f t="shared" si="159"/>
        <v>960.81278884975688</v>
      </c>
      <c r="CM120" s="54">
        <f t="shared" si="160"/>
        <v>44.638047182897914</v>
      </c>
      <c r="CN120" s="148">
        <f t="shared" si="161"/>
        <v>1444.0659624505834</v>
      </c>
      <c r="CO120" s="53">
        <f t="shared" si="162"/>
        <v>22.719633514148498</v>
      </c>
    </row>
    <row r="121" spans="1:93" ht="14.25">
      <c r="A121" s="2">
        <v>122</v>
      </c>
      <c r="B121" s="47">
        <f t="shared" si="163"/>
        <v>2200</v>
      </c>
      <c r="C121" s="46">
        <f t="shared" si="164"/>
        <v>33.700000000000003</v>
      </c>
      <c r="D121" s="48">
        <f t="shared" si="165"/>
        <v>1439.3672195587696</v>
      </c>
      <c r="E121" s="49">
        <f t="shared" si="166"/>
        <v>1.1100000000000001</v>
      </c>
      <c r="F121" s="50">
        <f t="shared" si="167"/>
        <v>1543.3145863203131</v>
      </c>
      <c r="G121" s="45">
        <f t="shared" si="168"/>
        <v>15.880610616858924</v>
      </c>
      <c r="H121" s="45">
        <f t="shared" si="169"/>
        <v>97.182320224004727</v>
      </c>
      <c r="I121" s="109">
        <f t="shared" si="170"/>
        <v>23.715776601463823</v>
      </c>
      <c r="J121" s="113">
        <f t="shared" si="171"/>
        <v>22.763457222212846</v>
      </c>
      <c r="K121" s="170">
        <f t="shared" si="93"/>
        <v>122</v>
      </c>
      <c r="L121" s="41">
        <f t="shared" si="94"/>
        <v>1540</v>
      </c>
      <c r="M121" s="42">
        <f t="shared" si="95"/>
        <v>33.700000000000003</v>
      </c>
      <c r="N121" s="43">
        <f t="shared" si="96"/>
        <v>1.05</v>
      </c>
      <c r="O121" s="44">
        <f t="shared" si="97"/>
        <v>1460.7880034494478</v>
      </c>
      <c r="P121" s="45">
        <f t="shared" si="98"/>
        <v>15.518046900418547</v>
      </c>
      <c r="Q121" s="45">
        <f t="shared" si="99"/>
        <v>94.13478466868456</v>
      </c>
      <c r="R121" s="109">
        <f t="shared" si="100"/>
        <v>27.897787741657254</v>
      </c>
      <c r="S121" s="113">
        <f t="shared" si="101"/>
        <v>26.955463984393216</v>
      </c>
      <c r="T121" s="170">
        <v>122</v>
      </c>
      <c r="U121" s="41">
        <f t="shared" si="172"/>
        <v>1232</v>
      </c>
      <c r="V121" s="42">
        <f t="shared" si="173"/>
        <v>33.700000000000003</v>
      </c>
      <c r="W121" s="43">
        <f t="shared" si="174"/>
        <v>1.01</v>
      </c>
      <c r="X121" s="44">
        <f t="shared" si="175"/>
        <v>1398.4703050441999</v>
      </c>
      <c r="Y121" s="45">
        <f t="shared" si="176"/>
        <v>15.321985113590168</v>
      </c>
      <c r="Z121" s="45">
        <f t="shared" si="177"/>
        <v>91.272135736758827</v>
      </c>
      <c r="AA121" s="109">
        <f t="shared" si="178"/>
        <v>30.712757585576117</v>
      </c>
      <c r="AB121" s="113">
        <f t="shared" si="179"/>
        <v>29.767545701492939</v>
      </c>
      <c r="AC121" s="170">
        <v>122</v>
      </c>
      <c r="AD121" s="41">
        <f t="shared" si="180"/>
        <v>985.6</v>
      </c>
      <c r="AE121" s="42">
        <f t="shared" si="181"/>
        <v>33.700000000000003</v>
      </c>
      <c r="AF121" s="43">
        <f t="shared" si="182"/>
        <v>0.96</v>
      </c>
      <c r="AG121" s="44">
        <f t="shared" si="183"/>
        <v>1327.6716656734802</v>
      </c>
      <c r="AH121" s="45">
        <f t="shared" si="184"/>
        <v>15.146622120334838</v>
      </c>
      <c r="AI121" s="45">
        <f t="shared" si="185"/>
        <v>87.654637128039084</v>
      </c>
      <c r="AJ121" s="109">
        <f t="shared" si="186"/>
        <v>33.650549463699875</v>
      </c>
      <c r="AK121" s="113">
        <f t="shared" si="187"/>
        <v>32.696460985941357</v>
      </c>
      <c r="AL121" s="170">
        <v>122</v>
      </c>
      <c r="AM121" s="41">
        <f t="shared" si="188"/>
        <v>788.48</v>
      </c>
      <c r="AN121" s="42">
        <f t="shared" si="189"/>
        <v>33.700000000000003</v>
      </c>
      <c r="AO121" s="43">
        <f t="shared" si="190"/>
        <v>0.9</v>
      </c>
      <c r="AP121" s="44">
        <f t="shared" si="191"/>
        <v>1248.6540697474472</v>
      </c>
      <c r="AQ121" s="45">
        <f t="shared" si="192"/>
        <v>14.989772690872135</v>
      </c>
      <c r="AR121" s="45">
        <f t="shared" si="193"/>
        <v>83.300400579643352</v>
      </c>
      <c r="AS121" s="45">
        <f t="shared" si="194"/>
        <v>36.676109724612012</v>
      </c>
      <c r="AT121" s="70">
        <f t="shared" si="195"/>
        <v>35.708119356961703</v>
      </c>
      <c r="AU121" s="170">
        <v>122</v>
      </c>
      <c r="AV121" s="41">
        <f t="shared" si="196"/>
        <v>630.78400000000011</v>
      </c>
      <c r="AW121" s="42">
        <f t="shared" si="197"/>
        <v>33.700000000000003</v>
      </c>
      <c r="AX121" s="43">
        <f t="shared" si="198"/>
        <v>0.84</v>
      </c>
      <c r="AY121" s="44">
        <f t="shared" si="199"/>
        <v>1162.1928537691451</v>
      </c>
      <c r="AZ121" s="45">
        <f t="shared" si="200"/>
        <v>14.849482296267871</v>
      </c>
      <c r="BA121" s="45">
        <f t="shared" si="201"/>
        <v>78.264873520960379</v>
      </c>
      <c r="BB121" s="45">
        <f t="shared" si="202"/>
        <v>39.746433853542385</v>
      </c>
      <c r="BC121" s="70">
        <f t="shared" si="203"/>
        <v>38.760552373005353</v>
      </c>
      <c r="BD121" s="170">
        <v>122</v>
      </c>
      <c r="BE121" s="41">
        <f t="shared" si="134"/>
        <v>504.62720000000013</v>
      </c>
      <c r="BF121" s="42">
        <f t="shared" si="135"/>
        <v>33.700000000000003</v>
      </c>
      <c r="BG121" s="43">
        <f t="shared" si="136"/>
        <v>0.77</v>
      </c>
      <c r="BH121" s="44">
        <f t="shared" si="137"/>
        <v>1069.6131182458171</v>
      </c>
      <c r="BI121" s="45">
        <f t="shared" si="138"/>
        <v>14.724002752697709</v>
      </c>
      <c r="BJ121" s="45">
        <f t="shared" si="139"/>
        <v>72.644180812167008</v>
      </c>
      <c r="BK121" s="45">
        <f t="shared" si="140"/>
        <v>42.812456421939089</v>
      </c>
      <c r="BL121" s="70">
        <f t="shared" si="141"/>
        <v>41.805780143283378</v>
      </c>
      <c r="BM121" s="170">
        <v>122</v>
      </c>
      <c r="BN121" s="41">
        <f t="shared" si="142"/>
        <v>403.70176000000015</v>
      </c>
      <c r="BO121" s="42">
        <f t="shared" si="143"/>
        <v>33.700000000000003</v>
      </c>
      <c r="BP121" s="43">
        <f t="shared" si="144"/>
        <v>0.7</v>
      </c>
      <c r="BQ121" s="44">
        <f t="shared" si="145"/>
        <v>972.75191847763517</v>
      </c>
      <c r="BR121" s="45">
        <f t="shared" si="146"/>
        <v>14.611770437014297</v>
      </c>
      <c r="BS121" s="45">
        <f t="shared" si="147"/>
        <v>66.573172817817891</v>
      </c>
      <c r="BT121" s="45">
        <f t="shared" si="148"/>
        <v>45.822034259031838</v>
      </c>
      <c r="BU121" s="70">
        <f t="shared" si="149"/>
        <v>44.792754165154065</v>
      </c>
      <c r="BW121" s="37">
        <v>122</v>
      </c>
      <c r="BX121" s="61">
        <f t="shared" si="150"/>
        <v>403.70176000000015</v>
      </c>
      <c r="BY121" s="62">
        <f t="shared" si="151"/>
        <v>33.700000000000003</v>
      </c>
      <c r="BZ121" s="62">
        <f t="shared" si="152"/>
        <v>44.792754165154065</v>
      </c>
      <c r="CA121" s="61">
        <f t="shared" si="153"/>
        <v>972.75191847763517</v>
      </c>
      <c r="CB121" s="75">
        <f t="shared" si="82"/>
        <v>14.611770437014297</v>
      </c>
      <c r="CC121" s="75">
        <f t="shared" si="154"/>
        <v>66.573172817817891</v>
      </c>
      <c r="CD121" s="75">
        <f t="shared" si="155"/>
        <v>45.822034259031838</v>
      </c>
      <c r="CE121" s="75">
        <f t="shared" si="83"/>
        <v>44.792754165154065</v>
      </c>
      <c r="CF121" s="118">
        <f t="shared" si="156"/>
        <v>0.7</v>
      </c>
      <c r="CH121" s="37">
        <v>122</v>
      </c>
      <c r="CI121" s="71">
        <f t="shared" si="157"/>
        <v>403.70176000000015</v>
      </c>
      <c r="CJ121" s="42">
        <f t="shared" si="157"/>
        <v>33.700000000000003</v>
      </c>
      <c r="CK121" s="72">
        <f t="shared" si="158"/>
        <v>0.7</v>
      </c>
      <c r="CL121" s="71">
        <f t="shared" si="159"/>
        <v>972.75191847763517</v>
      </c>
      <c r="CM121" s="42">
        <f t="shared" si="160"/>
        <v>44.792754165154065</v>
      </c>
      <c r="CN121" s="73">
        <f t="shared" si="161"/>
        <v>1439.3672195587696</v>
      </c>
      <c r="CO121" s="123">
        <f t="shared" si="162"/>
        <v>22.763457222212846</v>
      </c>
    </row>
    <row r="122" spans="1:93" ht="14.25">
      <c r="A122" s="2">
        <v>123</v>
      </c>
      <c r="B122" s="47">
        <f t="shared" si="163"/>
        <v>2200</v>
      </c>
      <c r="C122" s="46">
        <f t="shared" si="164"/>
        <v>33.799999999999997</v>
      </c>
      <c r="D122" s="48">
        <f t="shared" si="165"/>
        <v>1437.0248920975062</v>
      </c>
      <c r="E122" s="49">
        <f t="shared" si="166"/>
        <v>1.1100000000000001</v>
      </c>
      <c r="F122" s="50">
        <f t="shared" si="167"/>
        <v>1550.5904645621813</v>
      </c>
      <c r="G122" s="45">
        <f t="shared" si="168"/>
        <v>15.923955226997968</v>
      </c>
      <c r="H122" s="45">
        <f t="shared" si="169"/>
        <v>97.37470637528935</v>
      </c>
      <c r="I122" s="109">
        <f t="shared" si="170"/>
        <v>23.739239362670247</v>
      </c>
      <c r="J122" s="113">
        <f t="shared" si="171"/>
        <v>22.785248440602221</v>
      </c>
      <c r="K122" s="170">
        <f t="shared" si="93"/>
        <v>123</v>
      </c>
      <c r="L122" s="41">
        <f t="shared" si="94"/>
        <v>1540</v>
      </c>
      <c r="M122" s="42">
        <f t="shared" si="95"/>
        <v>33.799999999999997</v>
      </c>
      <c r="N122" s="43">
        <f t="shared" si="96"/>
        <v>1.05</v>
      </c>
      <c r="O122" s="44">
        <f t="shared" si="97"/>
        <v>1467.9795945760084</v>
      </c>
      <c r="P122" s="45">
        <f t="shared" si="98"/>
        <v>15.560315653832248</v>
      </c>
      <c r="Q122" s="45">
        <f t="shared" si="99"/>
        <v>94.341247776324465</v>
      </c>
      <c r="R122" s="109">
        <f t="shared" si="100"/>
        <v>27.928364691487822</v>
      </c>
      <c r="S122" s="113">
        <f t="shared" si="101"/>
        <v>26.984478397380393</v>
      </c>
      <c r="T122" s="170">
        <v>123</v>
      </c>
      <c r="U122" s="41">
        <f t="shared" si="172"/>
        <v>1232</v>
      </c>
      <c r="V122" s="42">
        <f t="shared" si="173"/>
        <v>33.799999999999997</v>
      </c>
      <c r="W122" s="43">
        <f t="shared" si="174"/>
        <v>1.01</v>
      </c>
      <c r="X122" s="44">
        <f t="shared" si="175"/>
        <v>1405.5755092176223</v>
      </c>
      <c r="Y122" s="45">
        <f t="shared" si="176"/>
        <v>15.363672081286278</v>
      </c>
      <c r="Z122" s="45">
        <f t="shared" si="177"/>
        <v>91.486950631397789</v>
      </c>
      <c r="AA122" s="109">
        <f t="shared" si="178"/>
        <v>30.74887857884525</v>
      </c>
      <c r="AB122" s="113">
        <f t="shared" si="179"/>
        <v>29.802137677607767</v>
      </c>
      <c r="AC122" s="170">
        <v>123</v>
      </c>
      <c r="AD122" s="41">
        <f t="shared" si="180"/>
        <v>985.6</v>
      </c>
      <c r="AE122" s="42">
        <f t="shared" si="181"/>
        <v>33.799999999999997</v>
      </c>
      <c r="AF122" s="43">
        <f t="shared" si="182"/>
        <v>0.96</v>
      </c>
      <c r="AG122" s="44">
        <f t="shared" si="183"/>
        <v>1334.654970690792</v>
      </c>
      <c r="AH122" s="45">
        <f t="shared" si="184"/>
        <v>15.187788723065799</v>
      </c>
      <c r="AI122" s="45">
        <f t="shared" si="185"/>
        <v>87.876845999565575</v>
      </c>
      <c r="AJ122" s="109">
        <f t="shared" si="186"/>
        <v>33.69317537567197</v>
      </c>
      <c r="AK122" s="113">
        <f t="shared" si="187"/>
        <v>32.737564693786766</v>
      </c>
      <c r="AL122" s="170">
        <v>123</v>
      </c>
      <c r="AM122" s="41">
        <f t="shared" si="188"/>
        <v>788.48</v>
      </c>
      <c r="AN122" s="42">
        <f t="shared" si="189"/>
        <v>33.799999999999997</v>
      </c>
      <c r="AO122" s="43">
        <f t="shared" si="190"/>
        <v>0.9</v>
      </c>
      <c r="AP122" s="44">
        <f t="shared" si="191"/>
        <v>1255.4714689012742</v>
      </c>
      <c r="AQ122" s="45">
        <f t="shared" si="192"/>
        <v>15.030473865029023</v>
      </c>
      <c r="AR122" s="45">
        <f t="shared" si="193"/>
        <v>83.528402376078375</v>
      </c>
      <c r="AS122" s="45">
        <f t="shared" si="194"/>
        <v>36.726268574982264</v>
      </c>
      <c r="AT122" s="70">
        <f t="shared" si="195"/>
        <v>35.756736402965075</v>
      </c>
      <c r="AU122" s="170">
        <v>123</v>
      </c>
      <c r="AV122" s="41">
        <f t="shared" si="196"/>
        <v>630.78400000000011</v>
      </c>
      <c r="AW122" s="42">
        <f t="shared" si="197"/>
        <v>33.799999999999997</v>
      </c>
      <c r="AX122" s="43">
        <f t="shared" si="198"/>
        <v>0.84</v>
      </c>
      <c r="AY122" s="44">
        <f t="shared" si="199"/>
        <v>1168.7926136477249</v>
      </c>
      <c r="AZ122" s="45">
        <f t="shared" si="200"/>
        <v>14.889767178452638</v>
      </c>
      <c r="BA122" s="45">
        <f t="shared" si="201"/>
        <v>78.496365969987394</v>
      </c>
      <c r="BB122" s="45">
        <f t="shared" si="202"/>
        <v>39.80517160680202</v>
      </c>
      <c r="BC122" s="70">
        <f t="shared" si="203"/>
        <v>38.817703201800789</v>
      </c>
      <c r="BD122" s="170">
        <v>123</v>
      </c>
      <c r="BE122" s="41">
        <f t="shared" si="134"/>
        <v>504.62720000000013</v>
      </c>
      <c r="BF122" s="42">
        <f t="shared" si="135"/>
        <v>33.799999999999997</v>
      </c>
      <c r="BG122" s="43">
        <f t="shared" si="136"/>
        <v>0.77</v>
      </c>
      <c r="BH122" s="44">
        <f t="shared" si="137"/>
        <v>1075.9379820253614</v>
      </c>
      <c r="BI122" s="45">
        <f t="shared" si="138"/>
        <v>14.763915292023219</v>
      </c>
      <c r="BJ122" s="45">
        <f t="shared" si="139"/>
        <v>72.876195829075158</v>
      </c>
      <c r="BK122" s="45">
        <f t="shared" si="140"/>
        <v>42.880770319090459</v>
      </c>
      <c r="BL122" s="70">
        <f t="shared" si="141"/>
        <v>41.872438245677486</v>
      </c>
      <c r="BM122" s="170">
        <v>123</v>
      </c>
      <c r="BN122" s="41">
        <f t="shared" si="142"/>
        <v>403.70176000000015</v>
      </c>
      <c r="BO122" s="42">
        <f t="shared" si="143"/>
        <v>33.799999999999997</v>
      </c>
      <c r="BP122" s="43">
        <f t="shared" si="144"/>
        <v>0.7</v>
      </c>
      <c r="BQ122" s="44">
        <f t="shared" si="145"/>
        <v>978.74280634277807</v>
      </c>
      <c r="BR122" s="45">
        <f t="shared" si="146"/>
        <v>14.651349942762112</v>
      </c>
      <c r="BS122" s="45">
        <f t="shared" si="147"/>
        <v>66.80222710988383</v>
      </c>
      <c r="BT122" s="45">
        <f t="shared" si="148"/>
        <v>45.900795122177044</v>
      </c>
      <c r="BU122" s="70">
        <f t="shared" si="149"/>
        <v>44.869769437150417</v>
      </c>
      <c r="BW122" s="37">
        <v>123</v>
      </c>
      <c r="BX122" s="61">
        <f t="shared" si="150"/>
        <v>403.70176000000015</v>
      </c>
      <c r="BY122" s="62">
        <f t="shared" si="151"/>
        <v>33.799999999999997</v>
      </c>
      <c r="BZ122" s="62">
        <f t="shared" si="152"/>
        <v>44.869769437150417</v>
      </c>
      <c r="CA122" s="61">
        <f t="shared" si="153"/>
        <v>978.74280634277807</v>
      </c>
      <c r="CB122" s="75">
        <f t="shared" si="82"/>
        <v>14.651349942762112</v>
      </c>
      <c r="CC122" s="75">
        <f t="shared" si="154"/>
        <v>66.80222710988383</v>
      </c>
      <c r="CD122" s="75">
        <f t="shared" si="155"/>
        <v>45.900795122177044</v>
      </c>
      <c r="CE122" s="75">
        <f t="shared" si="83"/>
        <v>44.869769437150417</v>
      </c>
      <c r="CF122" s="118">
        <f t="shared" si="156"/>
        <v>0.7</v>
      </c>
      <c r="CH122" s="37">
        <v>123</v>
      </c>
      <c r="CI122" s="71">
        <f t="shared" si="157"/>
        <v>403.70176000000015</v>
      </c>
      <c r="CJ122" s="42">
        <f t="shared" si="157"/>
        <v>33.799999999999997</v>
      </c>
      <c r="CK122" s="72">
        <f t="shared" si="158"/>
        <v>0.7</v>
      </c>
      <c r="CL122" s="71">
        <f t="shared" si="159"/>
        <v>978.74280634277807</v>
      </c>
      <c r="CM122" s="42">
        <f t="shared" si="160"/>
        <v>44.869769437150417</v>
      </c>
      <c r="CN122" s="73">
        <f t="shared" si="161"/>
        <v>1437.0248920975062</v>
      </c>
      <c r="CO122" s="123">
        <f t="shared" si="162"/>
        <v>22.785248440602221</v>
      </c>
    </row>
    <row r="123" spans="1:93" ht="14.25">
      <c r="A123" s="2">
        <v>124</v>
      </c>
      <c r="B123" s="47">
        <f t="shared" si="163"/>
        <v>2200</v>
      </c>
      <c r="C123" s="46">
        <f t="shared" si="164"/>
        <v>33.9</v>
      </c>
      <c r="D123" s="48">
        <f t="shared" si="165"/>
        <v>1434.6872587776152</v>
      </c>
      <c r="E123" s="49">
        <f t="shared" si="166"/>
        <v>1.1100000000000001</v>
      </c>
      <c r="F123" s="50">
        <f t="shared" si="167"/>
        <v>1557.8754479864435</v>
      </c>
      <c r="G123" s="45">
        <f t="shared" si="168"/>
        <v>15.967299837137016</v>
      </c>
      <c r="H123" s="45">
        <f t="shared" si="169"/>
        <v>97.566618268363101</v>
      </c>
      <c r="I123" s="109">
        <f t="shared" si="170"/>
        <v>23.762621203876254</v>
      </c>
      <c r="J123" s="113">
        <f t="shared" si="171"/>
        <v>22.80695995149647</v>
      </c>
      <c r="K123" s="170">
        <f t="shared" si="93"/>
        <v>124</v>
      </c>
      <c r="L123" s="41">
        <f t="shared" si="94"/>
        <v>1540</v>
      </c>
      <c r="M123" s="42">
        <f t="shared" si="95"/>
        <v>33.9</v>
      </c>
      <c r="N123" s="43">
        <f t="shared" si="96"/>
        <v>1.06</v>
      </c>
      <c r="O123" s="44">
        <f t="shared" si="97"/>
        <v>1475.1808839105079</v>
      </c>
      <c r="P123" s="45">
        <f t="shared" si="98"/>
        <v>15.602584407245955</v>
      </c>
      <c r="Q123" s="45">
        <f t="shared" si="99"/>
        <v>94.547213808080613</v>
      </c>
      <c r="R123" s="109">
        <f t="shared" si="100"/>
        <v>27.958834705407103</v>
      </c>
      <c r="S123" s="113">
        <f t="shared" si="101"/>
        <v>27.013387476783976</v>
      </c>
      <c r="T123" s="170">
        <v>124</v>
      </c>
      <c r="U123" s="41">
        <f t="shared" si="172"/>
        <v>1232</v>
      </c>
      <c r="V123" s="42">
        <f t="shared" si="173"/>
        <v>33.9</v>
      </c>
      <c r="W123" s="43">
        <f t="shared" si="174"/>
        <v>1.01</v>
      </c>
      <c r="X123" s="44">
        <f t="shared" si="175"/>
        <v>1412.6909388626625</v>
      </c>
      <c r="Y123" s="45">
        <f t="shared" si="176"/>
        <v>15.405359048982394</v>
      </c>
      <c r="Z123" s="45">
        <f t="shared" si="177"/>
        <v>91.701266706664541</v>
      </c>
      <c r="AA123" s="109">
        <f t="shared" si="178"/>
        <v>30.78487346142531</v>
      </c>
      <c r="AB123" s="113">
        <f t="shared" si="179"/>
        <v>29.836605432676087</v>
      </c>
      <c r="AC123" s="170">
        <v>124</v>
      </c>
      <c r="AD123" s="41">
        <f t="shared" si="180"/>
        <v>985.6</v>
      </c>
      <c r="AE123" s="42">
        <f t="shared" si="181"/>
        <v>33.9</v>
      </c>
      <c r="AF123" s="43">
        <f t="shared" si="182"/>
        <v>0.96</v>
      </c>
      <c r="AG123" s="44">
        <f t="shared" si="183"/>
        <v>1341.649157608203</v>
      </c>
      <c r="AH123" s="45">
        <f t="shared" si="184"/>
        <v>15.228955325796763</v>
      </c>
      <c r="AI123" s="45">
        <f t="shared" si="185"/>
        <v>88.098568083363219</v>
      </c>
      <c r="AJ123" s="109">
        <f t="shared" si="186"/>
        <v>33.735654225966755</v>
      </c>
      <c r="AK123" s="113">
        <f t="shared" si="187"/>
        <v>32.778523543527022</v>
      </c>
      <c r="AL123" s="170">
        <v>124</v>
      </c>
      <c r="AM123" s="41">
        <f t="shared" si="188"/>
        <v>788.48</v>
      </c>
      <c r="AN123" s="42">
        <f t="shared" si="189"/>
        <v>33.9</v>
      </c>
      <c r="AO123" s="43">
        <f t="shared" si="190"/>
        <v>0.9</v>
      </c>
      <c r="AP123" s="44">
        <f t="shared" si="191"/>
        <v>1262.3005230544043</v>
      </c>
      <c r="AQ123" s="45">
        <f t="shared" si="192"/>
        <v>15.071175039185915</v>
      </c>
      <c r="AR123" s="45">
        <f t="shared" si="193"/>
        <v>83.755946020953971</v>
      </c>
      <c r="AS123" s="45">
        <f t="shared" si="194"/>
        <v>36.776258429976814</v>
      </c>
      <c r="AT123" s="70">
        <f t="shared" si="195"/>
        <v>35.805186985819461</v>
      </c>
      <c r="AU123" s="170">
        <v>124</v>
      </c>
      <c r="AV123" s="41">
        <f t="shared" si="196"/>
        <v>630.78400000000011</v>
      </c>
      <c r="AW123" s="42">
        <f t="shared" si="197"/>
        <v>33.9</v>
      </c>
      <c r="AX123" s="43">
        <f t="shared" si="198"/>
        <v>0.84</v>
      </c>
      <c r="AY123" s="44">
        <f t="shared" si="199"/>
        <v>1175.4048806655344</v>
      </c>
      <c r="AZ123" s="45">
        <f t="shared" si="200"/>
        <v>14.930052060637411</v>
      </c>
      <c r="BA123" s="45">
        <f t="shared" si="201"/>
        <v>78.727446889783494</v>
      </c>
      <c r="BB123" s="45">
        <f t="shared" si="202"/>
        <v>39.863718623443241</v>
      </c>
      <c r="BC123" s="70">
        <f t="shared" si="203"/>
        <v>38.874666151975291</v>
      </c>
      <c r="BD123" s="170">
        <v>124</v>
      </c>
      <c r="BE123" s="41">
        <f t="shared" si="134"/>
        <v>504.62720000000013</v>
      </c>
      <c r="BF123" s="42">
        <f t="shared" si="135"/>
        <v>33.9</v>
      </c>
      <c r="BG123" s="43">
        <f t="shared" si="136"/>
        <v>0.77</v>
      </c>
      <c r="BH123" s="44">
        <f t="shared" si="137"/>
        <v>1082.2762184284918</v>
      </c>
      <c r="BI123" s="45">
        <f t="shared" si="138"/>
        <v>14.803827831348732</v>
      </c>
      <c r="BJ123" s="45">
        <f t="shared" si="139"/>
        <v>73.107863098532732</v>
      </c>
      <c r="BK123" s="45">
        <f t="shared" si="140"/>
        <v>42.948873411532226</v>
      </c>
      <c r="BL123" s="70">
        <f t="shared" si="141"/>
        <v>41.938888702059764</v>
      </c>
      <c r="BM123" s="170">
        <v>124</v>
      </c>
      <c r="BN123" s="41">
        <f t="shared" si="142"/>
        <v>403.70176000000015</v>
      </c>
      <c r="BO123" s="42">
        <f t="shared" si="143"/>
        <v>33.9</v>
      </c>
      <c r="BP123" s="43">
        <f t="shared" si="144"/>
        <v>0.7</v>
      </c>
      <c r="BQ123" s="44">
        <f t="shared" si="145"/>
        <v>984.74785608838056</v>
      </c>
      <c r="BR123" s="45">
        <f t="shared" si="146"/>
        <v>14.690929448509928</v>
      </c>
      <c r="BS123" s="45">
        <f t="shared" si="147"/>
        <v>67.031011178687649</v>
      </c>
      <c r="BT123" s="45">
        <f t="shared" si="148"/>
        <v>45.979328392857624</v>
      </c>
      <c r="BU123" s="70">
        <f t="shared" si="149"/>
        <v>44.94656052692762</v>
      </c>
      <c r="BW123" s="37">
        <v>124</v>
      </c>
      <c r="BX123" s="61">
        <f t="shared" si="150"/>
        <v>403.70176000000015</v>
      </c>
      <c r="BY123" s="62">
        <f t="shared" si="151"/>
        <v>33.9</v>
      </c>
      <c r="BZ123" s="62">
        <f t="shared" si="152"/>
        <v>44.94656052692762</v>
      </c>
      <c r="CA123" s="61">
        <f t="shared" si="153"/>
        <v>984.74785608838056</v>
      </c>
      <c r="CB123" s="75">
        <f t="shared" si="82"/>
        <v>14.690929448509928</v>
      </c>
      <c r="CC123" s="75">
        <f t="shared" si="154"/>
        <v>67.031011178687649</v>
      </c>
      <c r="CD123" s="75">
        <f t="shared" si="155"/>
        <v>45.979328392857624</v>
      </c>
      <c r="CE123" s="75">
        <f t="shared" si="83"/>
        <v>44.94656052692762</v>
      </c>
      <c r="CF123" s="118">
        <f t="shared" si="156"/>
        <v>0.7</v>
      </c>
      <c r="CH123" s="37">
        <v>124</v>
      </c>
      <c r="CI123" s="71">
        <f t="shared" si="157"/>
        <v>403.70176000000015</v>
      </c>
      <c r="CJ123" s="42">
        <f t="shared" si="157"/>
        <v>33.9</v>
      </c>
      <c r="CK123" s="72">
        <f t="shared" si="158"/>
        <v>0.7</v>
      </c>
      <c r="CL123" s="71">
        <f t="shared" si="159"/>
        <v>984.74785608838056</v>
      </c>
      <c r="CM123" s="42">
        <f t="shared" si="160"/>
        <v>44.94656052692762</v>
      </c>
      <c r="CN123" s="73">
        <f t="shared" si="161"/>
        <v>1434.6872587776152</v>
      </c>
      <c r="CO123" s="123">
        <f t="shared" si="162"/>
        <v>22.80695995149647</v>
      </c>
    </row>
    <row r="124" spans="1:93" ht="14.25">
      <c r="A124" s="2">
        <v>125</v>
      </c>
      <c r="B124" s="47">
        <f t="shared" si="163"/>
        <v>2200</v>
      </c>
      <c r="C124" s="46">
        <f t="shared" si="164"/>
        <v>34</v>
      </c>
      <c r="D124" s="48">
        <f t="shared" si="165"/>
        <v>1432.3543180324662</v>
      </c>
      <c r="E124" s="49">
        <f t="shared" si="166"/>
        <v>1.1200000000000001</v>
      </c>
      <c r="F124" s="50">
        <f t="shared" si="167"/>
        <v>1565.1695144553007</v>
      </c>
      <c r="G124" s="45">
        <f t="shared" si="168"/>
        <v>16.010644447276064</v>
      </c>
      <c r="H124" s="45">
        <f t="shared" si="169"/>
        <v>97.758058372321628</v>
      </c>
      <c r="I124" s="109">
        <f t="shared" si="170"/>
        <v>23.785922664100774</v>
      </c>
      <c r="J124" s="113">
        <f t="shared" si="171"/>
        <v>22.828592285837853</v>
      </c>
      <c r="K124" s="170">
        <f t="shared" si="93"/>
        <v>125</v>
      </c>
      <c r="L124" s="41">
        <f t="shared" si="94"/>
        <v>1540</v>
      </c>
      <c r="M124" s="42">
        <f t="shared" si="95"/>
        <v>34</v>
      </c>
      <c r="N124" s="43">
        <f t="shared" si="96"/>
        <v>1.06</v>
      </c>
      <c r="O124" s="44">
        <f t="shared" si="97"/>
        <v>1482.3918447132462</v>
      </c>
      <c r="P124" s="45">
        <f t="shared" si="98"/>
        <v>15.644853160659661</v>
      </c>
      <c r="Q124" s="45">
        <f t="shared" si="99"/>
        <v>94.75268508373405</v>
      </c>
      <c r="R124" s="109">
        <f t="shared" si="100"/>
        <v>27.989198475280102</v>
      </c>
      <c r="S124" s="113">
        <f t="shared" si="101"/>
        <v>27.042191904102069</v>
      </c>
      <c r="T124" s="170">
        <v>125</v>
      </c>
      <c r="U124" s="41">
        <f t="shared" si="172"/>
        <v>1232</v>
      </c>
      <c r="V124" s="42">
        <f t="shared" si="173"/>
        <v>34</v>
      </c>
      <c r="W124" s="43">
        <f t="shared" si="174"/>
        <v>1.01</v>
      </c>
      <c r="X124" s="44">
        <f t="shared" si="175"/>
        <v>1419.8165637184757</v>
      </c>
      <c r="Y124" s="45">
        <f t="shared" si="176"/>
        <v>15.447046016678508</v>
      </c>
      <c r="Z124" s="45">
        <f t="shared" si="177"/>
        <v>91.915086042047733</v>
      </c>
      <c r="AA124" s="109">
        <f t="shared" si="178"/>
        <v>30.820743023806717</v>
      </c>
      <c r="AB124" s="113">
        <f t="shared" si="179"/>
        <v>29.870949745343612</v>
      </c>
      <c r="AC124" s="170">
        <v>125</v>
      </c>
      <c r="AD124" s="41">
        <f t="shared" si="180"/>
        <v>985.6</v>
      </c>
      <c r="AE124" s="42">
        <f t="shared" si="181"/>
        <v>34</v>
      </c>
      <c r="AF124" s="43">
        <f t="shared" si="182"/>
        <v>0.96</v>
      </c>
      <c r="AG124" s="44">
        <f t="shared" si="183"/>
        <v>1348.6541924481912</v>
      </c>
      <c r="AH124" s="45">
        <f t="shared" si="184"/>
        <v>15.270121928527729</v>
      </c>
      <c r="AI124" s="45">
        <f t="shared" si="185"/>
        <v>88.319805091315459</v>
      </c>
      <c r="AJ124" s="109">
        <f t="shared" si="186"/>
        <v>33.777986896769683</v>
      </c>
      <c r="AK124" s="113">
        <f t="shared" si="187"/>
        <v>32.819338404128942</v>
      </c>
      <c r="AL124" s="170">
        <v>125</v>
      </c>
      <c r="AM124" s="41">
        <f t="shared" si="188"/>
        <v>788.48</v>
      </c>
      <c r="AN124" s="42">
        <f t="shared" si="189"/>
        <v>34</v>
      </c>
      <c r="AO124" s="43">
        <f t="shared" si="190"/>
        <v>0.9</v>
      </c>
      <c r="AP124" s="44">
        <f t="shared" si="191"/>
        <v>1269.1411947790207</v>
      </c>
      <c r="AQ124" s="45">
        <f t="shared" si="192"/>
        <v>15.111876213342805</v>
      </c>
      <c r="AR124" s="45">
        <f t="shared" si="193"/>
        <v>83.98303273940607</v>
      </c>
      <c r="AS124" s="45">
        <f t="shared" si="194"/>
        <v>36.826080246415557</v>
      </c>
      <c r="AT124" s="70">
        <f t="shared" si="195"/>
        <v>35.85347204800776</v>
      </c>
      <c r="AU124" s="170">
        <v>125</v>
      </c>
      <c r="AV124" s="41">
        <f t="shared" si="196"/>
        <v>630.78400000000011</v>
      </c>
      <c r="AW124" s="42">
        <f t="shared" si="197"/>
        <v>34</v>
      </c>
      <c r="AX124" s="43">
        <f t="shared" si="198"/>
        <v>0.84</v>
      </c>
      <c r="AY124" s="44">
        <f t="shared" si="199"/>
        <v>1182.0296148285827</v>
      </c>
      <c r="AZ124" s="45">
        <f t="shared" si="200"/>
        <v>14.970336942822183</v>
      </c>
      <c r="BA124" s="45">
        <f t="shared" si="201"/>
        <v>78.958116931050753</v>
      </c>
      <c r="BB124" s="45">
        <f t="shared" si="202"/>
        <v>39.922075907131322</v>
      </c>
      <c r="BC124" s="70">
        <f t="shared" si="203"/>
        <v>38.931442212155225</v>
      </c>
      <c r="BD124" s="170">
        <v>125</v>
      </c>
      <c r="BE124" s="41">
        <f t="shared" si="134"/>
        <v>504.62720000000013</v>
      </c>
      <c r="BF124" s="42">
        <f t="shared" si="135"/>
        <v>34</v>
      </c>
      <c r="BG124" s="43">
        <f t="shared" si="136"/>
        <v>0.78</v>
      </c>
      <c r="BH124" s="44">
        <f t="shared" si="137"/>
        <v>1088.6277864452322</v>
      </c>
      <c r="BI124" s="45">
        <f t="shared" si="138"/>
        <v>14.843740370674245</v>
      </c>
      <c r="BJ124" s="45">
        <f t="shared" si="139"/>
        <v>73.339182662879168</v>
      </c>
      <c r="BK124" s="45">
        <f t="shared" si="140"/>
        <v>43.016766712903973</v>
      </c>
      <c r="BL124" s="70">
        <f t="shared" si="141"/>
        <v>42.005132510881417</v>
      </c>
      <c r="BM124" s="170">
        <v>125</v>
      </c>
      <c r="BN124" s="41">
        <f t="shared" si="142"/>
        <v>403.70176000000015</v>
      </c>
      <c r="BO124" s="42">
        <f t="shared" si="143"/>
        <v>34</v>
      </c>
      <c r="BP124" s="43">
        <f t="shared" si="144"/>
        <v>0.71</v>
      </c>
      <c r="BQ124" s="44">
        <f t="shared" si="145"/>
        <v>990.76702778089339</v>
      </c>
      <c r="BR124" s="45">
        <f t="shared" si="146"/>
        <v>14.730508954257747</v>
      </c>
      <c r="BS124" s="45">
        <f t="shared" si="147"/>
        <v>67.259524491481969</v>
      </c>
      <c r="BT124" s="45">
        <f t="shared" si="148"/>
        <v>46.057635052877202</v>
      </c>
      <c r="BU124" s="70">
        <f t="shared" si="149"/>
        <v>45.023128401577978</v>
      </c>
      <c r="BW124" s="37">
        <v>125</v>
      </c>
      <c r="BX124" s="61">
        <f t="shared" si="150"/>
        <v>403.70176000000015</v>
      </c>
      <c r="BY124" s="62">
        <f t="shared" si="151"/>
        <v>34</v>
      </c>
      <c r="BZ124" s="62">
        <f t="shared" si="152"/>
        <v>45.023128401577978</v>
      </c>
      <c r="CA124" s="61">
        <f t="shared" si="153"/>
        <v>990.76702778089339</v>
      </c>
      <c r="CB124" s="75">
        <f t="shared" si="82"/>
        <v>14.730508954257747</v>
      </c>
      <c r="CC124" s="75">
        <f t="shared" si="154"/>
        <v>67.259524491481969</v>
      </c>
      <c r="CD124" s="75">
        <f t="shared" si="155"/>
        <v>46.057635052877202</v>
      </c>
      <c r="CE124" s="75">
        <f t="shared" si="83"/>
        <v>45.023128401577978</v>
      </c>
      <c r="CF124" s="118">
        <f t="shared" si="156"/>
        <v>0.71</v>
      </c>
      <c r="CH124" s="37">
        <v>125</v>
      </c>
      <c r="CI124" s="71">
        <f t="shared" si="157"/>
        <v>403.70176000000015</v>
      </c>
      <c r="CJ124" s="42">
        <f t="shared" si="157"/>
        <v>34</v>
      </c>
      <c r="CK124" s="72">
        <f t="shared" si="158"/>
        <v>0.71</v>
      </c>
      <c r="CL124" s="71">
        <f t="shared" si="159"/>
        <v>990.76702778089339</v>
      </c>
      <c r="CM124" s="42">
        <f t="shared" si="160"/>
        <v>45.023128401577978</v>
      </c>
      <c r="CN124" s="73">
        <f t="shared" si="161"/>
        <v>1432.3543180324662</v>
      </c>
      <c r="CO124" s="123">
        <f t="shared" si="162"/>
        <v>22.828592285837853</v>
      </c>
    </row>
    <row r="125" spans="1:93" ht="14.25">
      <c r="A125" s="2">
        <v>126</v>
      </c>
      <c r="B125" s="47">
        <f t="shared" si="163"/>
        <v>2200</v>
      </c>
      <c r="C125" s="46">
        <f t="shared" si="164"/>
        <v>34.1</v>
      </c>
      <c r="D125" s="48">
        <f t="shared" si="165"/>
        <v>1430.0260681539976</v>
      </c>
      <c r="E125" s="49">
        <f t="shared" si="166"/>
        <v>1.1200000000000001</v>
      </c>
      <c r="F125" s="50">
        <f t="shared" si="167"/>
        <v>1572.4726419838116</v>
      </c>
      <c r="G125" s="45">
        <f t="shared" si="168"/>
        <v>16.053989057415112</v>
      </c>
      <c r="H125" s="45">
        <f t="shared" si="169"/>
        <v>97.94902913911659</v>
      </c>
      <c r="I125" s="109">
        <f t="shared" si="170"/>
        <v>23.809144277351237</v>
      </c>
      <c r="J125" s="113">
        <f t="shared" si="171"/>
        <v>22.850145969632244</v>
      </c>
      <c r="K125" s="170">
        <f t="shared" si="93"/>
        <v>126</v>
      </c>
      <c r="L125" s="41">
        <f t="shared" si="94"/>
        <v>1540</v>
      </c>
      <c r="M125" s="42">
        <f t="shared" si="95"/>
        <v>34.1</v>
      </c>
      <c r="N125" s="43">
        <f t="shared" si="96"/>
        <v>1.06</v>
      </c>
      <c r="O125" s="44">
        <f t="shared" si="97"/>
        <v>1489.6124504372101</v>
      </c>
      <c r="P125" s="45">
        <f t="shared" si="98"/>
        <v>15.687121914073366</v>
      </c>
      <c r="Q125" s="45">
        <f t="shared" si="99"/>
        <v>94.957663910346497</v>
      </c>
      <c r="R125" s="109">
        <f t="shared" si="100"/>
        <v>28.0194566868824</v>
      </c>
      <c r="S125" s="113">
        <f t="shared" si="101"/>
        <v>27.070892354834584</v>
      </c>
      <c r="T125" s="170">
        <v>126</v>
      </c>
      <c r="U125" s="41">
        <f t="shared" si="172"/>
        <v>1232</v>
      </c>
      <c r="V125" s="42">
        <f t="shared" si="173"/>
        <v>34.1</v>
      </c>
      <c r="W125" s="43">
        <f t="shared" si="174"/>
        <v>1.01</v>
      </c>
      <c r="X125" s="44">
        <f t="shared" si="175"/>
        <v>1426.9523537408825</v>
      </c>
      <c r="Y125" s="45">
        <f t="shared" si="176"/>
        <v>15.488732984374622</v>
      </c>
      <c r="Z125" s="45">
        <f t="shared" si="177"/>
        <v>92.12841070863729</v>
      </c>
      <c r="AA125" s="109">
        <f t="shared" si="178"/>
        <v>30.856488049864396</v>
      </c>
      <c r="AB125" s="113">
        <f t="shared" si="179"/>
        <v>29.905171387739681</v>
      </c>
      <c r="AC125" s="170">
        <v>126</v>
      </c>
      <c r="AD125" s="41">
        <f t="shared" si="180"/>
        <v>985.6</v>
      </c>
      <c r="AE125" s="42">
        <f t="shared" si="181"/>
        <v>34.1</v>
      </c>
      <c r="AF125" s="43">
        <f t="shared" si="182"/>
        <v>0.96</v>
      </c>
      <c r="AG125" s="44">
        <f t="shared" si="183"/>
        <v>1355.6700414675306</v>
      </c>
      <c r="AH125" s="45">
        <f t="shared" si="184"/>
        <v>15.311288531258693</v>
      </c>
      <c r="AI125" s="45">
        <f t="shared" si="185"/>
        <v>88.540558732197383</v>
      </c>
      <c r="AJ125" s="109">
        <f t="shared" si="186"/>
        <v>33.820174263352484</v>
      </c>
      <c r="AK125" s="113">
        <f t="shared" si="187"/>
        <v>32.860010137749157</v>
      </c>
      <c r="AL125" s="170">
        <v>126</v>
      </c>
      <c r="AM125" s="41">
        <f t="shared" si="188"/>
        <v>788.48</v>
      </c>
      <c r="AN125" s="42">
        <f t="shared" si="189"/>
        <v>34.1</v>
      </c>
      <c r="AO125" s="43">
        <f t="shared" si="190"/>
        <v>0.91</v>
      </c>
      <c r="AP125" s="44">
        <f t="shared" si="191"/>
        <v>1275.993446887039</v>
      </c>
      <c r="AQ125" s="45">
        <f t="shared" si="192"/>
        <v>15.152577387499697</v>
      </c>
      <c r="AR125" s="45">
        <f t="shared" si="193"/>
        <v>84.209663759228533</v>
      </c>
      <c r="AS125" s="45">
        <f t="shared" si="194"/>
        <v>36.875734974223498</v>
      </c>
      <c r="AT125" s="70">
        <f t="shared" si="195"/>
        <v>35.901592525221297</v>
      </c>
      <c r="AU125" s="170">
        <v>126</v>
      </c>
      <c r="AV125" s="41">
        <f t="shared" si="196"/>
        <v>630.78400000000011</v>
      </c>
      <c r="AW125" s="42">
        <f t="shared" si="197"/>
        <v>34.1</v>
      </c>
      <c r="AX125" s="43">
        <f t="shared" si="198"/>
        <v>0.84</v>
      </c>
      <c r="AY125" s="44">
        <f t="shared" si="199"/>
        <v>1188.6667763706118</v>
      </c>
      <c r="AZ125" s="45">
        <f t="shared" si="200"/>
        <v>15.010621825006954</v>
      </c>
      <c r="BA125" s="45">
        <f t="shared" si="201"/>
        <v>79.188376752677343</v>
      </c>
      <c r="BB125" s="45">
        <f t="shared" si="202"/>
        <v>39.980244455027247</v>
      </c>
      <c r="BC125" s="70">
        <f t="shared" si="203"/>
        <v>38.988032364560112</v>
      </c>
      <c r="BD125" s="170">
        <v>126</v>
      </c>
      <c r="BE125" s="41">
        <f t="shared" si="134"/>
        <v>504.62720000000013</v>
      </c>
      <c r="BF125" s="42">
        <f t="shared" si="135"/>
        <v>34.1</v>
      </c>
      <c r="BG125" s="43">
        <f t="shared" si="136"/>
        <v>0.78</v>
      </c>
      <c r="BH125" s="44">
        <f t="shared" si="137"/>
        <v>1094.9926452613097</v>
      </c>
      <c r="BI125" s="45">
        <f t="shared" si="138"/>
        <v>14.883652909999759</v>
      </c>
      <c r="BJ125" s="45">
        <f t="shared" si="139"/>
        <v>73.570154577148585</v>
      </c>
      <c r="BK125" s="45">
        <f t="shared" si="140"/>
        <v>43.08445123109869</v>
      </c>
      <c r="BL125" s="70">
        <f t="shared" si="141"/>
        <v>42.071170664933156</v>
      </c>
      <c r="BM125" s="170">
        <v>126</v>
      </c>
      <c r="BN125" s="41">
        <f t="shared" si="142"/>
        <v>403.70176000000015</v>
      </c>
      <c r="BO125" s="42">
        <f t="shared" si="143"/>
        <v>34.1</v>
      </c>
      <c r="BP125" s="43">
        <f t="shared" si="144"/>
        <v>0.71</v>
      </c>
      <c r="BQ125" s="44">
        <f t="shared" si="145"/>
        <v>996.80028163217673</v>
      </c>
      <c r="BR125" s="45">
        <f t="shared" si="146"/>
        <v>14.770088460005564</v>
      </c>
      <c r="BS125" s="45">
        <f t="shared" si="147"/>
        <v>67.48776653107474</v>
      </c>
      <c r="BT125" s="45">
        <f t="shared" si="148"/>
        <v>46.135716079341719</v>
      </c>
      <c r="BU125" s="70">
        <f t="shared" si="149"/>
        <v>45.099474023566465</v>
      </c>
      <c r="BW125" s="37">
        <v>126</v>
      </c>
      <c r="BX125" s="61">
        <f t="shared" si="150"/>
        <v>403.70176000000015</v>
      </c>
      <c r="BY125" s="62">
        <f t="shared" si="151"/>
        <v>34.1</v>
      </c>
      <c r="BZ125" s="62">
        <f t="shared" si="152"/>
        <v>45.099474023566465</v>
      </c>
      <c r="CA125" s="61">
        <f t="shared" si="153"/>
        <v>996.80028163217673</v>
      </c>
      <c r="CB125" s="75">
        <f t="shared" si="82"/>
        <v>14.770088460005564</v>
      </c>
      <c r="CC125" s="75">
        <f t="shared" si="154"/>
        <v>67.48776653107474</v>
      </c>
      <c r="CD125" s="75">
        <f t="shared" si="155"/>
        <v>46.135716079341719</v>
      </c>
      <c r="CE125" s="75">
        <f t="shared" si="83"/>
        <v>45.099474023566465</v>
      </c>
      <c r="CF125" s="118">
        <f t="shared" si="156"/>
        <v>0.71</v>
      </c>
      <c r="CH125" s="37">
        <v>126</v>
      </c>
      <c r="CI125" s="71">
        <f t="shared" si="157"/>
        <v>403.70176000000015</v>
      </c>
      <c r="CJ125" s="42">
        <f t="shared" si="157"/>
        <v>34.1</v>
      </c>
      <c r="CK125" s="72">
        <f t="shared" si="158"/>
        <v>0.71</v>
      </c>
      <c r="CL125" s="71">
        <f t="shared" si="159"/>
        <v>996.80028163217673</v>
      </c>
      <c r="CM125" s="42">
        <f t="shared" si="160"/>
        <v>45.099474023566465</v>
      </c>
      <c r="CN125" s="73">
        <f t="shared" si="161"/>
        <v>1430.0260681539976</v>
      </c>
      <c r="CO125" s="123">
        <f t="shared" si="162"/>
        <v>22.850145969632244</v>
      </c>
    </row>
    <row r="126" spans="1:93" ht="14.25">
      <c r="A126" s="2">
        <v>127</v>
      </c>
      <c r="B126" s="47">
        <f t="shared" si="163"/>
        <v>2200</v>
      </c>
      <c r="C126" s="46">
        <f t="shared" si="164"/>
        <v>34.200000000000003</v>
      </c>
      <c r="D126" s="48">
        <f t="shared" si="165"/>
        <v>1427.7025072950353</v>
      </c>
      <c r="E126" s="49">
        <f t="shared" si="166"/>
        <v>1.1200000000000001</v>
      </c>
      <c r="F126" s="50">
        <f t="shared" si="167"/>
        <v>1579.7848087382772</v>
      </c>
      <c r="G126" s="45">
        <f t="shared" si="168"/>
        <v>16.09733366755416</v>
      </c>
      <c r="H126" s="45">
        <f t="shared" si="169"/>
        <v>98.139533003685997</v>
      </c>
      <c r="I126" s="109">
        <f t="shared" si="170"/>
        <v>23.83228657268182</v>
      </c>
      <c r="J126" s="113">
        <f t="shared" si="171"/>
        <v>22.871621524006464</v>
      </c>
      <c r="K126" s="170">
        <f t="shared" si="93"/>
        <v>127</v>
      </c>
      <c r="L126" s="41">
        <f t="shared" si="94"/>
        <v>1540</v>
      </c>
      <c r="M126" s="42">
        <f t="shared" si="95"/>
        <v>34.200000000000003</v>
      </c>
      <c r="N126" s="43">
        <f t="shared" si="96"/>
        <v>1.06</v>
      </c>
      <c r="O126" s="44">
        <f t="shared" si="97"/>
        <v>1496.842674726108</v>
      </c>
      <c r="P126" s="45">
        <f t="shared" si="98"/>
        <v>15.729390667487072</v>
      </c>
      <c r="Q126" s="45">
        <f t="shared" si="99"/>
        <v>95.162152582306206</v>
      </c>
      <c r="R126" s="109">
        <f t="shared" si="100"/>
        <v>28.049610019965808</v>
      </c>
      <c r="S126" s="113">
        <f t="shared" si="101"/>
        <v>27.099489498547943</v>
      </c>
      <c r="T126" s="170">
        <v>127</v>
      </c>
      <c r="U126" s="41">
        <f t="shared" si="172"/>
        <v>1232</v>
      </c>
      <c r="V126" s="42">
        <f t="shared" si="173"/>
        <v>34.200000000000003</v>
      </c>
      <c r="W126" s="43">
        <f t="shared" si="174"/>
        <v>1.01</v>
      </c>
      <c r="X126" s="44">
        <f t="shared" si="175"/>
        <v>1434.0982791002907</v>
      </c>
      <c r="Y126" s="45">
        <f t="shared" si="176"/>
        <v>15.530419952070735</v>
      </c>
      <c r="Z126" s="45">
        <f t="shared" si="177"/>
        <v>92.341242769103388</v>
      </c>
      <c r="AA126" s="109">
        <f t="shared" si="178"/>
        <v>30.892109316924305</v>
      </c>
      <c r="AB126" s="113">
        <f t="shared" si="179"/>
        <v>29.939271125542806</v>
      </c>
      <c r="AC126" s="170">
        <v>127</v>
      </c>
      <c r="AD126" s="41">
        <f t="shared" si="180"/>
        <v>985.6</v>
      </c>
      <c r="AE126" s="42">
        <f t="shared" si="181"/>
        <v>34.200000000000003</v>
      </c>
      <c r="AF126" s="43">
        <f t="shared" si="182"/>
        <v>0.96</v>
      </c>
      <c r="AG126" s="44">
        <f t="shared" si="183"/>
        <v>1362.6966711552579</v>
      </c>
      <c r="AH126" s="45">
        <f t="shared" si="184"/>
        <v>15.352455133989658</v>
      </c>
      <c r="AI126" s="45">
        <f t="shared" si="185"/>
        <v>88.760830711584859</v>
      </c>
      <c r="AJ126" s="109">
        <f t="shared" si="186"/>
        <v>33.86221719413679</v>
      </c>
      <c r="AK126" s="113">
        <f t="shared" si="187"/>
        <v>32.900539599796886</v>
      </c>
      <c r="AL126" s="170">
        <v>127</v>
      </c>
      <c r="AM126" s="41">
        <f t="shared" si="188"/>
        <v>788.48</v>
      </c>
      <c r="AN126" s="42">
        <f t="shared" si="189"/>
        <v>34.200000000000003</v>
      </c>
      <c r="AO126" s="43">
        <f t="shared" si="190"/>
        <v>0.91</v>
      </c>
      <c r="AP126" s="44">
        <f t="shared" si="191"/>
        <v>1282.8572424283273</v>
      </c>
      <c r="AQ126" s="45">
        <f t="shared" si="192"/>
        <v>15.193278561656589</v>
      </c>
      <c r="AR126" s="45">
        <f t="shared" si="193"/>
        <v>84.43584031072038</v>
      </c>
      <c r="AS126" s="45">
        <f t="shared" si="194"/>
        <v>36.92522355648692</v>
      </c>
      <c r="AT126" s="70">
        <f t="shared" si="195"/>
        <v>35.949549346415154</v>
      </c>
      <c r="AU126" s="170">
        <v>127</v>
      </c>
      <c r="AV126" s="41">
        <f t="shared" si="196"/>
        <v>630.78400000000011</v>
      </c>
      <c r="AW126" s="42">
        <f t="shared" si="197"/>
        <v>34.200000000000003</v>
      </c>
      <c r="AX126" s="43">
        <f t="shared" si="198"/>
        <v>0.85</v>
      </c>
      <c r="AY126" s="44">
        <f t="shared" si="199"/>
        <v>1195.3163257517911</v>
      </c>
      <c r="AZ126" s="45">
        <f t="shared" si="200"/>
        <v>15.050906707191727</v>
      </c>
      <c r="BA126" s="45">
        <f t="shared" si="201"/>
        <v>79.418227021541284</v>
      </c>
      <c r="BB126" s="45">
        <f t="shared" si="202"/>
        <v>40.038225257832721</v>
      </c>
      <c r="BC126" s="70">
        <f t="shared" si="203"/>
        <v>39.044437585046985</v>
      </c>
      <c r="BD126" s="170">
        <v>127</v>
      </c>
      <c r="BE126" s="41">
        <f t="shared" si="134"/>
        <v>504.62720000000013</v>
      </c>
      <c r="BF126" s="42">
        <f t="shared" si="135"/>
        <v>34.200000000000003</v>
      </c>
      <c r="BG126" s="43">
        <f t="shared" si="136"/>
        <v>0.78</v>
      </c>
      <c r="BH126" s="44">
        <f t="shared" si="137"/>
        <v>1101.3707542574873</v>
      </c>
      <c r="BI126" s="45">
        <f t="shared" si="138"/>
        <v>14.923565449325272</v>
      </c>
      <c r="BJ126" s="45">
        <f t="shared" si="139"/>
        <v>73.800778908855378</v>
      </c>
      <c r="BK126" s="45">
        <f t="shared" si="140"/>
        <v>43.151927968294189</v>
      </c>
      <c r="BL126" s="70">
        <f t="shared" si="141"/>
        <v>42.137004151376182</v>
      </c>
      <c r="BM126" s="170">
        <v>127</v>
      </c>
      <c r="BN126" s="41">
        <f t="shared" si="142"/>
        <v>403.70176000000015</v>
      </c>
      <c r="BO126" s="42">
        <f t="shared" si="143"/>
        <v>34.200000000000003</v>
      </c>
      <c r="BP126" s="43">
        <f t="shared" si="144"/>
        <v>0.71</v>
      </c>
      <c r="BQ126" s="44">
        <f t="shared" si="145"/>
        <v>1002.8475779995318</v>
      </c>
      <c r="BR126" s="45">
        <f t="shared" si="146"/>
        <v>14.809667965753382</v>
      </c>
      <c r="BS126" s="45">
        <f t="shared" si="147"/>
        <v>67.715736795623428</v>
      </c>
      <c r="BT126" s="45">
        <f t="shared" si="148"/>
        <v>46.213572444676885</v>
      </c>
      <c r="BU126" s="70">
        <f t="shared" si="149"/>
        <v>45.175598350747947</v>
      </c>
      <c r="BW126" s="37">
        <v>127</v>
      </c>
      <c r="BX126" s="61">
        <f t="shared" si="150"/>
        <v>403.70176000000015</v>
      </c>
      <c r="BY126" s="62">
        <f t="shared" si="151"/>
        <v>34.200000000000003</v>
      </c>
      <c r="BZ126" s="62">
        <f t="shared" si="152"/>
        <v>45.175598350747947</v>
      </c>
      <c r="CA126" s="61">
        <f t="shared" si="153"/>
        <v>1002.8475779995318</v>
      </c>
      <c r="CB126" s="75">
        <f t="shared" si="82"/>
        <v>14.809667965753382</v>
      </c>
      <c r="CC126" s="75">
        <f t="shared" si="154"/>
        <v>67.715736795623428</v>
      </c>
      <c r="CD126" s="75">
        <f t="shared" si="155"/>
        <v>46.213572444676885</v>
      </c>
      <c r="CE126" s="75">
        <f t="shared" si="83"/>
        <v>45.175598350747947</v>
      </c>
      <c r="CF126" s="118">
        <f t="shared" si="156"/>
        <v>0.71</v>
      </c>
      <c r="CH126" s="37">
        <v>127</v>
      </c>
      <c r="CI126" s="71">
        <f t="shared" si="157"/>
        <v>403.70176000000015</v>
      </c>
      <c r="CJ126" s="42">
        <f t="shared" si="157"/>
        <v>34.200000000000003</v>
      </c>
      <c r="CK126" s="72">
        <f t="shared" si="158"/>
        <v>0.71</v>
      </c>
      <c r="CL126" s="71">
        <f t="shared" si="159"/>
        <v>1002.8475779995318</v>
      </c>
      <c r="CM126" s="42">
        <f t="shared" si="160"/>
        <v>45.175598350747947</v>
      </c>
      <c r="CN126" s="73">
        <f t="shared" si="161"/>
        <v>1427.7025072950353</v>
      </c>
      <c r="CO126" s="123">
        <f t="shared" si="162"/>
        <v>22.871621524006464</v>
      </c>
    </row>
    <row r="127" spans="1:93" ht="14.25">
      <c r="A127" s="2">
        <v>128</v>
      </c>
      <c r="B127" s="47">
        <f t="shared" si="163"/>
        <v>2200</v>
      </c>
      <c r="C127" s="46">
        <f t="shared" si="164"/>
        <v>34.299999999999997</v>
      </c>
      <c r="D127" s="48">
        <f t="shared" si="165"/>
        <v>1425.3836334715877</v>
      </c>
      <c r="E127" s="49">
        <f t="shared" si="166"/>
        <v>1.1200000000000001</v>
      </c>
      <c r="F127" s="50">
        <f t="shared" si="167"/>
        <v>1587.1059930346178</v>
      </c>
      <c r="G127" s="45">
        <f t="shared" si="168"/>
        <v>16.140678277693205</v>
      </c>
      <c r="H127" s="45">
        <f t="shared" si="169"/>
        <v>98.32957238408224</v>
      </c>
      <c r="I127" s="109">
        <f t="shared" si="170"/>
        <v>23.855350074250744</v>
      </c>
      <c r="J127" s="113">
        <f t="shared" si="171"/>
        <v>22.89301946526475</v>
      </c>
      <c r="K127" s="170">
        <f t="shared" si="93"/>
        <v>128</v>
      </c>
      <c r="L127" s="41">
        <f t="shared" si="94"/>
        <v>1540</v>
      </c>
      <c r="M127" s="42">
        <f t="shared" si="95"/>
        <v>34.299999999999997</v>
      </c>
      <c r="N127" s="43">
        <f t="shared" si="96"/>
        <v>1.06</v>
      </c>
      <c r="O127" s="44">
        <f t="shared" si="97"/>
        <v>1504.0824914124007</v>
      </c>
      <c r="P127" s="45">
        <f t="shared" si="98"/>
        <v>15.771659420900773</v>
      </c>
      <c r="Q127" s="45">
        <f t="shared" si="99"/>
        <v>95.366153381373067</v>
      </c>
      <c r="R127" s="109">
        <f t="shared" si="100"/>
        <v>28.079659148322911</v>
      </c>
      <c r="S127" s="113">
        <f t="shared" si="101"/>
        <v>27.12798399893861</v>
      </c>
      <c r="T127" s="170">
        <v>128</v>
      </c>
      <c r="U127" s="41">
        <f t="shared" si="172"/>
        <v>1232</v>
      </c>
      <c r="V127" s="42">
        <f t="shared" si="173"/>
        <v>34.299999999999997</v>
      </c>
      <c r="W127" s="43">
        <f t="shared" si="174"/>
        <v>1.01</v>
      </c>
      <c r="X127" s="44">
        <f t="shared" si="175"/>
        <v>1441.2543101796141</v>
      </c>
      <c r="Y127" s="45">
        <f t="shared" si="176"/>
        <v>15.572106919766846</v>
      </c>
      <c r="Z127" s="45">
        <f t="shared" si="177"/>
        <v>92.553584277675469</v>
      </c>
      <c r="AA127" s="109">
        <f t="shared" si="178"/>
        <v>30.927607595829055</v>
      </c>
      <c r="AB127" s="113">
        <f t="shared" si="179"/>
        <v>29.973249718045288</v>
      </c>
      <c r="AC127" s="170">
        <v>128</v>
      </c>
      <c r="AD127" s="41">
        <f t="shared" si="180"/>
        <v>985.6</v>
      </c>
      <c r="AE127" s="42">
        <f t="shared" si="181"/>
        <v>34.299999999999997</v>
      </c>
      <c r="AF127" s="43">
        <f t="shared" si="182"/>
        <v>0.96</v>
      </c>
      <c r="AG127" s="44">
        <f t="shared" si="183"/>
        <v>1369.7340482306333</v>
      </c>
      <c r="AH127" s="45">
        <f t="shared" si="184"/>
        <v>15.393621736720618</v>
      </c>
      <c r="AI127" s="45">
        <f t="shared" si="185"/>
        <v>88.980622731764925</v>
      </c>
      <c r="AJ127" s="109">
        <f t="shared" si="186"/>
        <v>33.904116550756683</v>
      </c>
      <c r="AK127" s="113">
        <f t="shared" si="187"/>
        <v>32.940927638995483</v>
      </c>
      <c r="AL127" s="170">
        <v>128</v>
      </c>
      <c r="AM127" s="41">
        <f t="shared" si="188"/>
        <v>788.48</v>
      </c>
      <c r="AN127" s="42">
        <f t="shared" si="189"/>
        <v>34.299999999999997</v>
      </c>
      <c r="AO127" s="43">
        <f t="shared" si="190"/>
        <v>0.91</v>
      </c>
      <c r="AP127" s="44">
        <f t="shared" si="191"/>
        <v>1289.7325446889183</v>
      </c>
      <c r="AQ127" s="45">
        <f t="shared" si="192"/>
        <v>15.233979735813476</v>
      </c>
      <c r="AR127" s="45">
        <f t="shared" si="193"/>
        <v>84.661563626535056</v>
      </c>
      <c r="AS127" s="45">
        <f t="shared" si="194"/>
        <v>36.974546929508925</v>
      </c>
      <c r="AT127" s="70">
        <f t="shared" si="195"/>
        <v>35.997343433862873</v>
      </c>
      <c r="AU127" s="170">
        <v>128</v>
      </c>
      <c r="AV127" s="41">
        <f t="shared" si="196"/>
        <v>630.78400000000011</v>
      </c>
      <c r="AW127" s="42">
        <f t="shared" si="197"/>
        <v>34.299999999999997</v>
      </c>
      <c r="AX127" s="43">
        <f t="shared" si="198"/>
        <v>0.85</v>
      </c>
      <c r="AY127" s="44">
        <f t="shared" si="199"/>
        <v>1201.9782236573949</v>
      </c>
      <c r="AZ127" s="45">
        <f t="shared" si="200"/>
        <v>15.091191589376495</v>
      </c>
      <c r="BA127" s="45">
        <f t="shared" si="201"/>
        <v>79.64766841231625</v>
      </c>
      <c r="BB127" s="45">
        <f t="shared" si="202"/>
        <v>40.096019299834715</v>
      </c>
      <c r="BC127" s="70">
        <f t="shared" si="203"/>
        <v>39.100658843154257</v>
      </c>
      <c r="BD127" s="170">
        <v>128</v>
      </c>
      <c r="BE127" s="41">
        <f t="shared" si="134"/>
        <v>504.62720000000013</v>
      </c>
      <c r="BF127" s="42">
        <f t="shared" si="135"/>
        <v>34.299999999999997</v>
      </c>
      <c r="BG127" s="43">
        <f t="shared" si="136"/>
        <v>0.78</v>
      </c>
      <c r="BH127" s="44">
        <f t="shared" si="137"/>
        <v>1107.7620730088763</v>
      </c>
      <c r="BI127" s="45">
        <f t="shared" si="138"/>
        <v>14.96347798865078</v>
      </c>
      <c r="BJ127" s="45">
        <f t="shared" si="139"/>
        <v>74.031055737781756</v>
      </c>
      <c r="BK127" s="45">
        <f t="shared" si="140"/>
        <v>43.219197920984122</v>
      </c>
      <c r="BL127" s="70">
        <f t="shared" si="141"/>
        <v>42.202633951772661</v>
      </c>
      <c r="BM127" s="170">
        <v>128</v>
      </c>
      <c r="BN127" s="41">
        <f t="shared" si="142"/>
        <v>403.70176000000015</v>
      </c>
      <c r="BO127" s="42">
        <f t="shared" si="143"/>
        <v>34.299999999999997</v>
      </c>
      <c r="BP127" s="43">
        <f t="shared" si="144"/>
        <v>0.71</v>
      </c>
      <c r="BQ127" s="44">
        <f t="shared" si="145"/>
        <v>1008.9088773857028</v>
      </c>
      <c r="BR127" s="45">
        <f t="shared" si="146"/>
        <v>14.849247471501196</v>
      </c>
      <c r="BS127" s="45">
        <f t="shared" si="147"/>
        <v>67.943434798430658</v>
      </c>
      <c r="BT127" s="45">
        <f t="shared" si="148"/>
        <v>46.291205116645244</v>
      </c>
      <c r="BU127" s="70">
        <f t="shared" si="149"/>
        <v>45.25150233638405</v>
      </c>
      <c r="BW127" s="37">
        <v>128</v>
      </c>
      <c r="BX127" s="61">
        <f t="shared" si="150"/>
        <v>403.70176000000015</v>
      </c>
      <c r="BY127" s="62">
        <f t="shared" si="151"/>
        <v>34.299999999999997</v>
      </c>
      <c r="BZ127" s="62">
        <f t="shared" si="152"/>
        <v>45.25150233638405</v>
      </c>
      <c r="CA127" s="61">
        <f t="shared" si="153"/>
        <v>1008.9088773857028</v>
      </c>
      <c r="CB127" s="75">
        <f t="shared" si="82"/>
        <v>14.849247471501196</v>
      </c>
      <c r="CC127" s="75">
        <f t="shared" si="154"/>
        <v>67.943434798430658</v>
      </c>
      <c r="CD127" s="75">
        <f t="shared" si="155"/>
        <v>46.291205116645244</v>
      </c>
      <c r="CE127" s="75">
        <f t="shared" si="83"/>
        <v>45.25150233638405</v>
      </c>
      <c r="CF127" s="118">
        <f t="shared" si="156"/>
        <v>0.71</v>
      </c>
      <c r="CH127" s="37">
        <v>128</v>
      </c>
      <c r="CI127" s="71">
        <f t="shared" si="157"/>
        <v>403.70176000000015</v>
      </c>
      <c r="CJ127" s="42">
        <f t="shared" si="157"/>
        <v>34.299999999999997</v>
      </c>
      <c r="CK127" s="72">
        <f t="shared" si="158"/>
        <v>0.71</v>
      </c>
      <c r="CL127" s="71">
        <f t="shared" si="159"/>
        <v>1008.9088773857028</v>
      </c>
      <c r="CM127" s="42">
        <f t="shared" si="160"/>
        <v>45.25150233638405</v>
      </c>
      <c r="CN127" s="73">
        <f t="shared" si="161"/>
        <v>1425.3836334715877</v>
      </c>
      <c r="CO127" s="123">
        <f t="shared" si="162"/>
        <v>22.89301946526475</v>
      </c>
    </row>
    <row r="128" spans="1:93" ht="14.25">
      <c r="A128" s="2">
        <v>129</v>
      </c>
      <c r="B128" s="47">
        <f t="shared" si="163"/>
        <v>2200</v>
      </c>
      <c r="C128" s="46">
        <f t="shared" si="164"/>
        <v>34.4</v>
      </c>
      <c r="D128" s="48">
        <f t="shared" si="165"/>
        <v>1423.0694445651002</v>
      </c>
      <c r="E128" s="49">
        <f t="shared" si="166"/>
        <v>1.1200000000000001</v>
      </c>
      <c r="F128" s="50">
        <f t="shared" si="167"/>
        <v>1594.4361733367975</v>
      </c>
      <c r="G128" s="45">
        <f t="shared" si="168"/>
        <v>16.184022887832253</v>
      </c>
      <c r="H128" s="45">
        <f t="shared" si="169"/>
        <v>98.519149681600709</v>
      </c>
      <c r="I128" s="109">
        <f t="shared" si="170"/>
        <v>23.87833530137695</v>
      </c>
      <c r="J128" s="113">
        <f t="shared" si="171"/>
        <v>22.914340304944567</v>
      </c>
      <c r="K128" s="170">
        <f t="shared" si="93"/>
        <v>129</v>
      </c>
      <c r="L128" s="41">
        <f t="shared" si="94"/>
        <v>1540</v>
      </c>
      <c r="M128" s="42">
        <f t="shared" si="95"/>
        <v>34.4</v>
      </c>
      <c r="N128" s="43">
        <f t="shared" si="96"/>
        <v>1.06</v>
      </c>
      <c r="O128" s="44">
        <f t="shared" si="97"/>
        <v>1511.3318745153822</v>
      </c>
      <c r="P128" s="45">
        <f t="shared" si="98"/>
        <v>15.813928174314478</v>
      </c>
      <c r="Q128" s="45">
        <f t="shared" si="99"/>
        <v>95.56966857672586</v>
      </c>
      <c r="R128" s="109">
        <f t="shared" si="100"/>
        <v>28.109604739851012</v>
      </c>
      <c r="S128" s="113">
        <f t="shared" si="101"/>
        <v>27.156376513896124</v>
      </c>
      <c r="T128" s="170">
        <v>129</v>
      </c>
      <c r="U128" s="41">
        <f t="shared" si="172"/>
        <v>1232</v>
      </c>
      <c r="V128" s="42">
        <f t="shared" si="173"/>
        <v>34.4</v>
      </c>
      <c r="W128" s="43">
        <f t="shared" si="174"/>
        <v>1.02</v>
      </c>
      <c r="X128" s="44">
        <f t="shared" si="175"/>
        <v>1448.4204175722384</v>
      </c>
      <c r="Y128" s="45">
        <f t="shared" si="176"/>
        <v>15.613793887462959</v>
      </c>
      <c r="Z128" s="45">
        <f t="shared" si="177"/>
        <v>92.76543728012463</v>
      </c>
      <c r="AA128" s="109">
        <f t="shared" si="178"/>
        <v>30.962983651002922</v>
      </c>
      <c r="AB128" s="113">
        <f t="shared" si="179"/>
        <v>30.007107918217269</v>
      </c>
      <c r="AC128" s="170">
        <v>129</v>
      </c>
      <c r="AD128" s="41">
        <f t="shared" si="180"/>
        <v>985.6</v>
      </c>
      <c r="AE128" s="42">
        <f t="shared" si="181"/>
        <v>34.4</v>
      </c>
      <c r="AF128" s="43">
        <f t="shared" si="182"/>
        <v>0.97</v>
      </c>
      <c r="AG128" s="44">
        <f t="shared" si="183"/>
        <v>1376.7821396411446</v>
      </c>
      <c r="AH128" s="45">
        <f t="shared" si="184"/>
        <v>15.434788339451583</v>
      </c>
      <c r="AI128" s="45">
        <f t="shared" si="185"/>
        <v>89.19993649165022</v>
      </c>
      <c r="AJ128" s="109">
        <f t="shared" si="186"/>
        <v>33.945873188121098</v>
      </c>
      <c r="AK128" s="113">
        <f t="shared" si="187"/>
        <v>32.981175097443924</v>
      </c>
      <c r="AL128" s="170">
        <v>129</v>
      </c>
      <c r="AM128" s="41">
        <f t="shared" si="188"/>
        <v>788.48</v>
      </c>
      <c r="AN128" s="42">
        <f t="shared" si="189"/>
        <v>34.4</v>
      </c>
      <c r="AO128" s="43">
        <f t="shared" si="190"/>
        <v>0.91</v>
      </c>
      <c r="AP128" s="44">
        <f t="shared" si="191"/>
        <v>1296.6193171892544</v>
      </c>
      <c r="AQ128" s="45">
        <f t="shared" si="192"/>
        <v>15.274680909970368</v>
      </c>
      <c r="AR128" s="45">
        <f t="shared" si="193"/>
        <v>84.886834941533962</v>
      </c>
      <c r="AS128" s="45">
        <f t="shared" si="194"/>
        <v>37.023706022864687</v>
      </c>
      <c r="AT128" s="70">
        <f t="shared" si="195"/>
        <v>36.044975703210859</v>
      </c>
      <c r="AU128" s="170">
        <v>129</v>
      </c>
      <c r="AV128" s="41">
        <f t="shared" si="196"/>
        <v>630.78400000000011</v>
      </c>
      <c r="AW128" s="42">
        <f t="shared" si="197"/>
        <v>34.4</v>
      </c>
      <c r="AX128" s="43">
        <f t="shared" si="198"/>
        <v>0.85</v>
      </c>
      <c r="AY128" s="44">
        <f t="shared" si="199"/>
        <v>1208.6524309965048</v>
      </c>
      <c r="AZ128" s="45">
        <f t="shared" si="200"/>
        <v>15.131476471561268</v>
      </c>
      <c r="BA128" s="45">
        <f t="shared" si="201"/>
        <v>79.876701607281817</v>
      </c>
      <c r="BB128" s="45">
        <f t="shared" si="202"/>
        <v>40.153627558949914</v>
      </c>
      <c r="BC128" s="70">
        <f t="shared" si="203"/>
        <v>39.156697102145515</v>
      </c>
      <c r="BD128" s="170">
        <v>129</v>
      </c>
      <c r="BE128" s="41">
        <f t="shared" si="134"/>
        <v>504.62720000000013</v>
      </c>
      <c r="BF128" s="42">
        <f t="shared" si="135"/>
        <v>34.4</v>
      </c>
      <c r="BG128" s="43">
        <f t="shared" si="136"/>
        <v>0.78</v>
      </c>
      <c r="BH128" s="44">
        <f t="shared" si="137"/>
        <v>1114.1665612842594</v>
      </c>
      <c r="BI128" s="45">
        <f t="shared" si="138"/>
        <v>15.003390527976293</v>
      </c>
      <c r="BJ128" s="45">
        <f t="shared" si="139"/>
        <v>74.260985155769447</v>
      </c>
      <c r="BK128" s="45">
        <f t="shared" si="140"/>
        <v>43.28626208000928</v>
      </c>
      <c r="BL128" s="70">
        <f t="shared" si="141"/>
        <v>42.268061042116642</v>
      </c>
      <c r="BM128" s="170">
        <v>129</v>
      </c>
      <c r="BN128" s="41">
        <f t="shared" si="142"/>
        <v>403.70176000000015</v>
      </c>
      <c r="BO128" s="42">
        <f t="shared" si="143"/>
        <v>34.4</v>
      </c>
      <c r="BP128" s="43">
        <f t="shared" si="144"/>
        <v>0.71</v>
      </c>
      <c r="BQ128" s="44">
        <f t="shared" si="145"/>
        <v>1014.9841404388852</v>
      </c>
      <c r="BR128" s="45">
        <f t="shared" si="146"/>
        <v>14.888826977249014</v>
      </c>
      <c r="BS128" s="45">
        <f t="shared" si="147"/>
        <v>68.170860067743376</v>
      </c>
      <c r="BT128" s="45">
        <f t="shared" si="148"/>
        <v>46.368615058363908</v>
      </c>
      <c r="BU128" s="70">
        <f t="shared" si="149"/>
        <v>45.327186929160511</v>
      </c>
      <c r="BW128" s="37">
        <v>129</v>
      </c>
      <c r="BX128" s="61">
        <f t="shared" si="150"/>
        <v>403.70176000000015</v>
      </c>
      <c r="BY128" s="62">
        <f t="shared" si="151"/>
        <v>34.4</v>
      </c>
      <c r="BZ128" s="62">
        <f t="shared" si="152"/>
        <v>45.327186929160511</v>
      </c>
      <c r="CA128" s="61">
        <f t="shared" si="153"/>
        <v>1014.9841404388852</v>
      </c>
      <c r="CB128" s="75">
        <f t="shared" si="82"/>
        <v>14.888826977249014</v>
      </c>
      <c r="CC128" s="75">
        <f t="shared" si="154"/>
        <v>68.170860067743376</v>
      </c>
      <c r="CD128" s="75">
        <f t="shared" si="155"/>
        <v>46.368615058363908</v>
      </c>
      <c r="CE128" s="75">
        <f t="shared" si="83"/>
        <v>45.327186929160511</v>
      </c>
      <c r="CF128" s="118">
        <f t="shared" si="156"/>
        <v>0.71</v>
      </c>
      <c r="CH128" s="37">
        <v>129</v>
      </c>
      <c r="CI128" s="71">
        <f t="shared" si="157"/>
        <v>403.70176000000015</v>
      </c>
      <c r="CJ128" s="42">
        <f t="shared" si="157"/>
        <v>34.4</v>
      </c>
      <c r="CK128" s="72">
        <f t="shared" si="158"/>
        <v>0.71</v>
      </c>
      <c r="CL128" s="71">
        <f t="shared" si="159"/>
        <v>1014.9841404388852</v>
      </c>
      <c r="CM128" s="42">
        <f t="shared" si="160"/>
        <v>45.327186929160511</v>
      </c>
      <c r="CN128" s="73">
        <f t="shared" si="161"/>
        <v>1423.0694445651002</v>
      </c>
      <c r="CO128" s="123">
        <f t="shared" si="162"/>
        <v>22.914340304944567</v>
      </c>
    </row>
    <row r="129" spans="1:93" ht="15" thickBot="1">
      <c r="A129" s="12">
        <v>130</v>
      </c>
      <c r="B129" s="86">
        <f t="shared" si="163"/>
        <v>2200</v>
      </c>
      <c r="C129" s="87">
        <f t="shared" si="164"/>
        <v>34.5</v>
      </c>
      <c r="D129" s="88">
        <f t="shared" si="165"/>
        <v>1420.7599383246834</v>
      </c>
      <c r="E129" s="89">
        <f t="shared" si="166"/>
        <v>1.1200000000000001</v>
      </c>
      <c r="F129" s="90">
        <f t="shared" si="167"/>
        <v>1601.7753282552483</v>
      </c>
      <c r="G129" s="91">
        <f t="shared" si="168"/>
        <v>16.227367497971301</v>
      </c>
      <c r="H129" s="91">
        <f t="shared" si="169"/>
        <v>98.708267280906639</v>
      </c>
      <c r="I129" s="111">
        <f t="shared" si="170"/>
        <v>23.901242768595861</v>
      </c>
      <c r="J129" s="115">
        <f t="shared" si="171"/>
        <v>22.935584549871542</v>
      </c>
      <c r="K129" s="170">
        <f t="shared" si="93"/>
        <v>130</v>
      </c>
      <c r="L129" s="104">
        <f t="shared" si="94"/>
        <v>1540</v>
      </c>
      <c r="M129" s="105">
        <f t="shared" si="95"/>
        <v>34.5</v>
      </c>
      <c r="N129" s="106">
        <f t="shared" si="96"/>
        <v>1.06</v>
      </c>
      <c r="O129" s="107">
        <f t="shared" si="97"/>
        <v>1518.5907982392628</v>
      </c>
      <c r="P129" s="91">
        <f t="shared" si="98"/>
        <v>15.856196927728185</v>
      </c>
      <c r="Q129" s="91">
        <f t="shared" si="99"/>
        <v>95.772700425009205</v>
      </c>
      <c r="R129" s="111">
        <f t="shared" si="100"/>
        <v>28.13944745661523</v>
      </c>
      <c r="S129" s="115">
        <f t="shared" si="101"/>
        <v>27.184667695565217</v>
      </c>
      <c r="T129" s="170">
        <v>130</v>
      </c>
      <c r="U129" s="104">
        <f t="shared" si="172"/>
        <v>1232</v>
      </c>
      <c r="V129" s="105">
        <f t="shared" si="173"/>
        <v>34.5</v>
      </c>
      <c r="W129" s="106">
        <f t="shared" si="174"/>
        <v>1.02</v>
      </c>
      <c r="X129" s="107">
        <f t="shared" si="175"/>
        <v>1455.5965720799859</v>
      </c>
      <c r="Y129" s="91">
        <f t="shared" si="176"/>
        <v>15.655480855159073</v>
      </c>
      <c r="Z129" s="91">
        <f t="shared" si="177"/>
        <v>92.976803813746272</v>
      </c>
      <c r="AA129" s="111">
        <f t="shared" si="178"/>
        <v>30.998238240515963</v>
      </c>
      <c r="AB129" s="115">
        <f t="shared" si="179"/>
        <v>30.040846472769886</v>
      </c>
      <c r="AC129" s="170">
        <v>130</v>
      </c>
      <c r="AD129" s="100">
        <f t="shared" si="180"/>
        <v>985.6</v>
      </c>
      <c r="AE129" s="101">
        <f t="shared" si="181"/>
        <v>34.5</v>
      </c>
      <c r="AF129" s="102">
        <f t="shared" si="182"/>
        <v>0.97</v>
      </c>
      <c r="AG129" s="103">
        <f t="shared" si="183"/>
        <v>1383.8409125605067</v>
      </c>
      <c r="AH129" s="84">
        <f t="shared" si="184"/>
        <v>15.475954942182549</v>
      </c>
      <c r="AI129" s="84">
        <f t="shared" si="185"/>
        <v>89.418773686694763</v>
      </c>
      <c r="AJ129" s="110">
        <f t="shared" si="186"/>
        <v>33.98748795447522</v>
      </c>
      <c r="AK129" s="114">
        <f t="shared" si="187"/>
        <v>33.021282810677285</v>
      </c>
      <c r="AL129" s="170">
        <v>130</v>
      </c>
      <c r="AM129" s="100">
        <f t="shared" si="188"/>
        <v>788.48</v>
      </c>
      <c r="AN129" s="101">
        <f t="shared" si="189"/>
        <v>34.5</v>
      </c>
      <c r="AO129" s="102">
        <f t="shared" si="190"/>
        <v>0.91</v>
      </c>
      <c r="AP129" s="103">
        <f t="shared" si="191"/>
        <v>1303.5175236824216</v>
      </c>
      <c r="AQ129" s="84">
        <f t="shared" si="192"/>
        <v>15.315382084127259</v>
      </c>
      <c r="AR129" s="84">
        <f t="shared" si="193"/>
        <v>85.111655492642058</v>
      </c>
      <c r="AS129" s="84">
        <f t="shared" si="194"/>
        <v>37.072701759456123</v>
      </c>
      <c r="AT129" s="85">
        <f t="shared" si="195"/>
        <v>36.09244706353229</v>
      </c>
      <c r="AU129" s="170">
        <v>130</v>
      </c>
      <c r="AV129" s="100">
        <f t="shared" si="196"/>
        <v>630.78400000000011</v>
      </c>
      <c r="AW129" s="101">
        <f t="shared" si="197"/>
        <v>34.5</v>
      </c>
      <c r="AX129" s="102">
        <f t="shared" si="198"/>
        <v>0.85</v>
      </c>
      <c r="AY129" s="103">
        <f t="shared" si="199"/>
        <v>1215.3389089006905</v>
      </c>
      <c r="AZ129" s="84">
        <f t="shared" si="200"/>
        <v>15.171761353746039</v>
      </c>
      <c r="BA129" s="84">
        <f t="shared" si="201"/>
        <v>80.105327296135783</v>
      </c>
      <c r="BB129" s="84">
        <f t="shared" si="202"/>
        <v>40.211051006768777</v>
      </c>
      <c r="BC129" s="85">
        <f t="shared" si="203"/>
        <v>39.212553319052894</v>
      </c>
      <c r="BD129" s="170">
        <v>130</v>
      </c>
      <c r="BE129" s="100">
        <f t="shared" si="134"/>
        <v>504.62720000000013</v>
      </c>
      <c r="BF129" s="101">
        <f t="shared" si="135"/>
        <v>34.5</v>
      </c>
      <c r="BG129" s="102">
        <f t="shared" si="136"/>
        <v>0.78</v>
      </c>
      <c r="BH129" s="103">
        <f t="shared" si="137"/>
        <v>1120.5841790453871</v>
      </c>
      <c r="BI129" s="84">
        <f t="shared" si="138"/>
        <v>15.043303067301807</v>
      </c>
      <c r="BJ129" s="84">
        <f t="shared" si="139"/>
        <v>74.49056726651304</v>
      </c>
      <c r="BK129" s="84">
        <f t="shared" si="140"/>
        <v>43.353121430588516</v>
      </c>
      <c r="BL129" s="85">
        <f t="shared" si="141"/>
        <v>42.333286392864466</v>
      </c>
      <c r="BM129" s="170">
        <v>130</v>
      </c>
      <c r="BN129" s="100">
        <f t="shared" si="142"/>
        <v>403.70176000000015</v>
      </c>
      <c r="BO129" s="101">
        <f t="shared" si="143"/>
        <v>34.5</v>
      </c>
      <c r="BP129" s="102">
        <f t="shared" si="144"/>
        <v>0.71</v>
      </c>
      <c r="BQ129" s="103">
        <f t="shared" si="145"/>
        <v>1021.0733279526986</v>
      </c>
      <c r="BR129" s="84">
        <f t="shared" si="146"/>
        <v>14.928406482996831</v>
      </c>
      <c r="BS129" s="84">
        <f t="shared" si="147"/>
        <v>68.398012146553057</v>
      </c>
      <c r="BT129" s="84">
        <f t="shared" si="148"/>
        <v>46.445803228321729</v>
      </c>
      <c r="BU129" s="85">
        <f t="shared" si="149"/>
        <v>45.402653073204185</v>
      </c>
      <c r="BW129" s="142">
        <v>130</v>
      </c>
      <c r="BX129" s="129">
        <f t="shared" si="150"/>
        <v>403.70176000000015</v>
      </c>
      <c r="BY129" s="130">
        <f t="shared" si="151"/>
        <v>34.5</v>
      </c>
      <c r="BZ129" s="130">
        <f t="shared" si="152"/>
        <v>45.402653073204185</v>
      </c>
      <c r="CA129" s="129">
        <f t="shared" si="153"/>
        <v>1021.0733279526986</v>
      </c>
      <c r="CB129" s="131">
        <f t="shared" si="82"/>
        <v>14.928406482996831</v>
      </c>
      <c r="CC129" s="131">
        <f t="shared" si="154"/>
        <v>68.398012146553057</v>
      </c>
      <c r="CD129" s="131">
        <f t="shared" si="155"/>
        <v>46.445803228321729</v>
      </c>
      <c r="CE129" s="131">
        <f t="shared" si="83"/>
        <v>45.402653073204185</v>
      </c>
      <c r="CF129" s="132">
        <f t="shared" si="156"/>
        <v>0.71</v>
      </c>
      <c r="CH129" s="38">
        <v>130</v>
      </c>
      <c r="CI129" s="124">
        <f t="shared" si="157"/>
        <v>403.70176000000015</v>
      </c>
      <c r="CJ129" s="101">
        <f t="shared" si="157"/>
        <v>34.5</v>
      </c>
      <c r="CK129" s="125">
        <f t="shared" si="158"/>
        <v>0.71</v>
      </c>
      <c r="CL129" s="124">
        <f t="shared" si="159"/>
        <v>1021.0733279526986</v>
      </c>
      <c r="CM129" s="101">
        <f t="shared" si="160"/>
        <v>45.402653073204185</v>
      </c>
      <c r="CN129" s="126">
        <f t="shared" si="161"/>
        <v>1420.7599383246834</v>
      </c>
      <c r="CO129" s="127">
        <f t="shared" si="162"/>
        <v>22.935584549871542</v>
      </c>
    </row>
    <row r="130" spans="1:93" ht="14.25">
      <c r="A130" s="14">
        <v>131</v>
      </c>
      <c r="B130" s="92">
        <f t="shared" si="163"/>
        <v>2200</v>
      </c>
      <c r="C130" s="54">
        <f t="shared" si="164"/>
        <v>34.6</v>
      </c>
      <c r="D130" s="93">
        <f t="shared" si="165"/>
        <v>1418.4551123693072</v>
      </c>
      <c r="E130" s="94">
        <f t="shared" si="166"/>
        <v>1.1200000000000001</v>
      </c>
      <c r="F130" s="95">
        <f t="shared" si="167"/>
        <v>1609.1234365453311</v>
      </c>
      <c r="G130" s="96">
        <f t="shared" si="168"/>
        <v>16.270712108110349</v>
      </c>
      <c r="H130" s="96">
        <f t="shared" si="169"/>
        <v>98.896927550161891</v>
      </c>
      <c r="I130" s="112">
        <f t="shared" si="170"/>
        <v>23.924072985714474</v>
      </c>
      <c r="J130" s="116">
        <f t="shared" si="171"/>
        <v>22.956752702213716</v>
      </c>
      <c r="K130" s="170">
        <f t="shared" si="93"/>
        <v>131</v>
      </c>
      <c r="L130" s="99">
        <f t="shared" si="94"/>
        <v>1540</v>
      </c>
      <c r="M130" s="54">
        <f t="shared" si="95"/>
        <v>34.6</v>
      </c>
      <c r="N130" s="94">
        <f t="shared" si="96"/>
        <v>1.06</v>
      </c>
      <c r="O130" s="95">
        <f t="shared" si="97"/>
        <v>1525.8592369712899</v>
      </c>
      <c r="P130" s="96">
        <f t="shared" si="98"/>
        <v>15.898465681141889</v>
      </c>
      <c r="Q130" s="96">
        <f t="shared" si="99"/>
        <v>95.975251170381924</v>
      </c>
      <c r="R130" s="112">
        <f t="shared" si="100"/>
        <v>28.169187954910786</v>
      </c>
      <c r="S130" s="116">
        <f t="shared" si="101"/>
        <v>27.212858190407182</v>
      </c>
      <c r="T130" s="170">
        <v>131</v>
      </c>
      <c r="U130" s="99">
        <f t="shared" si="172"/>
        <v>1232</v>
      </c>
      <c r="V130" s="54">
        <f t="shared" si="173"/>
        <v>34.6</v>
      </c>
      <c r="W130" s="94">
        <f t="shared" si="174"/>
        <v>1.02</v>
      </c>
      <c r="X130" s="95">
        <f t="shared" si="175"/>
        <v>1462.7827447111206</v>
      </c>
      <c r="Y130" s="96">
        <f t="shared" si="176"/>
        <v>15.697167822855189</v>
      </c>
      <c r="Z130" s="96">
        <f t="shared" si="177"/>
        <v>93.187685907345553</v>
      </c>
      <c r="AA130" s="112">
        <f t="shared" si="178"/>
        <v>31.033372116147572</v>
      </c>
      <c r="AB130" s="116">
        <f t="shared" si="179"/>
        <v>30.074466122217871</v>
      </c>
      <c r="AC130" s="170">
        <v>131</v>
      </c>
      <c r="AD130" s="98">
        <f t="shared" si="180"/>
        <v>985.6</v>
      </c>
      <c r="AE130" s="46">
        <f t="shared" si="181"/>
        <v>34.6</v>
      </c>
      <c r="AF130" s="49">
        <f t="shared" si="182"/>
        <v>0.97</v>
      </c>
      <c r="AG130" s="50">
        <f t="shared" si="183"/>
        <v>1390.9103343866957</v>
      </c>
      <c r="AH130" s="78">
        <f t="shared" si="184"/>
        <v>15.517121544913513</v>
      </c>
      <c r="AI130" s="78">
        <f t="shared" si="185"/>
        <v>89.637136008813044</v>
      </c>
      <c r="AJ130" s="108">
        <f t="shared" si="186"/>
        <v>34.028961691461504</v>
      </c>
      <c r="AK130" s="113">
        <f t="shared" si="187"/>
        <v>33.061251607726867</v>
      </c>
      <c r="AL130" s="170">
        <v>131</v>
      </c>
      <c r="AM130" s="99">
        <f t="shared" si="188"/>
        <v>788.48</v>
      </c>
      <c r="AN130" s="54">
        <f t="shared" si="189"/>
        <v>34.6</v>
      </c>
      <c r="AO130" s="94">
        <f t="shared" si="190"/>
        <v>0.91</v>
      </c>
      <c r="AP130" s="95">
        <f t="shared" si="191"/>
        <v>1310.4271281524129</v>
      </c>
      <c r="AQ130" s="96">
        <f t="shared" si="192"/>
        <v>15.356083258284151</v>
      </c>
      <c r="AR130" s="96">
        <f t="shared" si="193"/>
        <v>85.336026518707257</v>
      </c>
      <c r="AS130" s="96">
        <f t="shared" si="194"/>
        <v>37.12153505556617</v>
      </c>
      <c r="AT130" s="53">
        <f t="shared" si="195"/>
        <v>36.139758417380492</v>
      </c>
      <c r="AU130" s="170">
        <v>131</v>
      </c>
      <c r="AV130" s="99">
        <f t="shared" si="196"/>
        <v>630.78400000000011</v>
      </c>
      <c r="AW130" s="54">
        <f t="shared" si="197"/>
        <v>34.6</v>
      </c>
      <c r="AX130" s="94">
        <f t="shared" si="198"/>
        <v>0.85</v>
      </c>
      <c r="AY130" s="95">
        <f t="shared" si="199"/>
        <v>1222.037618722713</v>
      </c>
      <c r="AZ130" s="96">
        <f t="shared" si="200"/>
        <v>15.21204623593081</v>
      </c>
      <c r="BA130" s="96">
        <f t="shared" si="201"/>
        <v>80.333546175810568</v>
      </c>
      <c r="BB130" s="96">
        <f t="shared" si="202"/>
        <v>40.268290608599408</v>
      </c>
      <c r="BC130" s="53">
        <f t="shared" si="203"/>
        <v>39.268228444720329</v>
      </c>
      <c r="BD130" s="170">
        <v>131</v>
      </c>
      <c r="BE130" s="99">
        <f t="shared" si="134"/>
        <v>504.62720000000013</v>
      </c>
      <c r="BF130" s="54">
        <f t="shared" si="135"/>
        <v>34.6</v>
      </c>
      <c r="BG130" s="94">
        <f t="shared" si="136"/>
        <v>0.78</v>
      </c>
      <c r="BH130" s="95">
        <f t="shared" si="137"/>
        <v>1127.0148864462851</v>
      </c>
      <c r="BI130" s="96">
        <f t="shared" si="138"/>
        <v>15.08321560662732</v>
      </c>
      <c r="BJ130" s="96">
        <f t="shared" si="139"/>
        <v>74.719802185357153</v>
      </c>
      <c r="BK130" s="96">
        <f t="shared" si="140"/>
        <v>43.419776952349743</v>
      </c>
      <c r="BL130" s="53">
        <f t="shared" si="141"/>
        <v>42.398310968965276</v>
      </c>
      <c r="BM130" s="170">
        <v>131</v>
      </c>
      <c r="BN130" s="99">
        <f t="shared" si="142"/>
        <v>403.70176000000015</v>
      </c>
      <c r="BO130" s="54">
        <f t="shared" si="143"/>
        <v>34.6</v>
      </c>
      <c r="BP130" s="94">
        <f t="shared" si="144"/>
        <v>0.71</v>
      </c>
      <c r="BQ130" s="95">
        <f t="shared" si="145"/>
        <v>1027.1764008661642</v>
      </c>
      <c r="BR130" s="96">
        <f t="shared" si="146"/>
        <v>14.967985988744649</v>
      </c>
      <c r="BS130" s="96">
        <f t="shared" si="147"/>
        <v>68.624890592399097</v>
      </c>
      <c r="BT130" s="96">
        <f t="shared" si="148"/>
        <v>46.52277058039703</v>
      </c>
      <c r="BU130" s="53">
        <f t="shared" si="149"/>
        <v>45.477901708100504</v>
      </c>
      <c r="BW130" s="36">
        <v>131</v>
      </c>
      <c r="BX130" s="51">
        <f t="shared" si="150"/>
        <v>403.70176000000015</v>
      </c>
      <c r="BY130" s="56">
        <f t="shared" si="151"/>
        <v>34.6</v>
      </c>
      <c r="BZ130" s="56">
        <f t="shared" si="152"/>
        <v>45.477901708100504</v>
      </c>
      <c r="CA130" s="51">
        <f t="shared" si="153"/>
        <v>1027.1764008661642</v>
      </c>
      <c r="CB130" s="135">
        <f t="shared" si="82"/>
        <v>14.967985988744649</v>
      </c>
      <c r="CC130" s="135">
        <f t="shared" si="154"/>
        <v>68.624890592399097</v>
      </c>
      <c r="CD130" s="135">
        <f t="shared" si="155"/>
        <v>46.52277058039703</v>
      </c>
      <c r="CE130" s="135">
        <f t="shared" si="83"/>
        <v>45.477901708100504</v>
      </c>
      <c r="CF130" s="136">
        <f t="shared" si="156"/>
        <v>0.71</v>
      </c>
      <c r="CH130" s="141">
        <v>131</v>
      </c>
      <c r="CI130" s="68">
        <f t="shared" si="157"/>
        <v>403.70176000000015</v>
      </c>
      <c r="CJ130" s="46">
        <f t="shared" si="157"/>
        <v>34.6</v>
      </c>
      <c r="CK130" s="69">
        <f t="shared" si="158"/>
        <v>0.71</v>
      </c>
      <c r="CL130" s="68">
        <f t="shared" si="159"/>
        <v>1027.1764008661642</v>
      </c>
      <c r="CM130" s="46">
        <f t="shared" si="160"/>
        <v>45.477901708100504</v>
      </c>
      <c r="CN130" s="147">
        <f t="shared" si="161"/>
        <v>1418.4551123693072</v>
      </c>
      <c r="CO130" s="70">
        <f t="shared" si="162"/>
        <v>22.956752702213716</v>
      </c>
    </row>
    <row r="131" spans="1:93" ht="14.25">
      <c r="A131" s="2">
        <v>132</v>
      </c>
      <c r="B131" s="47">
        <f t="shared" si="163"/>
        <v>2200</v>
      </c>
      <c r="C131" s="46">
        <f t="shared" si="164"/>
        <v>34.700000000000003</v>
      </c>
      <c r="D131" s="48">
        <f t="shared" si="165"/>
        <v>1416.1549641899649</v>
      </c>
      <c r="E131" s="49">
        <f t="shared" si="166"/>
        <v>1.1200000000000001</v>
      </c>
      <c r="F131" s="50">
        <f t="shared" si="167"/>
        <v>1616.4804771058068</v>
      </c>
      <c r="G131" s="45">
        <f t="shared" si="168"/>
        <v>16.314056718249397</v>
      </c>
      <c r="H131" s="45">
        <f t="shared" si="169"/>
        <v>99.085132841150596</v>
      </c>
      <c r="I131" s="109">
        <f t="shared" si="170"/>
        <v>23.946826457865665</v>
      </c>
      <c r="J131" s="113">
        <f t="shared" si="171"/>
        <v>22.977845259535066</v>
      </c>
      <c r="K131" s="170">
        <f t="shared" si="93"/>
        <v>132</v>
      </c>
      <c r="L131" s="41">
        <f t="shared" si="94"/>
        <v>1540</v>
      </c>
      <c r="M131" s="42">
        <f t="shared" si="95"/>
        <v>34.700000000000003</v>
      </c>
      <c r="N131" s="43">
        <f t="shared" si="96"/>
        <v>1.06</v>
      </c>
      <c r="O131" s="44">
        <f t="shared" si="97"/>
        <v>1533.1371652798841</v>
      </c>
      <c r="P131" s="45">
        <f t="shared" si="98"/>
        <v>15.940734434555594</v>
      </c>
      <c r="Q131" s="45">
        <f t="shared" si="99"/>
        <v>96.177323044565597</v>
      </c>
      <c r="R131" s="109">
        <f t="shared" si="100"/>
        <v>28.198826885324547</v>
      </c>
      <c r="S131" s="113">
        <f t="shared" si="101"/>
        <v>27.240948639260491</v>
      </c>
      <c r="T131" s="170">
        <v>132</v>
      </c>
      <c r="U131" s="41">
        <f t="shared" si="172"/>
        <v>1232</v>
      </c>
      <c r="V131" s="42">
        <f t="shared" si="173"/>
        <v>34.700000000000003</v>
      </c>
      <c r="W131" s="43">
        <f t="shared" si="174"/>
        <v>1.02</v>
      </c>
      <c r="X131" s="44">
        <f t="shared" si="175"/>
        <v>1469.9789066783662</v>
      </c>
      <c r="Y131" s="45">
        <f t="shared" si="176"/>
        <v>15.738854790551301</v>
      </c>
      <c r="Z131" s="45">
        <f t="shared" si="177"/>
        <v>93.39808558122391</v>
      </c>
      <c r="AA131" s="109">
        <f t="shared" si="178"/>
        <v>31.068386023449236</v>
      </c>
      <c r="AB131" s="113">
        <f t="shared" si="179"/>
        <v>30.107967600941368</v>
      </c>
      <c r="AC131" s="170">
        <v>132</v>
      </c>
      <c r="AD131" s="41">
        <f t="shared" si="180"/>
        <v>985.6</v>
      </c>
      <c r="AE131" s="42">
        <f t="shared" si="181"/>
        <v>34.700000000000003</v>
      </c>
      <c r="AF131" s="43">
        <f t="shared" si="182"/>
        <v>0.97</v>
      </c>
      <c r="AG131" s="44">
        <f t="shared" si="183"/>
        <v>1397.9903727399935</v>
      </c>
      <c r="AH131" s="45">
        <f t="shared" si="184"/>
        <v>15.558288147644475</v>
      </c>
      <c r="AI131" s="45">
        <f t="shared" si="185"/>
        <v>89.855025146301159</v>
      </c>
      <c r="AJ131" s="109">
        <f t="shared" si="186"/>
        <v>34.07029523417998</v>
      </c>
      <c r="AK131" s="113">
        <f t="shared" si="187"/>
        <v>33.101082311179546</v>
      </c>
      <c r="AL131" s="170">
        <v>132</v>
      </c>
      <c r="AM131" s="41">
        <f t="shared" si="188"/>
        <v>788.48</v>
      </c>
      <c r="AN131" s="42">
        <f t="shared" si="189"/>
        <v>34.700000000000003</v>
      </c>
      <c r="AO131" s="43">
        <f t="shared" si="190"/>
        <v>0.91</v>
      </c>
      <c r="AP131" s="44">
        <f t="shared" si="191"/>
        <v>1317.3480948123943</v>
      </c>
      <c r="AQ131" s="45">
        <f t="shared" si="192"/>
        <v>15.39678443244104</v>
      </c>
      <c r="AR131" s="45">
        <f t="shared" si="193"/>
        <v>85.559949260362473</v>
      </c>
      <c r="AS131" s="45">
        <f t="shared" si="194"/>
        <v>37.170206820912632</v>
      </c>
      <c r="AT131" s="70">
        <f t="shared" si="195"/>
        <v>36.186910660842074</v>
      </c>
      <c r="AU131" s="170">
        <v>132</v>
      </c>
      <c r="AV131" s="41">
        <f t="shared" si="196"/>
        <v>630.78400000000011</v>
      </c>
      <c r="AW131" s="42">
        <f t="shared" si="197"/>
        <v>34.700000000000003</v>
      </c>
      <c r="AX131" s="43">
        <f t="shared" si="198"/>
        <v>0.85</v>
      </c>
      <c r="AY131" s="44">
        <f t="shared" si="199"/>
        <v>1228.7485220352214</v>
      </c>
      <c r="AZ131" s="45">
        <f t="shared" si="200"/>
        <v>15.252331118115581</v>
      </c>
      <c r="BA131" s="45">
        <f t="shared" si="201"/>
        <v>80.561358950292231</v>
      </c>
      <c r="BB131" s="45">
        <f t="shared" si="202"/>
        <v>40.32534732351116</v>
      </c>
      <c r="BC131" s="70">
        <f t="shared" si="203"/>
        <v>39.323723423846488</v>
      </c>
      <c r="BD131" s="170">
        <v>132</v>
      </c>
      <c r="BE131" s="41">
        <f t="shared" si="134"/>
        <v>504.62720000000013</v>
      </c>
      <c r="BF131" s="42">
        <f t="shared" si="135"/>
        <v>34.700000000000003</v>
      </c>
      <c r="BG131" s="43">
        <f t="shared" si="136"/>
        <v>0.79</v>
      </c>
      <c r="BH131" s="44">
        <f t="shared" si="137"/>
        <v>1133.458643832548</v>
      </c>
      <c r="BI131" s="45">
        <f t="shared" si="138"/>
        <v>15.123128145952833</v>
      </c>
      <c r="BJ131" s="45">
        <f t="shared" si="139"/>
        <v>74.948690039096036</v>
      </c>
      <c r="BK131" s="45">
        <f t="shared" si="140"/>
        <v>43.486229619360877</v>
      </c>
      <c r="BL131" s="70">
        <f t="shared" si="141"/>
        <v>42.463135729891569</v>
      </c>
      <c r="BM131" s="170">
        <v>132</v>
      </c>
      <c r="BN131" s="41">
        <f t="shared" si="142"/>
        <v>403.70176000000015</v>
      </c>
      <c r="BO131" s="42">
        <f t="shared" si="143"/>
        <v>34.700000000000003</v>
      </c>
      <c r="BP131" s="43">
        <f t="shared" si="144"/>
        <v>0.72</v>
      </c>
      <c r="BQ131" s="44">
        <f t="shared" si="145"/>
        <v>1033.2933202636605</v>
      </c>
      <c r="BR131" s="45">
        <f t="shared" si="146"/>
        <v>15.007565494492464</v>
      </c>
      <c r="BS131" s="45">
        <f t="shared" si="147"/>
        <v>68.851494977174184</v>
      </c>
      <c r="BT131" s="45">
        <f t="shared" si="148"/>
        <v>46.599518063875195</v>
      </c>
      <c r="BU131" s="70">
        <f t="shared" si="149"/>
        <v>45.552933768910741</v>
      </c>
      <c r="BW131" s="37">
        <v>132</v>
      </c>
      <c r="BX131" s="61">
        <f t="shared" si="150"/>
        <v>403.70176000000015</v>
      </c>
      <c r="BY131" s="62">
        <f t="shared" si="151"/>
        <v>34.700000000000003</v>
      </c>
      <c r="BZ131" s="62">
        <f t="shared" si="152"/>
        <v>45.552933768910741</v>
      </c>
      <c r="CA131" s="61">
        <f t="shared" si="153"/>
        <v>1033.2933202636605</v>
      </c>
      <c r="CB131" s="75">
        <f t="shared" si="82"/>
        <v>15.007565494492464</v>
      </c>
      <c r="CC131" s="75">
        <f t="shared" si="154"/>
        <v>68.851494977174184</v>
      </c>
      <c r="CD131" s="75">
        <f t="shared" si="155"/>
        <v>46.599518063875195</v>
      </c>
      <c r="CE131" s="75">
        <f t="shared" si="83"/>
        <v>45.552933768910741</v>
      </c>
      <c r="CF131" s="118">
        <f t="shared" si="156"/>
        <v>0.72</v>
      </c>
      <c r="CH131" s="37">
        <v>132</v>
      </c>
      <c r="CI131" s="71">
        <f t="shared" si="157"/>
        <v>403.70176000000015</v>
      </c>
      <c r="CJ131" s="42">
        <f t="shared" si="157"/>
        <v>34.700000000000003</v>
      </c>
      <c r="CK131" s="72">
        <f t="shared" si="158"/>
        <v>0.72</v>
      </c>
      <c r="CL131" s="71">
        <f t="shared" si="159"/>
        <v>1033.2933202636605</v>
      </c>
      <c r="CM131" s="42">
        <f t="shared" si="160"/>
        <v>45.552933768910741</v>
      </c>
      <c r="CN131" s="73">
        <f t="shared" si="161"/>
        <v>1416.1549641899649</v>
      </c>
      <c r="CO131" s="123">
        <f t="shared" si="162"/>
        <v>22.977845259535066</v>
      </c>
    </row>
    <row r="132" spans="1:93" ht="14.25">
      <c r="A132" s="2">
        <v>133</v>
      </c>
      <c r="B132" s="47">
        <f t="shared" si="163"/>
        <v>2200</v>
      </c>
      <c r="C132" s="46">
        <f t="shared" si="164"/>
        <v>34.9</v>
      </c>
      <c r="D132" s="48">
        <f t="shared" si="165"/>
        <v>1411.5686904962347</v>
      </c>
      <c r="E132" s="49">
        <f t="shared" si="166"/>
        <v>1.1200000000000001</v>
      </c>
      <c r="F132" s="50">
        <f t="shared" si="167"/>
        <v>1631.2212713410015</v>
      </c>
      <c r="G132" s="45">
        <f t="shared" si="168"/>
        <v>16.400745938527489</v>
      </c>
      <c r="H132" s="45">
        <f t="shared" si="169"/>
        <v>99.460187814326801</v>
      </c>
      <c r="I132" s="109">
        <f t="shared" si="170"/>
        <v>23.992105164747539</v>
      </c>
      <c r="J132" s="113">
        <f t="shared" si="171"/>
        <v>23.019805556666764</v>
      </c>
      <c r="K132" s="170">
        <f t="shared" si="93"/>
        <v>133</v>
      </c>
      <c r="L132" s="41">
        <f t="shared" si="94"/>
        <v>1540</v>
      </c>
      <c r="M132" s="42">
        <f t="shared" si="95"/>
        <v>34.9</v>
      </c>
      <c r="N132" s="43">
        <f t="shared" si="96"/>
        <v>1.06</v>
      </c>
      <c r="O132" s="44">
        <f t="shared" si="97"/>
        <v>1547.7213897953243</v>
      </c>
      <c r="P132" s="45">
        <f t="shared" si="98"/>
        <v>16.025271941383004</v>
      </c>
      <c r="Q132" s="45">
        <f t="shared" si="99"/>
        <v>96.580039044364185</v>
      </c>
      <c r="R132" s="109">
        <f t="shared" si="100"/>
        <v>28.257802616676603</v>
      </c>
      <c r="S132" s="113">
        <f t="shared" si="101"/>
        <v>27.296831934599705</v>
      </c>
      <c r="T132" s="170">
        <v>133</v>
      </c>
      <c r="U132" s="41">
        <f t="shared" si="172"/>
        <v>1232</v>
      </c>
      <c r="V132" s="42">
        <f t="shared" si="173"/>
        <v>34.9</v>
      </c>
      <c r="W132" s="43">
        <f t="shared" si="174"/>
        <v>1.02</v>
      </c>
      <c r="X132" s="44">
        <f t="shared" si="175"/>
        <v>1484.4010844826662</v>
      </c>
      <c r="Y132" s="45">
        <f t="shared" si="176"/>
        <v>15.822228725943527</v>
      </c>
      <c r="Z132" s="45">
        <f t="shared" si="177"/>
        <v>93.817445708436182</v>
      </c>
      <c r="AA132" s="109">
        <f t="shared" si="178"/>
        <v>31.138056884500863</v>
      </c>
      <c r="AB132" s="113">
        <f t="shared" si="179"/>
        <v>30.174618953428677</v>
      </c>
      <c r="AC132" s="170">
        <v>133</v>
      </c>
      <c r="AD132" s="41">
        <f t="shared" si="180"/>
        <v>985.6</v>
      </c>
      <c r="AE132" s="42">
        <f t="shared" si="181"/>
        <v>34.9</v>
      </c>
      <c r="AF132" s="43">
        <f t="shared" si="182"/>
        <v>0.97</v>
      </c>
      <c r="AG132" s="44">
        <f t="shared" si="183"/>
        <v>1412.1821706089952</v>
      </c>
      <c r="AH132" s="45">
        <f t="shared" si="184"/>
        <v>15.640621353106402</v>
      </c>
      <c r="AI132" s="45">
        <f t="shared" si="185"/>
        <v>90.289390602024895</v>
      </c>
      <c r="AJ132" s="109">
        <f t="shared" si="186"/>
        <v>34.152545044859643</v>
      </c>
      <c r="AK132" s="113">
        <f t="shared" si="187"/>
        <v>33.180332695772577</v>
      </c>
      <c r="AL132" s="170">
        <v>133</v>
      </c>
      <c r="AM132" s="41">
        <f t="shared" si="188"/>
        <v>788.48</v>
      </c>
      <c r="AN132" s="42">
        <f t="shared" si="189"/>
        <v>34.9</v>
      </c>
      <c r="AO132" s="43">
        <f t="shared" si="190"/>
        <v>0.91</v>
      </c>
      <c r="AP132" s="44">
        <f t="shared" si="191"/>
        <v>1331.2239726905632</v>
      </c>
      <c r="AQ132" s="45">
        <f t="shared" si="192"/>
        <v>15.478186780754822</v>
      </c>
      <c r="AR132" s="45">
        <f t="shared" si="193"/>
        <v>86.006454861093474</v>
      </c>
      <c r="AS132" s="45">
        <f t="shared" si="194"/>
        <v>37.267069365680364</v>
      </c>
      <c r="AT132" s="70">
        <f t="shared" si="195"/>
        <v>36.28074136893315</v>
      </c>
      <c r="AU132" s="170">
        <v>133</v>
      </c>
      <c r="AV132" s="41">
        <f t="shared" si="196"/>
        <v>630.78400000000011</v>
      </c>
      <c r="AW132" s="42">
        <f t="shared" si="197"/>
        <v>34.9</v>
      </c>
      <c r="AX132" s="43">
        <f t="shared" si="198"/>
        <v>0.85</v>
      </c>
      <c r="AY132" s="44">
        <f t="shared" si="199"/>
        <v>1242.206756513965</v>
      </c>
      <c r="AZ132" s="45">
        <f t="shared" si="200"/>
        <v>15.332900882485122</v>
      </c>
      <c r="BA132" s="45">
        <f t="shared" si="201"/>
        <v>81.015769033826231</v>
      </c>
      <c r="BB132" s="45">
        <f t="shared" si="202"/>
        <v>40.438915897921667</v>
      </c>
      <c r="BC132" s="70">
        <f t="shared" si="203"/>
        <v>39.434176690799298</v>
      </c>
      <c r="BD132" s="170">
        <v>133</v>
      </c>
      <c r="BE132" s="41">
        <f t="shared" si="134"/>
        <v>504.62720000000013</v>
      </c>
      <c r="BF132" s="42">
        <f t="shared" si="135"/>
        <v>34.9</v>
      </c>
      <c r="BG132" s="43">
        <f t="shared" si="136"/>
        <v>0.79</v>
      </c>
      <c r="BH132" s="44">
        <f t="shared" si="137"/>
        <v>1146.3851508971416</v>
      </c>
      <c r="BI132" s="45">
        <f t="shared" si="138"/>
        <v>15.202953224603856</v>
      </c>
      <c r="BJ132" s="45">
        <f t="shared" si="139"/>
        <v>75.405425114501924</v>
      </c>
      <c r="BK132" s="45">
        <f t="shared" si="140"/>
        <v>43.618530257789367</v>
      </c>
      <c r="BL132" s="70">
        <f t="shared" si="141"/>
        <v>42.59218961690916</v>
      </c>
      <c r="BM132" s="170">
        <v>133</v>
      </c>
      <c r="BN132" s="41">
        <f t="shared" si="142"/>
        <v>403.70176000000015</v>
      </c>
      <c r="BO132" s="42">
        <f t="shared" si="143"/>
        <v>34.9</v>
      </c>
      <c r="BP132" s="43">
        <f t="shared" si="144"/>
        <v>0.72</v>
      </c>
      <c r="BQ132" s="44">
        <f t="shared" si="145"/>
        <v>1045.5685435747278</v>
      </c>
      <c r="BR132" s="45">
        <f t="shared" si="146"/>
        <v>15.086724505988098</v>
      </c>
      <c r="BS132" s="45">
        <f t="shared" si="147"/>
        <v>69.303879921697344</v>
      </c>
      <c r="BT132" s="45">
        <f t="shared" si="148"/>
        <v>46.752357199323328</v>
      </c>
      <c r="BU132" s="70">
        <f t="shared" si="149"/>
        <v>45.702351886002333</v>
      </c>
      <c r="BW132" s="37">
        <v>133</v>
      </c>
      <c r="BX132" s="61">
        <f t="shared" si="150"/>
        <v>403.70176000000015</v>
      </c>
      <c r="BY132" s="62">
        <f t="shared" si="151"/>
        <v>34.9</v>
      </c>
      <c r="BZ132" s="62">
        <f t="shared" si="152"/>
        <v>45.702351886002333</v>
      </c>
      <c r="CA132" s="61">
        <f t="shared" si="153"/>
        <v>1045.5685435747278</v>
      </c>
      <c r="CB132" s="75">
        <f t="shared" si="82"/>
        <v>15.086724505988098</v>
      </c>
      <c r="CC132" s="75">
        <f t="shared" si="154"/>
        <v>69.303879921697344</v>
      </c>
      <c r="CD132" s="75">
        <f t="shared" si="155"/>
        <v>46.752357199323328</v>
      </c>
      <c r="CE132" s="75">
        <f t="shared" si="83"/>
        <v>45.702351886002333</v>
      </c>
      <c r="CF132" s="118">
        <f t="shared" si="156"/>
        <v>0.72</v>
      </c>
      <c r="CH132" s="37">
        <v>133</v>
      </c>
      <c r="CI132" s="71">
        <f t="shared" si="157"/>
        <v>403.70176000000015</v>
      </c>
      <c r="CJ132" s="42">
        <f t="shared" si="157"/>
        <v>34.9</v>
      </c>
      <c r="CK132" s="72">
        <f t="shared" si="158"/>
        <v>0.72</v>
      </c>
      <c r="CL132" s="71">
        <f t="shared" si="159"/>
        <v>1045.5685435747278</v>
      </c>
      <c r="CM132" s="42">
        <f t="shared" si="160"/>
        <v>45.702351886002333</v>
      </c>
      <c r="CN132" s="73">
        <f t="shared" si="161"/>
        <v>1411.5686904962347</v>
      </c>
      <c r="CO132" s="123">
        <f t="shared" si="162"/>
        <v>23.019805556666764</v>
      </c>
    </row>
    <row r="133" spans="1:93" ht="14.25">
      <c r="A133" s="2">
        <v>134</v>
      </c>
      <c r="B133" s="47">
        <f t="shared" si="163"/>
        <v>2200</v>
      </c>
      <c r="C133" s="46">
        <f t="shared" si="164"/>
        <v>35</v>
      </c>
      <c r="D133" s="48">
        <f t="shared" si="165"/>
        <v>1409.2825593429941</v>
      </c>
      <c r="E133" s="49">
        <f t="shared" si="166"/>
        <v>1.1200000000000001</v>
      </c>
      <c r="F133" s="50">
        <f t="shared" si="167"/>
        <v>1638.604983516818</v>
      </c>
      <c r="G133" s="45">
        <f t="shared" si="168"/>
        <v>16.444090548666537</v>
      </c>
      <c r="H133" s="45">
        <f t="shared" si="169"/>
        <v>99.647042119315842</v>
      </c>
      <c r="I133" s="109">
        <f t="shared" si="170"/>
        <v>24.014631386852027</v>
      </c>
      <c r="J133" s="113">
        <f t="shared" si="171"/>
        <v>23.040674269056108</v>
      </c>
      <c r="K133" s="170">
        <f t="shared" si="93"/>
        <v>134</v>
      </c>
      <c r="L133" s="41">
        <f t="shared" si="94"/>
        <v>1540</v>
      </c>
      <c r="M133" s="42">
        <f t="shared" si="95"/>
        <v>35</v>
      </c>
      <c r="N133" s="43">
        <f t="shared" si="96"/>
        <v>1.06</v>
      </c>
      <c r="O133" s="44">
        <f t="shared" si="97"/>
        <v>1555.0276360284461</v>
      </c>
      <c r="P133" s="45">
        <f t="shared" si="98"/>
        <v>16.067540694796708</v>
      </c>
      <c r="Q133" s="45">
        <f t="shared" si="99"/>
        <v>96.780687571684453</v>
      </c>
      <c r="R133" s="109">
        <f t="shared" si="100"/>
        <v>28.28714069079037</v>
      </c>
      <c r="S133" s="113">
        <f t="shared" si="101"/>
        <v>27.324626035183822</v>
      </c>
      <c r="T133" s="170">
        <v>134</v>
      </c>
      <c r="U133" s="41">
        <f t="shared" si="172"/>
        <v>1232</v>
      </c>
      <c r="V133" s="42">
        <f t="shared" si="173"/>
        <v>35</v>
      </c>
      <c r="W133" s="43">
        <f t="shared" si="174"/>
        <v>1.02</v>
      </c>
      <c r="X133" s="44">
        <f t="shared" si="175"/>
        <v>1491.6270437499554</v>
      </c>
      <c r="Y133" s="45">
        <f t="shared" si="176"/>
        <v>15.86391569363964</v>
      </c>
      <c r="Z133" s="45">
        <f t="shared" si="177"/>
        <v>94.026410159756281</v>
      </c>
      <c r="AA133" s="109">
        <f t="shared" si="178"/>
        <v>31.172715298769393</v>
      </c>
      <c r="AB133" s="113">
        <f t="shared" si="179"/>
        <v>30.207770265826646</v>
      </c>
      <c r="AC133" s="170">
        <v>134</v>
      </c>
      <c r="AD133" s="41">
        <f t="shared" si="180"/>
        <v>985.6</v>
      </c>
      <c r="AE133" s="42">
        <f t="shared" si="181"/>
        <v>35</v>
      </c>
      <c r="AF133" s="43">
        <f t="shared" si="182"/>
        <v>0.97</v>
      </c>
      <c r="AG133" s="44">
        <f t="shared" si="183"/>
        <v>1419.2938664594703</v>
      </c>
      <c r="AH133" s="45">
        <f t="shared" si="184"/>
        <v>15.681787955837368</v>
      </c>
      <c r="AI133" s="45">
        <f t="shared" si="185"/>
        <v>90.505870278086135</v>
      </c>
      <c r="AJ133" s="109">
        <f t="shared" si="186"/>
        <v>34.193462950843681</v>
      </c>
      <c r="AK133" s="113">
        <f t="shared" si="187"/>
        <v>33.219753990391638</v>
      </c>
      <c r="AL133" s="170">
        <v>134</v>
      </c>
      <c r="AM133" s="41">
        <f t="shared" si="188"/>
        <v>788.48</v>
      </c>
      <c r="AN133" s="42">
        <f t="shared" si="189"/>
        <v>35</v>
      </c>
      <c r="AO133" s="43">
        <f t="shared" si="190"/>
        <v>0.92</v>
      </c>
      <c r="AP133" s="44">
        <f t="shared" si="191"/>
        <v>1338.1788134655339</v>
      </c>
      <c r="AQ133" s="45">
        <f t="shared" si="192"/>
        <v>15.518887954911712</v>
      </c>
      <c r="AR133" s="45">
        <f t="shared" si="193"/>
        <v>86.229040209160203</v>
      </c>
      <c r="AS133" s="45">
        <f t="shared" si="194"/>
        <v>37.315261932189934</v>
      </c>
      <c r="AT133" s="70">
        <f t="shared" si="195"/>
        <v>36.327421593873218</v>
      </c>
      <c r="AU133" s="170">
        <v>134</v>
      </c>
      <c r="AV133" s="41">
        <f t="shared" si="196"/>
        <v>630.78400000000011</v>
      </c>
      <c r="AW133" s="42">
        <f t="shared" si="197"/>
        <v>35</v>
      </c>
      <c r="AX133" s="43">
        <f t="shared" si="198"/>
        <v>0.86</v>
      </c>
      <c r="AY133" s="44">
        <f t="shared" si="199"/>
        <v>1248.9540119132855</v>
      </c>
      <c r="AZ133" s="45">
        <f t="shared" si="200"/>
        <v>15.373185764669895</v>
      </c>
      <c r="BA133" s="45">
        <f t="shared" si="201"/>
        <v>81.242367784534736</v>
      </c>
      <c r="BB133" s="45">
        <f t="shared" si="202"/>
        <v>40.495429644754196</v>
      </c>
      <c r="BC133" s="70">
        <f t="shared" si="203"/>
        <v>39.489136837679922</v>
      </c>
      <c r="BD133" s="170">
        <v>134</v>
      </c>
      <c r="BE133" s="41">
        <f t="shared" si="134"/>
        <v>504.62720000000013</v>
      </c>
      <c r="BF133" s="42">
        <f t="shared" si="135"/>
        <v>35</v>
      </c>
      <c r="BG133" s="43">
        <f t="shared" si="136"/>
        <v>0.79</v>
      </c>
      <c r="BH133" s="44">
        <f t="shared" si="137"/>
        <v>1152.8678222180993</v>
      </c>
      <c r="BI133" s="45">
        <f t="shared" si="138"/>
        <v>15.24286576392937</v>
      </c>
      <c r="BJ133" s="45">
        <f t="shared" si="139"/>
        <v>75.633272645242286</v>
      </c>
      <c r="BK133" s="45">
        <f t="shared" si="140"/>
        <v>43.684380149819411</v>
      </c>
      <c r="BL133" s="70">
        <f t="shared" si="141"/>
        <v>42.656420634834681</v>
      </c>
      <c r="BM133" s="170">
        <v>134</v>
      </c>
      <c r="BN133" s="41">
        <f t="shared" si="142"/>
        <v>403.70176000000015</v>
      </c>
      <c r="BO133" s="42">
        <f t="shared" si="143"/>
        <v>35</v>
      </c>
      <c r="BP133" s="43">
        <f t="shared" si="144"/>
        <v>0.72</v>
      </c>
      <c r="BQ133" s="44">
        <f t="shared" si="145"/>
        <v>1051.7267703833058</v>
      </c>
      <c r="BR133" s="45">
        <f t="shared" si="146"/>
        <v>15.126304011735916</v>
      </c>
      <c r="BS133" s="45">
        <f t="shared" si="147"/>
        <v>69.529659695277289</v>
      </c>
      <c r="BT133" s="45">
        <f t="shared" si="148"/>
        <v>46.82845072705895</v>
      </c>
      <c r="BU133" s="70">
        <f t="shared" si="149"/>
        <v>45.77673978994288</v>
      </c>
      <c r="BW133" s="37">
        <v>134</v>
      </c>
      <c r="BX133" s="61">
        <f t="shared" si="150"/>
        <v>403.70176000000015</v>
      </c>
      <c r="BY133" s="62">
        <f t="shared" si="151"/>
        <v>35</v>
      </c>
      <c r="BZ133" s="62">
        <f t="shared" si="152"/>
        <v>45.77673978994288</v>
      </c>
      <c r="CA133" s="61">
        <f t="shared" si="153"/>
        <v>1051.7267703833058</v>
      </c>
      <c r="CB133" s="75">
        <f t="shared" si="82"/>
        <v>15.126304011735916</v>
      </c>
      <c r="CC133" s="75">
        <f t="shared" si="154"/>
        <v>69.529659695277289</v>
      </c>
      <c r="CD133" s="75">
        <f t="shared" si="155"/>
        <v>46.82845072705895</v>
      </c>
      <c r="CE133" s="75">
        <f t="shared" si="83"/>
        <v>45.77673978994288</v>
      </c>
      <c r="CF133" s="118">
        <f t="shared" si="156"/>
        <v>0.72</v>
      </c>
      <c r="CH133" s="37">
        <v>134</v>
      </c>
      <c r="CI133" s="71">
        <f t="shared" si="157"/>
        <v>403.70176000000015</v>
      </c>
      <c r="CJ133" s="42">
        <f t="shared" si="157"/>
        <v>35</v>
      </c>
      <c r="CK133" s="72">
        <f t="shared" si="158"/>
        <v>0.72</v>
      </c>
      <c r="CL133" s="71">
        <f t="shared" si="159"/>
        <v>1051.7267703833058</v>
      </c>
      <c r="CM133" s="42">
        <f t="shared" si="160"/>
        <v>45.77673978994288</v>
      </c>
      <c r="CN133" s="73">
        <f t="shared" si="161"/>
        <v>1409.2825593429941</v>
      </c>
      <c r="CO133" s="123">
        <f t="shared" si="162"/>
        <v>23.040674269056108</v>
      </c>
    </row>
    <row r="134" spans="1:93" ht="14.25">
      <c r="A134" s="2">
        <v>135</v>
      </c>
      <c r="B134" s="47">
        <f t="shared" si="163"/>
        <v>2200</v>
      </c>
      <c r="C134" s="46">
        <f t="shared" si="164"/>
        <v>35.1</v>
      </c>
      <c r="D134" s="48">
        <f t="shared" si="165"/>
        <v>1407.0010946921977</v>
      </c>
      <c r="E134" s="49">
        <f t="shared" si="166"/>
        <v>1.1200000000000001</v>
      </c>
      <c r="F134" s="50">
        <f t="shared" si="167"/>
        <v>1645.9975449623205</v>
      </c>
      <c r="G134" s="45">
        <f t="shared" si="168"/>
        <v>16.487435158805585</v>
      </c>
      <c r="H134" s="45">
        <f t="shared" si="169"/>
        <v>99.833450691888146</v>
      </c>
      <c r="I134" s="109">
        <f t="shared" si="170"/>
        <v>24.037082838840337</v>
      </c>
      <c r="J134" s="113">
        <f t="shared" si="171"/>
        <v>23.061469331684698</v>
      </c>
      <c r="K134" s="170">
        <f t="shared" si="93"/>
        <v>135</v>
      </c>
      <c r="L134" s="41">
        <f t="shared" si="94"/>
        <v>1540</v>
      </c>
      <c r="M134" s="42">
        <f t="shared" si="95"/>
        <v>35.1</v>
      </c>
      <c r="N134" s="43">
        <f t="shared" si="96"/>
        <v>1.07</v>
      </c>
      <c r="O134" s="44">
        <f t="shared" si="97"/>
        <v>1562.3432718871243</v>
      </c>
      <c r="P134" s="45">
        <f t="shared" si="98"/>
        <v>16.109809448210417</v>
      </c>
      <c r="Q134" s="45">
        <f t="shared" si="99"/>
        <v>96.980866031328489</v>
      </c>
      <c r="R134" s="109">
        <f t="shared" si="100"/>
        <v>28.316379743491233</v>
      </c>
      <c r="S134" s="113">
        <f t="shared" si="101"/>
        <v>27.352322598091884</v>
      </c>
      <c r="T134" s="170">
        <v>135</v>
      </c>
      <c r="U134" s="41">
        <f t="shared" si="172"/>
        <v>1232</v>
      </c>
      <c r="V134" s="42">
        <f t="shared" si="173"/>
        <v>35.1</v>
      </c>
      <c r="W134" s="43">
        <f t="shared" si="174"/>
        <v>1.02</v>
      </c>
      <c r="X134" s="44">
        <f t="shared" si="175"/>
        <v>1498.8628792100196</v>
      </c>
      <c r="Y134" s="45">
        <f t="shared" si="176"/>
        <v>15.905602661335754</v>
      </c>
      <c r="Z134" s="45">
        <f t="shared" si="177"/>
        <v>94.23490018731205</v>
      </c>
      <c r="AA134" s="109">
        <f t="shared" si="178"/>
        <v>31.207256665865817</v>
      </c>
      <c r="AB134" s="113">
        <f t="shared" si="179"/>
        <v>30.240806284887338</v>
      </c>
      <c r="AC134" s="170">
        <v>135</v>
      </c>
      <c r="AD134" s="41">
        <f t="shared" si="180"/>
        <v>985.6</v>
      </c>
      <c r="AE134" s="42">
        <f t="shared" si="181"/>
        <v>35.1</v>
      </c>
      <c r="AF134" s="43">
        <f t="shared" si="182"/>
        <v>0.97</v>
      </c>
      <c r="AG134" s="44">
        <f t="shared" si="183"/>
        <v>1426.4160515028227</v>
      </c>
      <c r="AH134" s="45">
        <f t="shared" si="184"/>
        <v>15.722954558568333</v>
      </c>
      <c r="AI134" s="45">
        <f t="shared" si="185"/>
        <v>90.721883485027789</v>
      </c>
      <c r="AJ134" s="109">
        <f t="shared" si="186"/>
        <v>34.234243938722209</v>
      </c>
      <c r="AK134" s="113">
        <f t="shared" si="187"/>
        <v>33.259040418486094</v>
      </c>
      <c r="AL134" s="170">
        <v>135</v>
      </c>
      <c r="AM134" s="41">
        <f t="shared" si="188"/>
        <v>788.48</v>
      </c>
      <c r="AN134" s="42">
        <f t="shared" si="189"/>
        <v>35.1</v>
      </c>
      <c r="AO134" s="43">
        <f t="shared" si="190"/>
        <v>0.92</v>
      </c>
      <c r="AP134" s="44">
        <f t="shared" si="191"/>
        <v>1345.1448755406848</v>
      </c>
      <c r="AQ134" s="45">
        <f t="shared" si="192"/>
        <v>15.559589129068604</v>
      </c>
      <c r="AR134" s="45">
        <f t="shared" si="193"/>
        <v>86.451182250543468</v>
      </c>
      <c r="AS134" s="45">
        <f t="shared" si="194"/>
        <v>37.363296542217142</v>
      </c>
      <c r="AT134" s="70">
        <f t="shared" si="195"/>
        <v>36.373946229150846</v>
      </c>
      <c r="AU134" s="170">
        <v>135</v>
      </c>
      <c r="AV134" s="41">
        <f t="shared" si="196"/>
        <v>630.78400000000011</v>
      </c>
      <c r="AW134" s="42">
        <f t="shared" si="197"/>
        <v>35.1</v>
      </c>
      <c r="AX134" s="43">
        <f t="shared" si="198"/>
        <v>0.86</v>
      </c>
      <c r="AY134" s="44">
        <f t="shared" si="199"/>
        <v>1255.7133092666904</v>
      </c>
      <c r="AZ134" s="45">
        <f t="shared" si="200"/>
        <v>15.413470646854666</v>
      </c>
      <c r="BA134" s="45">
        <f t="shared" si="201"/>
        <v>81.468563313022315</v>
      </c>
      <c r="BB134" s="45">
        <f t="shared" si="202"/>
        <v>40.551764279420922</v>
      </c>
      <c r="BC134" s="70">
        <f t="shared" si="203"/>
        <v>39.54392055621144</v>
      </c>
      <c r="BD134" s="170">
        <v>135</v>
      </c>
      <c r="BE134" s="41">
        <f t="shared" si="134"/>
        <v>504.62720000000013</v>
      </c>
      <c r="BF134" s="42">
        <f t="shared" si="135"/>
        <v>35.1</v>
      </c>
      <c r="BG134" s="43">
        <f t="shared" si="136"/>
        <v>0.79</v>
      </c>
      <c r="BH134" s="44">
        <f t="shared" si="137"/>
        <v>1159.3633868082379</v>
      </c>
      <c r="BI134" s="45">
        <f t="shared" si="138"/>
        <v>15.282778303254883</v>
      </c>
      <c r="BJ134" s="45">
        <f t="shared" si="139"/>
        <v>75.860773728643309</v>
      </c>
      <c r="BK134" s="45">
        <f t="shared" si="140"/>
        <v>43.750031028386083</v>
      </c>
      <c r="BL134" s="70">
        <f t="shared" si="141"/>
        <v>42.720455621314578</v>
      </c>
      <c r="BM134" s="170">
        <v>135</v>
      </c>
      <c r="BN134" s="41">
        <f t="shared" si="142"/>
        <v>403.70176000000015</v>
      </c>
      <c r="BO134" s="42">
        <f t="shared" si="143"/>
        <v>35.1</v>
      </c>
      <c r="BP134" s="43">
        <f t="shared" si="144"/>
        <v>0.72</v>
      </c>
      <c r="BQ134" s="44">
        <f t="shared" si="145"/>
        <v>1057.8986894657676</v>
      </c>
      <c r="BR134" s="45">
        <f t="shared" si="146"/>
        <v>15.165883517483733</v>
      </c>
      <c r="BS134" s="45">
        <f t="shared" si="147"/>
        <v>69.755163835076729</v>
      </c>
      <c r="BT134" s="45">
        <f t="shared" si="148"/>
        <v>46.904328137764566</v>
      </c>
      <c r="BU134" s="70">
        <f t="shared" si="149"/>
        <v>45.850914815150993</v>
      </c>
      <c r="BW134" s="37">
        <v>135</v>
      </c>
      <c r="BX134" s="61">
        <f t="shared" si="150"/>
        <v>403.70176000000015</v>
      </c>
      <c r="BY134" s="62">
        <f t="shared" si="151"/>
        <v>35.1</v>
      </c>
      <c r="BZ134" s="62">
        <f t="shared" si="152"/>
        <v>45.850914815150993</v>
      </c>
      <c r="CA134" s="61">
        <f t="shared" si="153"/>
        <v>1057.8986894657676</v>
      </c>
      <c r="CB134" s="75">
        <f t="shared" si="82"/>
        <v>15.165883517483733</v>
      </c>
      <c r="CC134" s="75">
        <f t="shared" si="154"/>
        <v>69.755163835076729</v>
      </c>
      <c r="CD134" s="75">
        <f t="shared" si="155"/>
        <v>46.904328137764566</v>
      </c>
      <c r="CE134" s="75">
        <f t="shared" si="83"/>
        <v>45.850914815150993</v>
      </c>
      <c r="CF134" s="118">
        <f t="shared" si="156"/>
        <v>0.72</v>
      </c>
      <c r="CH134" s="37">
        <v>135</v>
      </c>
      <c r="CI134" s="71">
        <f t="shared" si="157"/>
        <v>403.70176000000015</v>
      </c>
      <c r="CJ134" s="42">
        <f t="shared" si="157"/>
        <v>35.1</v>
      </c>
      <c r="CK134" s="72">
        <f t="shared" si="158"/>
        <v>0.72</v>
      </c>
      <c r="CL134" s="71">
        <f t="shared" si="159"/>
        <v>1057.8986894657676</v>
      </c>
      <c r="CM134" s="42">
        <f t="shared" si="160"/>
        <v>45.850914815150993</v>
      </c>
      <c r="CN134" s="73">
        <f t="shared" si="161"/>
        <v>1407.0010946921977</v>
      </c>
      <c r="CO134" s="123">
        <f t="shared" si="162"/>
        <v>23.061469331684698</v>
      </c>
    </row>
    <row r="135" spans="1:93" ht="14.25">
      <c r="A135" s="2">
        <v>136</v>
      </c>
      <c r="B135" s="47">
        <f t="shared" si="163"/>
        <v>2200</v>
      </c>
      <c r="C135" s="46">
        <f t="shared" si="164"/>
        <v>35.200000000000003</v>
      </c>
      <c r="D135" s="48">
        <f t="shared" si="165"/>
        <v>1404.7242934263493</v>
      </c>
      <c r="E135" s="49">
        <f t="shared" si="166"/>
        <v>1.1200000000000001</v>
      </c>
      <c r="F135" s="50">
        <f t="shared" si="167"/>
        <v>1653.3989352711189</v>
      </c>
      <c r="G135" s="45">
        <f t="shared" si="168"/>
        <v>16.530779768944633</v>
      </c>
      <c r="H135" s="45">
        <f t="shared" si="169"/>
        <v>100.01941580380004</v>
      </c>
      <c r="I135" s="109">
        <f t="shared" si="170"/>
        <v>24.059460003264196</v>
      </c>
      <c r="J135" s="113">
        <f t="shared" si="171"/>
        <v>23.082191219873696</v>
      </c>
      <c r="K135" s="170">
        <f t="shared" si="93"/>
        <v>136</v>
      </c>
      <c r="L135" s="41">
        <f t="shared" si="94"/>
        <v>1540</v>
      </c>
      <c r="M135" s="42">
        <f t="shared" si="95"/>
        <v>35.200000000000003</v>
      </c>
      <c r="N135" s="43">
        <f t="shared" si="96"/>
        <v>1.07</v>
      </c>
      <c r="O135" s="44">
        <f t="shared" si="97"/>
        <v>1569.668272818516</v>
      </c>
      <c r="P135" s="45">
        <f t="shared" si="98"/>
        <v>16.152078201624118</v>
      </c>
      <c r="Q135" s="45">
        <f t="shared" si="99"/>
        <v>97.180576593585542</v>
      </c>
      <c r="R135" s="109">
        <f t="shared" si="100"/>
        <v>28.345520397721501</v>
      </c>
      <c r="S135" s="113">
        <f t="shared" si="101"/>
        <v>27.379922236932039</v>
      </c>
      <c r="T135" s="170">
        <v>136</v>
      </c>
      <c r="U135" s="41">
        <f t="shared" si="172"/>
        <v>1232</v>
      </c>
      <c r="V135" s="42">
        <f t="shared" si="173"/>
        <v>35.200000000000003</v>
      </c>
      <c r="W135" s="43">
        <f t="shared" si="174"/>
        <v>1.02</v>
      </c>
      <c r="X135" s="44">
        <f t="shared" si="175"/>
        <v>1506.1085630689438</v>
      </c>
      <c r="Y135" s="45">
        <f t="shared" si="176"/>
        <v>15.947289629031866</v>
      </c>
      <c r="Z135" s="45">
        <f t="shared" si="177"/>
        <v>94.442917768740443</v>
      </c>
      <c r="AA135" s="109">
        <f t="shared" si="178"/>
        <v>31.24168170111933</v>
      </c>
      <c r="AB135" s="113">
        <f t="shared" si="179"/>
        <v>30.273727715221451</v>
      </c>
      <c r="AC135" s="170">
        <v>136</v>
      </c>
      <c r="AD135" s="41">
        <f t="shared" si="180"/>
        <v>985.6</v>
      </c>
      <c r="AE135" s="42">
        <f t="shared" si="181"/>
        <v>35.200000000000003</v>
      </c>
      <c r="AF135" s="43">
        <f t="shared" si="182"/>
        <v>0.97</v>
      </c>
      <c r="AG135" s="44">
        <f t="shared" si="183"/>
        <v>1433.5486944421993</v>
      </c>
      <c r="AH135" s="45">
        <f t="shared" si="184"/>
        <v>15.764121161299295</v>
      </c>
      <c r="AI135" s="45">
        <f t="shared" si="185"/>
        <v>90.937431891956152</v>
      </c>
      <c r="AJ135" s="109">
        <f t="shared" si="186"/>
        <v>34.274888811767738</v>
      </c>
      <c r="AK135" s="113">
        <f t="shared" si="187"/>
        <v>33.298192771292207</v>
      </c>
      <c r="AL135" s="170">
        <v>136</v>
      </c>
      <c r="AM135" s="41">
        <f t="shared" si="188"/>
        <v>788.48</v>
      </c>
      <c r="AN135" s="42">
        <f t="shared" si="189"/>
        <v>35.200000000000003</v>
      </c>
      <c r="AO135" s="43">
        <f t="shared" si="190"/>
        <v>0.92</v>
      </c>
      <c r="AP135" s="44">
        <f t="shared" si="191"/>
        <v>1352.1221242494912</v>
      </c>
      <c r="AQ135" s="45">
        <f t="shared" si="192"/>
        <v>15.600290303225494</v>
      </c>
      <c r="AR135" s="45">
        <f t="shared" si="193"/>
        <v>86.672882232834368</v>
      </c>
      <c r="AS135" s="45">
        <f t="shared" si="194"/>
        <v>37.411174073446332</v>
      </c>
      <c r="AT135" s="70">
        <f t="shared" si="195"/>
        <v>36.420316139299167</v>
      </c>
      <c r="AU135" s="170">
        <v>136</v>
      </c>
      <c r="AV135" s="41">
        <f t="shared" si="196"/>
        <v>630.78400000000011</v>
      </c>
      <c r="AW135" s="42">
        <f t="shared" si="197"/>
        <v>35.200000000000003</v>
      </c>
      <c r="AX135" s="43">
        <f t="shared" si="198"/>
        <v>0.86</v>
      </c>
      <c r="AY135" s="44">
        <f t="shared" si="199"/>
        <v>1262.4846112268872</v>
      </c>
      <c r="AZ135" s="45">
        <f t="shared" si="200"/>
        <v>15.453755529039437</v>
      </c>
      <c r="BA135" s="45">
        <f t="shared" si="201"/>
        <v>81.694356355937501</v>
      </c>
      <c r="BB135" s="45">
        <f t="shared" si="202"/>
        <v>40.607920730442473</v>
      </c>
      <c r="BC135" s="70">
        <f t="shared" si="203"/>
        <v>39.598528761001518</v>
      </c>
      <c r="BD135" s="170">
        <v>136</v>
      </c>
      <c r="BE135" s="41">
        <f t="shared" si="134"/>
        <v>504.62720000000013</v>
      </c>
      <c r="BF135" s="42">
        <f t="shared" si="135"/>
        <v>35.200000000000003</v>
      </c>
      <c r="BG135" s="43">
        <f t="shared" si="136"/>
        <v>0.79</v>
      </c>
      <c r="BH135" s="44">
        <f t="shared" si="137"/>
        <v>1165.8718059602613</v>
      </c>
      <c r="BI135" s="45">
        <f t="shared" si="138"/>
        <v>15.322690842580394</v>
      </c>
      <c r="BJ135" s="45">
        <f t="shared" si="139"/>
        <v>76.087928545840484</v>
      </c>
      <c r="BK135" s="45">
        <f t="shared" si="140"/>
        <v>43.81548384021788</v>
      </c>
      <c r="BL135" s="70">
        <f t="shared" si="141"/>
        <v>42.784295508891539</v>
      </c>
      <c r="BM135" s="170">
        <v>136</v>
      </c>
      <c r="BN135" s="41">
        <f t="shared" si="142"/>
        <v>403.70176000000015</v>
      </c>
      <c r="BO135" s="42">
        <f t="shared" si="143"/>
        <v>35.200000000000003</v>
      </c>
      <c r="BP135" s="43">
        <f t="shared" si="144"/>
        <v>0.72</v>
      </c>
      <c r="BQ135" s="44">
        <f t="shared" si="145"/>
        <v>1064.0842626322435</v>
      </c>
      <c r="BR135" s="45">
        <f t="shared" si="146"/>
        <v>15.20546302323155</v>
      </c>
      <c r="BS135" s="45">
        <f t="shared" si="147"/>
        <v>69.980391981914039</v>
      </c>
      <c r="BT135" s="45">
        <f t="shared" si="148"/>
        <v>46.979990358027571</v>
      </c>
      <c r="BU135" s="70">
        <f t="shared" si="149"/>
        <v>45.924877874330079</v>
      </c>
      <c r="BW135" s="37">
        <v>136</v>
      </c>
      <c r="BX135" s="61">
        <f t="shared" si="150"/>
        <v>403.70176000000015</v>
      </c>
      <c r="BY135" s="62">
        <f t="shared" si="151"/>
        <v>35.200000000000003</v>
      </c>
      <c r="BZ135" s="62">
        <f t="shared" si="152"/>
        <v>45.924877874330079</v>
      </c>
      <c r="CA135" s="61">
        <f t="shared" si="153"/>
        <v>1064.0842626322435</v>
      </c>
      <c r="CB135" s="75">
        <f t="shared" si="82"/>
        <v>15.20546302323155</v>
      </c>
      <c r="CC135" s="75">
        <f t="shared" si="154"/>
        <v>69.980391981914039</v>
      </c>
      <c r="CD135" s="75">
        <f t="shared" si="155"/>
        <v>46.979990358027571</v>
      </c>
      <c r="CE135" s="75">
        <f t="shared" si="83"/>
        <v>45.924877874330079</v>
      </c>
      <c r="CF135" s="118">
        <f t="shared" si="156"/>
        <v>0.72</v>
      </c>
      <c r="CH135" s="37">
        <v>136</v>
      </c>
      <c r="CI135" s="71">
        <f t="shared" si="157"/>
        <v>403.70176000000015</v>
      </c>
      <c r="CJ135" s="42">
        <f t="shared" si="157"/>
        <v>35.200000000000003</v>
      </c>
      <c r="CK135" s="72">
        <f t="shared" si="158"/>
        <v>0.72</v>
      </c>
      <c r="CL135" s="71">
        <f t="shared" si="159"/>
        <v>1064.0842626322435</v>
      </c>
      <c r="CM135" s="42">
        <f t="shared" si="160"/>
        <v>45.924877874330079</v>
      </c>
      <c r="CN135" s="73">
        <f t="shared" si="161"/>
        <v>1404.7242934263493</v>
      </c>
      <c r="CO135" s="123">
        <f t="shared" si="162"/>
        <v>23.082191219873696</v>
      </c>
    </row>
    <row r="136" spans="1:93" ht="14.25">
      <c r="A136" s="2">
        <v>137</v>
      </c>
      <c r="B136" s="47">
        <f t="shared" si="163"/>
        <v>2200</v>
      </c>
      <c r="C136" s="46">
        <f t="shared" si="164"/>
        <v>35.299999999999997</v>
      </c>
      <c r="D136" s="48">
        <f t="shared" si="165"/>
        <v>1402.4521523123321</v>
      </c>
      <c r="E136" s="49">
        <f t="shared" si="166"/>
        <v>1.1200000000000001</v>
      </c>
      <c r="F136" s="50">
        <f t="shared" si="167"/>
        <v>1660.809134171493</v>
      </c>
      <c r="G136" s="45">
        <f t="shared" si="168"/>
        <v>16.574124379083678</v>
      </c>
      <c r="H136" s="45">
        <f t="shared" si="169"/>
        <v>100.20493971116881</v>
      </c>
      <c r="I136" s="109">
        <f t="shared" si="170"/>
        <v>24.081763358312049</v>
      </c>
      <c r="J136" s="113">
        <f t="shared" si="171"/>
        <v>23.102840404646386</v>
      </c>
      <c r="K136" s="170">
        <f t="shared" si="93"/>
        <v>137</v>
      </c>
      <c r="L136" s="41">
        <f t="shared" si="94"/>
        <v>1540</v>
      </c>
      <c r="M136" s="42">
        <f t="shared" si="95"/>
        <v>35.299999999999997</v>
      </c>
      <c r="N136" s="43">
        <f t="shared" si="96"/>
        <v>1.07</v>
      </c>
      <c r="O136" s="44">
        <f t="shared" si="97"/>
        <v>1577.002614440247</v>
      </c>
      <c r="P136" s="45">
        <f t="shared" si="98"/>
        <v>16.194346955037823</v>
      </c>
      <c r="Q136" s="45">
        <f t="shared" si="99"/>
        <v>97.379821416612586</v>
      </c>
      <c r="R136" s="109">
        <f t="shared" si="100"/>
        <v>28.37456327106888</v>
      </c>
      <c r="S136" s="113">
        <f t="shared" si="101"/>
        <v>27.407425560038046</v>
      </c>
      <c r="T136" s="170">
        <v>137</v>
      </c>
      <c r="U136" s="41">
        <f t="shared" si="172"/>
        <v>1232</v>
      </c>
      <c r="V136" s="42">
        <f t="shared" si="173"/>
        <v>35.299999999999997</v>
      </c>
      <c r="W136" s="43">
        <f t="shared" si="174"/>
        <v>1.02</v>
      </c>
      <c r="X136" s="44">
        <f t="shared" si="175"/>
        <v>1513.36406772584</v>
      </c>
      <c r="Y136" s="45">
        <f t="shared" si="176"/>
        <v>15.988976596727978</v>
      </c>
      <c r="Z136" s="45">
        <f t="shared" si="177"/>
        <v>94.650464873126296</v>
      </c>
      <c r="AA136" s="109">
        <f t="shared" si="178"/>
        <v>31.2759911139933</v>
      </c>
      <c r="AB136" s="113">
        <f t="shared" si="179"/>
        <v>30.306535255661757</v>
      </c>
      <c r="AC136" s="170">
        <v>137</v>
      </c>
      <c r="AD136" s="41">
        <f t="shared" si="180"/>
        <v>985.6</v>
      </c>
      <c r="AE136" s="42">
        <f t="shared" si="181"/>
        <v>35.299999999999997</v>
      </c>
      <c r="AF136" s="43">
        <f t="shared" si="182"/>
        <v>0.97</v>
      </c>
      <c r="AG136" s="44">
        <f t="shared" si="183"/>
        <v>1440.6917641917094</v>
      </c>
      <c r="AH136" s="45">
        <f t="shared" si="184"/>
        <v>15.805287764030258</v>
      </c>
      <c r="AI136" s="45">
        <f t="shared" si="185"/>
        <v>91.152517163935599</v>
      </c>
      <c r="AJ136" s="109">
        <f t="shared" si="186"/>
        <v>34.315398367060098</v>
      </c>
      <c r="AK136" s="113">
        <f t="shared" si="187"/>
        <v>33.337211833946363</v>
      </c>
      <c r="AL136" s="170">
        <v>137</v>
      </c>
      <c r="AM136" s="41">
        <f t="shared" si="188"/>
        <v>788.48</v>
      </c>
      <c r="AN136" s="42">
        <f t="shared" si="189"/>
        <v>35.299999999999997</v>
      </c>
      <c r="AO136" s="43">
        <f t="shared" si="190"/>
        <v>0.92</v>
      </c>
      <c r="AP136" s="44">
        <f t="shared" si="191"/>
        <v>1359.1105251444576</v>
      </c>
      <c r="AQ136" s="45">
        <f t="shared" si="192"/>
        <v>15.640991477382382</v>
      </c>
      <c r="AR136" s="45">
        <f t="shared" si="193"/>
        <v>86.894141404641516</v>
      </c>
      <c r="AS136" s="45">
        <f t="shared" si="194"/>
        <v>37.458895397310513</v>
      </c>
      <c r="AT136" s="70">
        <f t="shared" si="195"/>
        <v>36.466532182693641</v>
      </c>
      <c r="AU136" s="170">
        <v>137</v>
      </c>
      <c r="AV136" s="41">
        <f t="shared" si="196"/>
        <v>630.78400000000011</v>
      </c>
      <c r="AW136" s="42">
        <f t="shared" si="197"/>
        <v>35.299999999999997</v>
      </c>
      <c r="AX136" s="43">
        <f t="shared" si="198"/>
        <v>0.86</v>
      </c>
      <c r="AY136" s="44">
        <f t="shared" si="199"/>
        <v>1269.2678806587423</v>
      </c>
      <c r="AZ136" s="45">
        <f t="shared" si="200"/>
        <v>15.494040411224207</v>
      </c>
      <c r="BA136" s="45">
        <f t="shared" si="201"/>
        <v>81.919747655960563</v>
      </c>
      <c r="BB136" s="45">
        <f t="shared" si="202"/>
        <v>40.663899920356947</v>
      </c>
      <c r="BC136" s="70">
        <f t="shared" si="203"/>
        <v>39.652962360764953</v>
      </c>
      <c r="BD136" s="170">
        <v>137</v>
      </c>
      <c r="BE136" s="41">
        <f t="shared" si="134"/>
        <v>504.62720000000013</v>
      </c>
      <c r="BF136" s="42">
        <f t="shared" si="135"/>
        <v>35.299999999999997</v>
      </c>
      <c r="BG136" s="43">
        <f t="shared" si="136"/>
        <v>0.79</v>
      </c>
      <c r="BH136" s="44">
        <f t="shared" si="137"/>
        <v>1172.3930411541146</v>
      </c>
      <c r="BI136" s="45">
        <f t="shared" si="138"/>
        <v>15.362603381905906</v>
      </c>
      <c r="BJ136" s="45">
        <f t="shared" si="139"/>
        <v>76.314737288275026</v>
      </c>
      <c r="BK136" s="45">
        <f t="shared" si="140"/>
        <v>43.880739526666979</v>
      </c>
      <c r="BL136" s="70">
        <f t="shared" si="141"/>
        <v>42.847941224812544</v>
      </c>
      <c r="BM136" s="170">
        <v>137</v>
      </c>
      <c r="BN136" s="41">
        <f t="shared" si="142"/>
        <v>403.70176000000015</v>
      </c>
      <c r="BO136" s="42">
        <f t="shared" si="143"/>
        <v>35.299999999999997</v>
      </c>
      <c r="BP136" s="43">
        <f t="shared" si="144"/>
        <v>0.72</v>
      </c>
      <c r="BQ136" s="44">
        <f t="shared" si="145"/>
        <v>1070.2834518377251</v>
      </c>
      <c r="BR136" s="45">
        <f t="shared" si="146"/>
        <v>15.245042528979365</v>
      </c>
      <c r="BS136" s="45">
        <f t="shared" si="147"/>
        <v>70.205343789839802</v>
      </c>
      <c r="BT136" s="45">
        <f t="shared" si="148"/>
        <v>47.055438309949501</v>
      </c>
      <c r="BU136" s="70">
        <f t="shared" si="149"/>
        <v>45.998629875764927</v>
      </c>
      <c r="BW136" s="37">
        <v>137</v>
      </c>
      <c r="BX136" s="61">
        <f t="shared" si="150"/>
        <v>403.70176000000015</v>
      </c>
      <c r="BY136" s="62">
        <f t="shared" si="151"/>
        <v>35.299999999999997</v>
      </c>
      <c r="BZ136" s="62">
        <f t="shared" si="152"/>
        <v>45.998629875764927</v>
      </c>
      <c r="CA136" s="61">
        <f t="shared" si="153"/>
        <v>1070.2834518377251</v>
      </c>
      <c r="CB136" s="75">
        <f t="shared" si="82"/>
        <v>15.245042528979365</v>
      </c>
      <c r="CC136" s="75">
        <f t="shared" si="154"/>
        <v>70.205343789839802</v>
      </c>
      <c r="CD136" s="75">
        <f t="shared" si="155"/>
        <v>47.055438309949501</v>
      </c>
      <c r="CE136" s="75">
        <f t="shared" si="83"/>
        <v>45.998629875764927</v>
      </c>
      <c r="CF136" s="118">
        <f t="shared" si="156"/>
        <v>0.72</v>
      </c>
      <c r="CH136" s="37">
        <v>137</v>
      </c>
      <c r="CI136" s="71">
        <f t="shared" si="157"/>
        <v>403.70176000000015</v>
      </c>
      <c r="CJ136" s="42">
        <f t="shared" si="157"/>
        <v>35.299999999999997</v>
      </c>
      <c r="CK136" s="72">
        <f t="shared" si="158"/>
        <v>0.72</v>
      </c>
      <c r="CL136" s="71">
        <f t="shared" si="159"/>
        <v>1070.2834518377251</v>
      </c>
      <c r="CM136" s="42">
        <f t="shared" si="160"/>
        <v>45.998629875764927</v>
      </c>
      <c r="CN136" s="73">
        <f t="shared" si="161"/>
        <v>1402.4521523123321</v>
      </c>
      <c r="CO136" s="123">
        <f t="shared" si="162"/>
        <v>23.102840404646386</v>
      </c>
    </row>
    <row r="137" spans="1:93" ht="14.25">
      <c r="A137" s="2">
        <v>138</v>
      </c>
      <c r="B137" s="47">
        <f t="shared" si="163"/>
        <v>2200</v>
      </c>
      <c r="C137" s="46">
        <f t="shared" si="164"/>
        <v>35.4</v>
      </c>
      <c r="D137" s="48">
        <f t="shared" si="165"/>
        <v>1400.1846680033625</v>
      </c>
      <c r="E137" s="49">
        <f t="shared" si="166"/>
        <v>1.1200000000000001</v>
      </c>
      <c r="F137" s="50">
        <f t="shared" si="167"/>
        <v>1668.2281215250084</v>
      </c>
      <c r="G137" s="45">
        <f t="shared" si="168"/>
        <v>16.617468989222726</v>
      </c>
      <c r="H137" s="45">
        <f t="shared" si="169"/>
        <v>100.39002465459326</v>
      </c>
      <c r="I137" s="109">
        <f t="shared" si="170"/>
        <v>24.103993377858487</v>
      </c>
      <c r="J137" s="113">
        <f t="shared" si="171"/>
        <v>23.123417352776809</v>
      </c>
      <c r="K137" s="170">
        <f t="shared" si="93"/>
        <v>138</v>
      </c>
      <c r="L137" s="41">
        <f t="shared" si="94"/>
        <v>1540</v>
      </c>
      <c r="M137" s="42">
        <f t="shared" si="95"/>
        <v>35.4</v>
      </c>
      <c r="N137" s="43">
        <f t="shared" si="96"/>
        <v>1.07</v>
      </c>
      <c r="O137" s="44">
        <f t="shared" si="97"/>
        <v>1584.3462725387101</v>
      </c>
      <c r="P137" s="45">
        <f t="shared" si="98"/>
        <v>16.236615708451527</v>
      </c>
      <c r="Q137" s="45">
        <f t="shared" si="99"/>
        <v>97.578602646487582</v>
      </c>
      <c r="R137" s="109">
        <f t="shared" si="100"/>
        <v>28.403508975822987</v>
      </c>
      <c r="S137" s="113">
        <f t="shared" si="101"/>
        <v>27.434833170524989</v>
      </c>
      <c r="T137" s="170">
        <v>138</v>
      </c>
      <c r="U137" s="41">
        <f t="shared" si="172"/>
        <v>1232</v>
      </c>
      <c r="V137" s="42">
        <f t="shared" si="173"/>
        <v>35.4</v>
      </c>
      <c r="W137" s="43">
        <f t="shared" si="174"/>
        <v>1.02</v>
      </c>
      <c r="X137" s="44">
        <f t="shared" si="175"/>
        <v>1520.629365771021</v>
      </c>
      <c r="Y137" s="45">
        <f t="shared" si="176"/>
        <v>16.030663564424092</v>
      </c>
      <c r="Z137" s="45">
        <f t="shared" si="177"/>
        <v>94.857543460999594</v>
      </c>
      <c r="AA137" s="109">
        <f t="shared" si="178"/>
        <v>31.310185608143371</v>
      </c>
      <c r="AB137" s="113">
        <f t="shared" si="179"/>
        <v>30.339229599320326</v>
      </c>
      <c r="AC137" s="170">
        <v>138</v>
      </c>
      <c r="AD137" s="41">
        <f t="shared" si="180"/>
        <v>985.6</v>
      </c>
      <c r="AE137" s="42">
        <f t="shared" si="181"/>
        <v>35.4</v>
      </c>
      <c r="AF137" s="43">
        <f t="shared" si="182"/>
        <v>0.98</v>
      </c>
      <c r="AG137" s="44">
        <f t="shared" si="183"/>
        <v>1447.8452298745951</v>
      </c>
      <c r="AH137" s="45">
        <f t="shared" si="184"/>
        <v>15.846454366761222</v>
      </c>
      <c r="AI137" s="45">
        <f t="shared" si="185"/>
        <v>91.367140961925671</v>
      </c>
      <c r="AJ137" s="109">
        <f t="shared" si="186"/>
        <v>34.355773395542727</v>
      </c>
      <c r="AK137" s="113">
        <f t="shared" si="187"/>
        <v>33.376098385540502</v>
      </c>
      <c r="AL137" s="170">
        <v>138</v>
      </c>
      <c r="AM137" s="41">
        <f t="shared" si="188"/>
        <v>788.48</v>
      </c>
      <c r="AN137" s="42">
        <f t="shared" si="189"/>
        <v>35.4</v>
      </c>
      <c r="AO137" s="43">
        <f t="shared" si="190"/>
        <v>0.92</v>
      </c>
      <c r="AP137" s="44">
        <f t="shared" si="191"/>
        <v>1366.1100439954712</v>
      </c>
      <c r="AQ137" s="45">
        <f t="shared" si="192"/>
        <v>15.681692651539274</v>
      </c>
      <c r="AR137" s="45">
        <f t="shared" si="193"/>
        <v>87.114961015472872</v>
      </c>
      <c r="AS137" s="45">
        <f t="shared" si="194"/>
        <v>37.5064613790422</v>
      </c>
      <c r="AT137" s="70">
        <f t="shared" si="195"/>
        <v>36.512595211602132</v>
      </c>
      <c r="AU137" s="170">
        <v>138</v>
      </c>
      <c r="AV137" s="41">
        <f t="shared" si="196"/>
        <v>630.78400000000011</v>
      </c>
      <c r="AW137" s="42">
        <f t="shared" si="197"/>
        <v>35.4</v>
      </c>
      <c r="AX137" s="43">
        <f t="shared" si="198"/>
        <v>0.86</v>
      </c>
      <c r="AY137" s="44">
        <f t="shared" si="199"/>
        <v>1276.0630806380091</v>
      </c>
      <c r="AZ137" s="45">
        <f t="shared" si="200"/>
        <v>15.534325293408978</v>
      </c>
      <c r="BA137" s="45">
        <f t="shared" si="201"/>
        <v>82.144737961643358</v>
      </c>
      <c r="BB137" s="45">
        <f t="shared" si="202"/>
        <v>40.719702765761696</v>
      </c>
      <c r="BC137" s="70">
        <f t="shared" si="203"/>
        <v>39.707222258364787</v>
      </c>
      <c r="BD137" s="170">
        <v>138</v>
      </c>
      <c r="BE137" s="41">
        <f t="shared" si="134"/>
        <v>504.62720000000013</v>
      </c>
      <c r="BF137" s="42">
        <f t="shared" si="135"/>
        <v>35.4</v>
      </c>
      <c r="BG137" s="43">
        <f t="shared" si="136"/>
        <v>0.79</v>
      </c>
      <c r="BH137" s="44">
        <f t="shared" si="137"/>
        <v>1178.9270540562482</v>
      </c>
      <c r="BI137" s="45">
        <f t="shared" si="138"/>
        <v>15.402515921231419</v>
      </c>
      <c r="BJ137" s="45">
        <f t="shared" si="139"/>
        <v>76.541200157512563</v>
      </c>
      <c r="BK137" s="45">
        <f t="shared" si="140"/>
        <v>43.945799023739504</v>
      </c>
      <c r="BL137" s="70">
        <f t="shared" si="141"/>
        <v>42.911393691058592</v>
      </c>
      <c r="BM137" s="170">
        <v>138</v>
      </c>
      <c r="BN137" s="41">
        <f t="shared" si="142"/>
        <v>403.70176000000015</v>
      </c>
      <c r="BO137" s="42">
        <f t="shared" si="143"/>
        <v>35.4</v>
      </c>
      <c r="BP137" s="43">
        <f t="shared" si="144"/>
        <v>0.73</v>
      </c>
      <c r="BQ137" s="44">
        <f t="shared" si="145"/>
        <v>1076.4962191819438</v>
      </c>
      <c r="BR137" s="45">
        <f t="shared" si="146"/>
        <v>15.284622034727184</v>
      </c>
      <c r="BS137" s="45">
        <f t="shared" si="147"/>
        <v>70.430018925957583</v>
      </c>
      <c r="BT137" s="45">
        <f t="shared" si="148"/>
        <v>47.130672911164048</v>
      </c>
      <c r="BU137" s="70">
        <f t="shared" si="149"/>
        <v>46.07217172333938</v>
      </c>
      <c r="BW137" s="37">
        <v>138</v>
      </c>
      <c r="BX137" s="61">
        <f t="shared" si="150"/>
        <v>403.70176000000015</v>
      </c>
      <c r="BY137" s="62">
        <f t="shared" si="151"/>
        <v>35.4</v>
      </c>
      <c r="BZ137" s="62">
        <f t="shared" si="152"/>
        <v>46.07217172333938</v>
      </c>
      <c r="CA137" s="61">
        <f t="shared" si="153"/>
        <v>1076.4962191819438</v>
      </c>
      <c r="CB137" s="75">
        <f t="shared" ref="CB137:CB149" si="204">IF($B$5&gt;$A137,"",1.273477+0.36758*C137+0.140427*(BX137^0.5)*C137/100)</f>
        <v>15.284622034727184</v>
      </c>
      <c r="CC137" s="75">
        <f t="shared" si="154"/>
        <v>70.430018925957583</v>
      </c>
      <c r="CD137" s="75">
        <f t="shared" si="155"/>
        <v>47.130672911164048</v>
      </c>
      <c r="CE137" s="75">
        <f t="shared" ref="CE137:CE149" si="205">IF($B$5&gt;$A137,"",-0.15213+0.985016*CD137-0.028142*BX137^(0.5)*C137/100)</f>
        <v>46.07217172333938</v>
      </c>
      <c r="CF137" s="118">
        <f t="shared" si="156"/>
        <v>0.73</v>
      </c>
      <c r="CH137" s="37">
        <v>138</v>
      </c>
      <c r="CI137" s="71">
        <f t="shared" si="157"/>
        <v>403.70176000000015</v>
      </c>
      <c r="CJ137" s="42">
        <f t="shared" si="157"/>
        <v>35.4</v>
      </c>
      <c r="CK137" s="72">
        <f t="shared" si="158"/>
        <v>0.73</v>
      </c>
      <c r="CL137" s="71">
        <f t="shared" si="159"/>
        <v>1076.4962191819438</v>
      </c>
      <c r="CM137" s="42">
        <f t="shared" si="160"/>
        <v>46.07217172333938</v>
      </c>
      <c r="CN137" s="73">
        <f t="shared" si="161"/>
        <v>1400.1846680033625</v>
      </c>
      <c r="CO137" s="123">
        <f t="shared" si="162"/>
        <v>23.123417352776809</v>
      </c>
    </row>
    <row r="138" spans="1:93" ht="14.25">
      <c r="A138" s="2">
        <v>139</v>
      </c>
      <c r="B138" s="47">
        <f t="shared" si="163"/>
        <v>2200</v>
      </c>
      <c r="C138" s="46">
        <f t="shared" si="164"/>
        <v>35.5</v>
      </c>
      <c r="D138" s="48">
        <f t="shared" si="165"/>
        <v>1397.921837040923</v>
      </c>
      <c r="E138" s="49">
        <f t="shared" si="166"/>
        <v>1.1200000000000001</v>
      </c>
      <c r="F138" s="50">
        <f t="shared" si="167"/>
        <v>1675.6558773251429</v>
      </c>
      <c r="G138" s="45">
        <f t="shared" si="168"/>
        <v>16.660813599361774</v>
      </c>
      <c r="H138" s="45">
        <f t="shared" si="169"/>
        <v>100.57467285927335</v>
      </c>
      <c r="I138" s="109">
        <f t="shared" si="170"/>
        <v>24.126150531512963</v>
      </c>
      <c r="J138" s="113">
        <f t="shared" si="171"/>
        <v>23.143922526837798</v>
      </c>
      <c r="K138" s="170">
        <f t="shared" ref="K138:K149" si="206">A138</f>
        <v>139</v>
      </c>
      <c r="L138" s="41">
        <f t="shared" ref="L138:L149" si="207">IF(A138&gt;=$M$5,B138*(1-$M$6),"")</f>
        <v>1540</v>
      </c>
      <c r="M138" s="42">
        <f t="shared" ref="M138:M149" si="208">IF(L138="","",C138)</f>
        <v>35.5</v>
      </c>
      <c r="N138" s="43">
        <f t="shared" ref="N138:N149" si="209">IF(L138="","",ROUND(((0.074343*M138^-1.388481)+5065*(M138^-2.900328)/((10^5.38221*M138^-1.51185)))/((0.074343*M138^-1.388481)+5065*(M138^-2.90038)/L138),2))</f>
        <v>1.07</v>
      </c>
      <c r="O138" s="44">
        <f t="shared" ref="O138:O149" si="210">IF(L138="","",1/((0.074343*M138^-1.388481)+5065*(M138^-2.900328)/L138))</f>
        <v>1591.6992230673704</v>
      </c>
      <c r="P138" s="45">
        <f t="shared" ref="P138:P149" si="211">IF($M$5&gt;$A138,"",1.273477+0.36758*M138+0.140427*(L138^0.5)*M138/100)</f>
        <v>16.278884461865232</v>
      </c>
      <c r="Q138" s="45">
        <f t="shared" ref="Q138:Q149" si="212">IF($M$5&gt;$A138,"",O138/P138)</f>
        <v>97.776922417262114</v>
      </c>
      <c r="R138" s="109">
        <f t="shared" ref="R138:R149" si="213">IF($M$5&gt;$A138,"",200*(Q138/(PI()*L138))^0.5)</f>
        <v>28.432358119031072</v>
      </c>
      <c r="S138" s="113">
        <f t="shared" ref="S138:S149" si="214">IF($M$5&gt;$A138,"",-0.15213+0.985016*R138-0.028142*L138^(0.5)*M138/100)</f>
        <v>27.462145666344114</v>
      </c>
      <c r="T138" s="170">
        <v>139</v>
      </c>
      <c r="U138" s="41">
        <f t="shared" si="172"/>
        <v>1232</v>
      </c>
      <c r="V138" s="42">
        <f t="shared" si="173"/>
        <v>35.5</v>
      </c>
      <c r="W138" s="43">
        <f t="shared" si="174"/>
        <v>1.03</v>
      </c>
      <c r="X138" s="44">
        <f t="shared" si="175"/>
        <v>1527.9044299841835</v>
      </c>
      <c r="Y138" s="45">
        <f t="shared" si="176"/>
        <v>16.072350532120208</v>
      </c>
      <c r="Z138" s="45">
        <f t="shared" si="177"/>
        <v>95.064155484333369</v>
      </c>
      <c r="AA138" s="109">
        <f t="shared" si="178"/>
        <v>31.344265881474755</v>
      </c>
      <c r="AB138" s="113">
        <f t="shared" si="179"/>
        <v>30.37181143364495</v>
      </c>
      <c r="AC138" s="170">
        <v>139</v>
      </c>
      <c r="AD138" s="41">
        <f t="shared" si="180"/>
        <v>985.6</v>
      </c>
      <c r="AE138" s="42">
        <f t="shared" si="181"/>
        <v>35.5</v>
      </c>
      <c r="AF138" s="43">
        <f t="shared" si="182"/>
        <v>0.98</v>
      </c>
      <c r="AG138" s="44">
        <f t="shared" si="183"/>
        <v>1455.0090608214191</v>
      </c>
      <c r="AH138" s="45">
        <f t="shared" si="184"/>
        <v>15.887620969492188</v>
      </c>
      <c r="AI138" s="45">
        <f t="shared" si="185"/>
        <v>91.581304942720138</v>
      </c>
      <c r="AJ138" s="109">
        <f t="shared" si="186"/>
        <v>34.396014682078373</v>
      </c>
      <c r="AK138" s="113">
        <f t="shared" si="187"/>
        <v>33.414853199176989</v>
      </c>
      <c r="AL138" s="170">
        <v>139</v>
      </c>
      <c r="AM138" s="41">
        <f t="shared" si="188"/>
        <v>788.48</v>
      </c>
      <c r="AN138" s="42">
        <f t="shared" si="189"/>
        <v>35.5</v>
      </c>
      <c r="AO138" s="43">
        <f t="shared" si="190"/>
        <v>0.92</v>
      </c>
      <c r="AP138" s="44">
        <f t="shared" si="191"/>
        <v>1373.12064678816</v>
      </c>
      <c r="AQ138" s="45">
        <f t="shared" si="192"/>
        <v>15.722393825696166</v>
      </c>
      <c r="AR138" s="45">
        <f t="shared" si="193"/>
        <v>87.335342315619684</v>
      </c>
      <c r="AS138" s="45">
        <f t="shared" si="194"/>
        <v>37.553872877723791</v>
      </c>
      <c r="AT138" s="70">
        <f t="shared" si="195"/>
        <v>36.55850607223455</v>
      </c>
      <c r="AU138" s="170">
        <v>139</v>
      </c>
      <c r="AV138" s="41">
        <f t="shared" si="196"/>
        <v>630.78400000000011</v>
      </c>
      <c r="AW138" s="42">
        <f t="shared" si="197"/>
        <v>35.5</v>
      </c>
      <c r="AX138" s="43">
        <f t="shared" si="198"/>
        <v>0.86</v>
      </c>
      <c r="AY138" s="44">
        <f t="shared" si="199"/>
        <v>1282.870174450054</v>
      </c>
      <c r="AZ138" s="45">
        <f t="shared" si="200"/>
        <v>15.574610175593751</v>
      </c>
      <c r="BA138" s="45">
        <f t="shared" si="201"/>
        <v>82.369328027251711</v>
      </c>
      <c r="BB138" s="45">
        <f t="shared" si="202"/>
        <v>40.775330177354832</v>
      </c>
      <c r="BC138" s="70">
        <f t="shared" si="203"/>
        <v>39.761309350853253</v>
      </c>
      <c r="BD138" s="170">
        <v>139</v>
      </c>
      <c r="BE138" s="41">
        <f t="shared" ref="BE138:BE149" si="215">IF(A138&gt;=$BF$5,AV138*(1-$BF$6),"")</f>
        <v>504.62720000000013</v>
      </c>
      <c r="BF138" s="42">
        <f t="shared" ref="BF138:BF149" si="216">IF(BE138="","",AW138)</f>
        <v>35.5</v>
      </c>
      <c r="BG138" s="43">
        <f t="shared" ref="BG138:BG149" si="217">IF(BE138="","",ROUND(((0.074343*BF138^-1.388481)+5065*(BF138^-2.900328)/((10^5.38221*BF138^-1.51185)))/((0.074343*BF138^-1.388481)+5065*(BF138^-2.90038)/BE138),2))</f>
        <v>0.8</v>
      </c>
      <c r="BH138" s="44">
        <f t="shared" ref="BH138:BH149" si="218">IF(BE138="","",1/((0.074343*BF138^-1.388481)+5065*(BF138^-2.900328)/BE138))</f>
        <v>1185.4738065188765</v>
      </c>
      <c r="BI138" s="45">
        <f t="shared" ref="BI138:BI149" si="219">IF($BF$5&gt;$A138,"",1.273477+0.36758*BF138+0.140427*(BE138^0.5)*BF138/100)</f>
        <v>15.442428460556933</v>
      </c>
      <c r="BJ138" s="45">
        <f t="shared" ref="BJ138:BJ149" si="220">IF($BF$5&gt;$A138,"",BH138/BI138)</f>
        <v>76.767317365064372</v>
      </c>
      <c r="BK138" s="45">
        <f t="shared" ref="BK138:BK149" si="221">IF($BF$5&gt;$A138,"",200*(BJ138/(PI()*BE138))^0.5)</f>
        <v>44.010663262125775</v>
      </c>
      <c r="BL138" s="70">
        <f t="shared" ref="BL138:BL149" si="222">IF($BF$5&gt;$A138,"",-0.15213+0.985016*BK138-0.028142*BE138^(0.5)*BF138/100)</f>
        <v>42.974653824374542</v>
      </c>
      <c r="BM138" s="170">
        <v>139</v>
      </c>
      <c r="BN138" s="41">
        <f t="shared" ref="BN138:BN149" si="223">IF(A138&gt;=$BO$5,BE138*(1-$BO$6),"")</f>
        <v>403.70176000000015</v>
      </c>
      <c r="BO138" s="42">
        <f t="shared" ref="BO138:BO149" si="224">IF(BN138="","",BF138)</f>
        <v>35.5</v>
      </c>
      <c r="BP138" s="43">
        <f t="shared" ref="BP138:BP149" si="225">IF(BN138="","",ROUND(((0.074343*BO138^-1.388481)+5065*(BO138^-2.900328)/((10^5.38221*BO138^-1.51185)))/((0.074343*BO138^-1.388481)+5065*(BO138^-2.90038)/BN138),2))</f>
        <v>0.73</v>
      </c>
      <c r="BQ138" s="44">
        <f t="shared" ref="BQ138:BQ149" si="226">IF(BN138="","",1/((0.074343*BO138^-1.388481)+5065*(BO138^-2.900328)/BN138))</f>
        <v>1082.722526909238</v>
      </c>
      <c r="BR138" s="45">
        <f t="shared" ref="BR138:BR149" si="227">IF($BO$5&gt;$A138,"",1.273477+0.36758*BO138+0.140427*(BN138^0.5)*BO138/100)</f>
        <v>15.324201540475</v>
      </c>
      <c r="BS138" s="45">
        <f t="shared" ref="BS138:BS149" si="228">IF($BO$5&gt;$A138,"",BQ138/BR138)</f>
        <v>70.654417070246723</v>
      </c>
      <c r="BT138" s="45">
        <f t="shared" ref="BT138:BT149" si="229">IF($BO$5&gt;$A138,"",200*(BS138/(PI()*BN138))^0.5)</f>
        <v>47.205695074855157</v>
      </c>
      <c r="BU138" s="70">
        <f t="shared" ref="BU138:BU149" si="230">IF($BO$5&gt;$A138,"",-0.15213+0.985016*BT138-0.028142*BN138^(0.5)*BO138/100)</f>
        <v>46.145504316554252</v>
      </c>
      <c r="BW138" s="37">
        <v>139</v>
      </c>
      <c r="BX138" s="61">
        <f t="shared" ref="BX138:BX149" si="231">IF($B$5&gt;$A138,"",MIN(B138,L138,U138,AD138,AM138,AV138,BE138,BN138))</f>
        <v>403.70176000000015</v>
      </c>
      <c r="BY138" s="62">
        <f t="shared" ref="BY138:BY149" si="232">IF($B$5&gt;$A138,"",C138)</f>
        <v>35.5</v>
      </c>
      <c r="BZ138" s="62">
        <f t="shared" ref="BZ138:BZ149" si="233">CE138</f>
        <v>46.145504316554252</v>
      </c>
      <c r="CA138" s="61">
        <f t="shared" ref="CA138:CA149" si="234">IF($B$5&gt;$A138,"",MIN(F138,O138,X138,AG138,AP138,AY138,BH138,BQ138))</f>
        <v>1082.722526909238</v>
      </c>
      <c r="CB138" s="75">
        <f t="shared" si="204"/>
        <v>15.324201540475</v>
      </c>
      <c r="CC138" s="75">
        <f t="shared" ref="CC138:CC149" si="235">IF($B$5&gt;$A138,"",CA138/CB138)</f>
        <v>70.654417070246723</v>
      </c>
      <c r="CD138" s="75">
        <f t="shared" ref="CD138:CD149" si="236">IF($B$5&gt;$A138,"",200*(CC138/(PI()*BX138))^0.5)</f>
        <v>47.205695074855157</v>
      </c>
      <c r="CE138" s="75">
        <f t="shared" si="205"/>
        <v>46.145504316554252</v>
      </c>
      <c r="CF138" s="118">
        <f t="shared" ref="CF138:CF149" si="237">IF($B$5&gt;$A138,"",MIN(E138,N138,W138,AF138,AO138,AX138,BG138,BP138))</f>
        <v>0.73</v>
      </c>
      <c r="CH138" s="37">
        <v>139</v>
      </c>
      <c r="CI138" s="71">
        <f t="shared" ref="CI138:CJ149" si="238">IF($B$5&gt;$A138,NA(),BX138)</f>
        <v>403.70176000000015</v>
      </c>
      <c r="CJ138" s="42">
        <f t="shared" si="238"/>
        <v>35.5</v>
      </c>
      <c r="CK138" s="72">
        <f t="shared" ref="CK138:CK149" si="239">IF($B$5&gt;$A138,NA(),CF138)</f>
        <v>0.73</v>
      </c>
      <c r="CL138" s="71">
        <f t="shared" ref="CL138:CL149" si="240">IF($B$5&gt;$A138,NA(),CA138)</f>
        <v>1082.722526909238</v>
      </c>
      <c r="CM138" s="42">
        <f t="shared" ref="CM138:CM149" si="241">IF($B$5&gt;$A138,NA(),CE138)</f>
        <v>46.145504316554252</v>
      </c>
      <c r="CN138" s="73">
        <f t="shared" ref="CN138:CN149" si="242">IF($B$5&gt;$A138,NA(),D138)</f>
        <v>1397.921837040923</v>
      </c>
      <c r="CO138" s="123">
        <f t="shared" ref="CO138:CO149" si="243">IF($B$5&gt;$A138,NA(),J138)</f>
        <v>23.143922526837798</v>
      </c>
    </row>
    <row r="139" spans="1:93" ht="15" thickBot="1">
      <c r="A139" s="3">
        <v>140</v>
      </c>
      <c r="B139" s="79">
        <f t="shared" si="163"/>
        <v>2200</v>
      </c>
      <c r="C139" s="80">
        <f t="shared" si="164"/>
        <v>35.6</v>
      </c>
      <c r="D139" s="81">
        <f t="shared" si="165"/>
        <v>1395.6636558566654</v>
      </c>
      <c r="E139" s="82">
        <f t="shared" si="166"/>
        <v>1.1299999999999999</v>
      </c>
      <c r="F139" s="83">
        <f t="shared" si="167"/>
        <v>1683.0923816959385</v>
      </c>
      <c r="G139" s="84">
        <f t="shared" si="168"/>
        <v>16.704158209500822</v>
      </c>
      <c r="H139" s="84">
        <f t="shared" si="169"/>
        <v>100.75888653512909</v>
      </c>
      <c r="I139" s="110">
        <f t="shared" si="170"/>
        <v>24.148235284667912</v>
      </c>
      <c r="J139" s="114">
        <f t="shared" si="171"/>
        <v>23.164356385248343</v>
      </c>
      <c r="K139" s="170">
        <f t="shared" si="206"/>
        <v>140</v>
      </c>
      <c r="L139" s="100">
        <f t="shared" si="207"/>
        <v>1540</v>
      </c>
      <c r="M139" s="101">
        <f t="shared" si="208"/>
        <v>35.6</v>
      </c>
      <c r="N139" s="102">
        <f t="shared" si="209"/>
        <v>1.07</v>
      </c>
      <c r="O139" s="103">
        <f t="shared" si="210"/>
        <v>1599.0614421451041</v>
      </c>
      <c r="P139" s="84">
        <f t="shared" si="211"/>
        <v>16.321153215278937</v>
      </c>
      <c r="Q139" s="84">
        <f t="shared" si="212"/>
        <v>97.974782851015306</v>
      </c>
      <c r="R139" s="110">
        <f t="shared" si="213"/>
        <v>28.461111302553157</v>
      </c>
      <c r="S139" s="114">
        <f t="shared" si="214"/>
        <v>27.489363640337171</v>
      </c>
      <c r="T139" s="170">
        <v>140</v>
      </c>
      <c r="U139" s="100">
        <f t="shared" si="172"/>
        <v>1232</v>
      </c>
      <c r="V139" s="101">
        <f t="shared" si="173"/>
        <v>35.6</v>
      </c>
      <c r="W139" s="102">
        <f t="shared" si="174"/>
        <v>1.03</v>
      </c>
      <c r="X139" s="103">
        <f t="shared" si="175"/>
        <v>1535.1892333326184</v>
      </c>
      <c r="Y139" s="84">
        <f t="shared" si="176"/>
        <v>16.11403749981632</v>
      </c>
      <c r="Z139" s="84">
        <f t="shared" si="177"/>
        <v>95.270302886543348</v>
      </c>
      <c r="AA139" s="110">
        <f t="shared" si="178"/>
        <v>31.378232626199004</v>
      </c>
      <c r="AB139" s="114">
        <f t="shared" si="179"/>
        <v>30.404281440475092</v>
      </c>
      <c r="AC139" s="170">
        <v>140</v>
      </c>
      <c r="AD139" s="104">
        <f t="shared" si="180"/>
        <v>985.6</v>
      </c>
      <c r="AE139" s="105">
        <f t="shared" si="181"/>
        <v>35.6</v>
      </c>
      <c r="AF139" s="106">
        <f t="shared" si="182"/>
        <v>0.98</v>
      </c>
      <c r="AG139" s="107">
        <f t="shared" si="183"/>
        <v>1462.1832265682704</v>
      </c>
      <c r="AH139" s="91">
        <f t="shared" si="184"/>
        <v>15.92878757222315</v>
      </c>
      <c r="AI139" s="91">
        <f t="shared" si="185"/>
        <v>91.795010758888296</v>
      </c>
      <c r="AJ139" s="111">
        <f t="shared" si="186"/>
        <v>34.436123005504356</v>
      </c>
      <c r="AK139" s="115">
        <f t="shared" si="187"/>
        <v>33.45347704202306</v>
      </c>
      <c r="AL139" s="170">
        <v>140</v>
      </c>
      <c r="AM139" s="100">
        <f t="shared" si="188"/>
        <v>788.48</v>
      </c>
      <c r="AN139" s="101">
        <f t="shared" si="189"/>
        <v>35.6</v>
      </c>
      <c r="AO139" s="102">
        <f t="shared" si="190"/>
        <v>0.92</v>
      </c>
      <c r="AP139" s="103">
        <f t="shared" si="191"/>
        <v>1380.1422997222701</v>
      </c>
      <c r="AQ139" s="84">
        <f t="shared" si="192"/>
        <v>15.763094999853054</v>
      </c>
      <c r="AR139" s="84">
        <f t="shared" si="193"/>
        <v>87.55528655604347</v>
      </c>
      <c r="AS139" s="84">
        <f t="shared" si="194"/>
        <v>37.601130746337596</v>
      </c>
      <c r="AT139" s="85">
        <f t="shared" si="195"/>
        <v>36.604265604792118</v>
      </c>
      <c r="AU139" s="170">
        <v>140</v>
      </c>
      <c r="AV139" s="100">
        <f t="shared" si="196"/>
        <v>630.78400000000011</v>
      </c>
      <c r="AW139" s="101">
        <f t="shared" si="197"/>
        <v>35.6</v>
      </c>
      <c r="AX139" s="102">
        <f t="shared" si="198"/>
        <v>0.86</v>
      </c>
      <c r="AY139" s="103">
        <f t="shared" si="199"/>
        <v>1289.6891255885944</v>
      </c>
      <c r="AZ139" s="84">
        <f t="shared" si="200"/>
        <v>15.61489505777852</v>
      </c>
      <c r="BA139" s="84">
        <f t="shared" si="201"/>
        <v>82.593518612610779</v>
      </c>
      <c r="BB139" s="84">
        <f t="shared" si="202"/>
        <v>40.830783059976596</v>
      </c>
      <c r="BC139" s="85">
        <f t="shared" si="203"/>
        <v>39.815224529512449</v>
      </c>
      <c r="BD139" s="170">
        <v>140</v>
      </c>
      <c r="BE139" s="100">
        <f t="shared" si="215"/>
        <v>504.62720000000013</v>
      </c>
      <c r="BF139" s="101">
        <f t="shared" si="216"/>
        <v>35.6</v>
      </c>
      <c r="BG139" s="102">
        <f t="shared" si="217"/>
        <v>0.8</v>
      </c>
      <c r="BH139" s="103">
        <f t="shared" si="218"/>
        <v>1192.0332605792357</v>
      </c>
      <c r="BI139" s="84">
        <f t="shared" si="219"/>
        <v>15.482340999882444</v>
      </c>
      <c r="BJ139" s="84">
        <f t="shared" si="220"/>
        <v>76.993089132211125</v>
      </c>
      <c r="BK139" s="84">
        <f t="shared" si="221"/>
        <v>44.075333167230404</v>
      </c>
      <c r="BL139" s="85">
        <f t="shared" si="222"/>
        <v>43.037722536298745</v>
      </c>
      <c r="BM139" s="170">
        <v>140</v>
      </c>
      <c r="BN139" s="100">
        <f t="shared" si="223"/>
        <v>403.70176000000015</v>
      </c>
      <c r="BO139" s="101">
        <f t="shared" si="224"/>
        <v>35.6</v>
      </c>
      <c r="BP139" s="102">
        <f t="shared" si="225"/>
        <v>0.73</v>
      </c>
      <c r="BQ139" s="103">
        <f t="shared" si="226"/>
        <v>1088.9623374084117</v>
      </c>
      <c r="BR139" s="84">
        <f t="shared" si="227"/>
        <v>15.363781046222817</v>
      </c>
      <c r="BS139" s="84">
        <f t="shared" si="228"/>
        <v>70.878537915387241</v>
      </c>
      <c r="BT139" s="84">
        <f t="shared" si="229"/>
        <v>47.280505709775142</v>
      </c>
      <c r="BU139" s="85">
        <f t="shared" si="230"/>
        <v>46.218628550545105</v>
      </c>
      <c r="BW139" s="38">
        <v>140</v>
      </c>
      <c r="BX139" s="137">
        <f t="shared" si="231"/>
        <v>403.70176000000015</v>
      </c>
      <c r="BY139" s="138">
        <f t="shared" si="232"/>
        <v>35.6</v>
      </c>
      <c r="BZ139" s="138">
        <f t="shared" si="233"/>
        <v>46.218628550545105</v>
      </c>
      <c r="CA139" s="137">
        <f t="shared" si="234"/>
        <v>1088.9623374084117</v>
      </c>
      <c r="CB139" s="139">
        <f t="shared" si="204"/>
        <v>15.363781046222817</v>
      </c>
      <c r="CC139" s="139">
        <f t="shared" si="235"/>
        <v>70.878537915387241</v>
      </c>
      <c r="CD139" s="139">
        <f t="shared" si="236"/>
        <v>47.280505709775142</v>
      </c>
      <c r="CE139" s="139">
        <f t="shared" si="205"/>
        <v>46.218628550545105</v>
      </c>
      <c r="CF139" s="140">
        <f t="shared" si="237"/>
        <v>0.73</v>
      </c>
      <c r="CH139" s="142">
        <v>140</v>
      </c>
      <c r="CI139" s="143">
        <f t="shared" si="238"/>
        <v>403.70176000000015</v>
      </c>
      <c r="CJ139" s="105">
        <f t="shared" si="238"/>
        <v>35.6</v>
      </c>
      <c r="CK139" s="144">
        <f t="shared" si="239"/>
        <v>0.73</v>
      </c>
      <c r="CL139" s="143">
        <f t="shared" si="240"/>
        <v>1088.9623374084117</v>
      </c>
      <c r="CM139" s="105">
        <f t="shared" si="241"/>
        <v>46.218628550545105</v>
      </c>
      <c r="CN139" s="145">
        <f t="shared" si="242"/>
        <v>1395.6636558566654</v>
      </c>
      <c r="CO139" s="146">
        <f t="shared" si="243"/>
        <v>23.164356385248343</v>
      </c>
    </row>
    <row r="140" spans="1:93" ht="14.25">
      <c r="A140" s="1">
        <v>141</v>
      </c>
      <c r="B140" s="47">
        <f t="shared" si="163"/>
        <v>2200</v>
      </c>
      <c r="C140" s="46">
        <f t="shared" si="164"/>
        <v>35.700000000000003</v>
      </c>
      <c r="D140" s="77">
        <f t="shared" si="165"/>
        <v>1393.4101207742872</v>
      </c>
      <c r="E140" s="49">
        <f t="shared" si="166"/>
        <v>1.1299999999999999</v>
      </c>
      <c r="F140" s="50">
        <f t="shared" si="167"/>
        <v>1690.5376148906603</v>
      </c>
      <c r="G140" s="78">
        <f t="shared" si="168"/>
        <v>16.74750281963987</v>
      </c>
      <c r="H140" s="78">
        <f t="shared" si="169"/>
        <v>100.94266787691831</v>
      </c>
      <c r="I140" s="108">
        <f t="shared" si="170"/>
        <v>24.170248098546146</v>
      </c>
      <c r="J140" s="113">
        <f t="shared" si="171"/>
        <v>23.184719382320296</v>
      </c>
      <c r="K140" s="170">
        <f t="shared" si="206"/>
        <v>141</v>
      </c>
      <c r="L140" s="98">
        <f t="shared" si="207"/>
        <v>1540</v>
      </c>
      <c r="M140" s="46">
        <f t="shared" si="208"/>
        <v>35.700000000000003</v>
      </c>
      <c r="N140" s="49">
        <f t="shared" si="209"/>
        <v>1.07</v>
      </c>
      <c r="O140" s="50">
        <f t="shared" si="210"/>
        <v>1606.4329060545442</v>
      </c>
      <c r="P140" s="78">
        <f t="shared" si="211"/>
        <v>16.363421968692641</v>
      </c>
      <c r="Q140" s="78">
        <f t="shared" si="212"/>
        <v>98.172186057907453</v>
      </c>
      <c r="R140" s="108">
        <f t="shared" si="213"/>
        <v>28.489769123116442</v>
      </c>
      <c r="S140" s="113">
        <f t="shared" si="214"/>
        <v>27.516487680290005</v>
      </c>
      <c r="T140" s="170">
        <v>141</v>
      </c>
      <c r="U140" s="99">
        <f t="shared" si="172"/>
        <v>1232</v>
      </c>
      <c r="V140" s="54">
        <f t="shared" si="173"/>
        <v>35.700000000000003</v>
      </c>
      <c r="W140" s="94">
        <f t="shared" si="174"/>
        <v>1.03</v>
      </c>
      <c r="X140" s="95">
        <f t="shared" si="175"/>
        <v>1542.4837489694344</v>
      </c>
      <c r="Y140" s="96">
        <f t="shared" si="176"/>
        <v>16.155724467512432</v>
      </c>
      <c r="Z140" s="96">
        <f t="shared" si="177"/>
        <v>95.475987602488331</v>
      </c>
      <c r="AA140" s="112">
        <f t="shared" si="178"/>
        <v>31.412086528890061</v>
      </c>
      <c r="AB140" s="116">
        <f t="shared" si="179"/>
        <v>30.436640296097067</v>
      </c>
      <c r="AC140" s="170">
        <v>141</v>
      </c>
      <c r="AD140" s="99">
        <f t="shared" si="180"/>
        <v>985.6</v>
      </c>
      <c r="AE140" s="54">
        <f t="shared" si="181"/>
        <v>35.700000000000003</v>
      </c>
      <c r="AF140" s="94">
        <f t="shared" si="182"/>
        <v>0.98</v>
      </c>
      <c r="AG140" s="95">
        <f t="shared" si="183"/>
        <v>1469.3676968549814</v>
      </c>
      <c r="AH140" s="96">
        <f t="shared" si="184"/>
        <v>15.969954174954115</v>
      </c>
      <c r="AI140" s="96">
        <f t="shared" si="185"/>
        <v>92.008260058717624</v>
      </c>
      <c r="AJ140" s="112">
        <f t="shared" si="186"/>
        <v>34.47609913868704</v>
      </c>
      <c r="AK140" s="116">
        <f t="shared" si="187"/>
        <v>33.491970675364428</v>
      </c>
      <c r="AL140" s="170">
        <v>141</v>
      </c>
      <c r="AM140" s="99">
        <f t="shared" si="188"/>
        <v>788.48</v>
      </c>
      <c r="AN140" s="54">
        <f t="shared" si="189"/>
        <v>35.700000000000003</v>
      </c>
      <c r="AO140" s="94">
        <f t="shared" si="190"/>
        <v>0.92</v>
      </c>
      <c r="AP140" s="95">
        <f t="shared" si="191"/>
        <v>1387.1749692100464</v>
      </c>
      <c r="AQ140" s="96">
        <f t="shared" si="192"/>
        <v>15.803796174009946</v>
      </c>
      <c r="AR140" s="96">
        <f t="shared" si="193"/>
        <v>87.774794988264787</v>
      </c>
      <c r="AS140" s="96">
        <f t="shared" si="194"/>
        <v>37.648235831815242</v>
      </c>
      <c r="AT140" s="53">
        <f t="shared" si="195"/>
        <v>36.649874643516043</v>
      </c>
      <c r="AU140" s="170">
        <v>141</v>
      </c>
      <c r="AV140" s="99">
        <f t="shared" si="196"/>
        <v>630.78400000000011</v>
      </c>
      <c r="AW140" s="54">
        <f t="shared" si="197"/>
        <v>35.700000000000003</v>
      </c>
      <c r="AX140" s="94">
        <f t="shared" si="198"/>
        <v>0.86</v>
      </c>
      <c r="AY140" s="95">
        <f t="shared" si="199"/>
        <v>1296.5198977544312</v>
      </c>
      <c r="AZ140" s="96">
        <f t="shared" si="200"/>
        <v>15.655179939963292</v>
      </c>
      <c r="BA140" s="96">
        <f t="shared" si="201"/>
        <v>82.817310482952607</v>
      </c>
      <c r="BB140" s="96">
        <f t="shared" si="202"/>
        <v>40.886062312650218</v>
      </c>
      <c r="BC140" s="53">
        <f t="shared" si="203"/>
        <v>39.86896867989465</v>
      </c>
      <c r="BD140" s="170">
        <v>141</v>
      </c>
      <c r="BE140" s="99">
        <f t="shared" si="215"/>
        <v>504.62720000000013</v>
      </c>
      <c r="BF140" s="54">
        <f t="shared" si="216"/>
        <v>35.700000000000003</v>
      </c>
      <c r="BG140" s="94">
        <f t="shared" si="217"/>
        <v>0.8</v>
      </c>
      <c r="BH140" s="95">
        <f t="shared" si="218"/>
        <v>1198.605378458833</v>
      </c>
      <c r="BI140" s="96">
        <f t="shared" si="219"/>
        <v>15.522253539207957</v>
      </c>
      <c r="BJ140" s="96">
        <f t="shared" si="220"/>
        <v>77.218515689828976</v>
      </c>
      <c r="BK140" s="96">
        <f t="shared" si="221"/>
        <v>44.139809659202292</v>
      </c>
      <c r="BL140" s="53">
        <f t="shared" si="222"/>
        <v>43.100600733192579</v>
      </c>
      <c r="BM140" s="170">
        <v>141</v>
      </c>
      <c r="BN140" s="99">
        <f t="shared" si="223"/>
        <v>403.70176000000015</v>
      </c>
      <c r="BO140" s="54">
        <f t="shared" si="224"/>
        <v>35.700000000000003</v>
      </c>
      <c r="BP140" s="94">
        <f t="shared" si="225"/>
        <v>0.73</v>
      </c>
      <c r="BQ140" s="95">
        <f t="shared" si="226"/>
        <v>1095.2156132125779</v>
      </c>
      <c r="BR140" s="96">
        <f t="shared" si="227"/>
        <v>15.403360551970634</v>
      </c>
      <c r="BS140" s="96">
        <f t="shared" si="228"/>
        <v>71.102381166586483</v>
      </c>
      <c r="BT140" s="96">
        <f t="shared" si="229"/>
        <v>47.355105720262706</v>
      </c>
      <c r="BU140" s="53">
        <f t="shared" si="230"/>
        <v>46.291545316100034</v>
      </c>
      <c r="BW140" s="141">
        <v>141</v>
      </c>
      <c r="BX140" s="59">
        <f t="shared" si="231"/>
        <v>403.70176000000015</v>
      </c>
      <c r="BY140" s="60">
        <f t="shared" si="232"/>
        <v>35.700000000000003</v>
      </c>
      <c r="BZ140" s="60">
        <f t="shared" si="233"/>
        <v>46.291545316100034</v>
      </c>
      <c r="CA140" s="59">
        <f t="shared" si="234"/>
        <v>1095.2156132125779</v>
      </c>
      <c r="CB140" s="76">
        <f t="shared" si="204"/>
        <v>15.403360551970634</v>
      </c>
      <c r="CC140" s="76">
        <f t="shared" si="235"/>
        <v>71.102381166586483</v>
      </c>
      <c r="CD140" s="76">
        <f t="shared" si="236"/>
        <v>47.355105720262706</v>
      </c>
      <c r="CE140" s="76">
        <f t="shared" si="205"/>
        <v>46.291545316100034</v>
      </c>
      <c r="CF140" s="134">
        <f t="shared" si="237"/>
        <v>0.73</v>
      </c>
      <c r="CH140" s="36">
        <v>141</v>
      </c>
      <c r="CI140" s="52">
        <f t="shared" si="238"/>
        <v>403.70176000000015</v>
      </c>
      <c r="CJ140" s="54">
        <f t="shared" si="238"/>
        <v>35.700000000000003</v>
      </c>
      <c r="CK140" s="55">
        <f t="shared" si="239"/>
        <v>0.73</v>
      </c>
      <c r="CL140" s="52">
        <f t="shared" si="240"/>
        <v>1095.2156132125779</v>
      </c>
      <c r="CM140" s="54">
        <f t="shared" si="241"/>
        <v>46.291545316100034</v>
      </c>
      <c r="CN140" s="148">
        <f t="shared" si="242"/>
        <v>1393.4101207742872</v>
      </c>
      <c r="CO140" s="53">
        <f t="shared" si="243"/>
        <v>23.184719382320296</v>
      </c>
    </row>
    <row r="141" spans="1:93" ht="14.25">
      <c r="A141" s="2">
        <v>142</v>
      </c>
      <c r="B141" s="47">
        <f t="shared" si="163"/>
        <v>2200</v>
      </c>
      <c r="C141" s="46">
        <f t="shared" si="164"/>
        <v>35.799999999999997</v>
      </c>
      <c r="D141" s="48">
        <f t="shared" si="165"/>
        <v>1391.1612280113816</v>
      </c>
      <c r="E141" s="49">
        <f t="shared" si="166"/>
        <v>1.1299999999999999</v>
      </c>
      <c r="F141" s="50">
        <f t="shared" si="167"/>
        <v>1697.9915572904854</v>
      </c>
      <c r="G141" s="45">
        <f t="shared" si="168"/>
        <v>16.790847429778914</v>
      </c>
      <c r="H141" s="45">
        <f t="shared" si="169"/>
        <v>101.12601906435421</v>
      </c>
      <c r="I141" s="109">
        <f t="shared" si="170"/>
        <v>24.192189430247723</v>
      </c>
      <c r="J141" s="113">
        <f t="shared" si="171"/>
        <v>23.205011968304525</v>
      </c>
      <c r="K141" s="170">
        <f t="shared" si="206"/>
        <v>142</v>
      </c>
      <c r="L141" s="41">
        <f t="shared" si="207"/>
        <v>1540</v>
      </c>
      <c r="M141" s="42">
        <f t="shared" si="208"/>
        <v>35.799999999999997</v>
      </c>
      <c r="N141" s="43">
        <f t="shared" si="209"/>
        <v>1.07</v>
      </c>
      <c r="O141" s="44">
        <f t="shared" si="210"/>
        <v>1613.8135912404562</v>
      </c>
      <c r="P141" s="45">
        <f t="shared" si="211"/>
        <v>16.405690722106346</v>
      </c>
      <c r="Q141" s="45">
        <f t="shared" si="212"/>
        <v>98.36913413623445</v>
      </c>
      <c r="R141" s="109">
        <f t="shared" si="213"/>
        <v>28.518332172369053</v>
      </c>
      <c r="S141" s="113">
        <f t="shared" si="214"/>
        <v>27.543518368985485</v>
      </c>
      <c r="T141" s="170">
        <v>142</v>
      </c>
      <c r="U141" s="41">
        <f t="shared" si="172"/>
        <v>1232</v>
      </c>
      <c r="V141" s="42">
        <f t="shared" si="173"/>
        <v>35.799999999999997</v>
      </c>
      <c r="W141" s="43">
        <f t="shared" si="174"/>
        <v>1.03</v>
      </c>
      <c r="X141" s="44">
        <f t="shared" si="175"/>
        <v>1549.7879502318067</v>
      </c>
      <c r="Y141" s="45">
        <f t="shared" si="176"/>
        <v>16.197411435208544</v>
      </c>
      <c r="Z141" s="45">
        <f t="shared" si="177"/>
        <v>95.68121155847227</v>
      </c>
      <c r="AA141" s="109">
        <f t="shared" si="178"/>
        <v>31.445828270539739</v>
      </c>
      <c r="AB141" s="113">
        <f t="shared" si="179"/>
        <v>30.468888671298707</v>
      </c>
      <c r="AC141" s="170">
        <v>142</v>
      </c>
      <c r="AD141" s="41">
        <f t="shared" si="180"/>
        <v>985.6</v>
      </c>
      <c r="AE141" s="42">
        <f t="shared" si="181"/>
        <v>35.799999999999997</v>
      </c>
      <c r="AF141" s="43">
        <f t="shared" si="182"/>
        <v>0.98</v>
      </c>
      <c r="AG141" s="44">
        <f t="shared" si="183"/>
        <v>1476.56244162337</v>
      </c>
      <c r="AH141" s="45">
        <f t="shared" si="184"/>
        <v>16.011120777685079</v>
      </c>
      <c r="AI141" s="45">
        <f t="shared" si="185"/>
        <v>92.221054486159119</v>
      </c>
      <c r="AJ141" s="109">
        <f t="shared" si="186"/>
        <v>34.51594384857605</v>
      </c>
      <c r="AK141" s="113">
        <f t="shared" si="187"/>
        <v>33.530334854658761</v>
      </c>
      <c r="AL141" s="170">
        <v>142</v>
      </c>
      <c r="AM141" s="41">
        <f t="shared" si="188"/>
        <v>788.48</v>
      </c>
      <c r="AN141" s="42">
        <f t="shared" si="189"/>
        <v>35.799999999999997</v>
      </c>
      <c r="AO141" s="43">
        <f t="shared" si="190"/>
        <v>0.92</v>
      </c>
      <c r="AP141" s="44">
        <f t="shared" si="191"/>
        <v>1394.2186218746315</v>
      </c>
      <c r="AQ141" s="45">
        <f t="shared" si="192"/>
        <v>15.844497348166836</v>
      </c>
      <c r="AR141" s="45">
        <f t="shared" si="193"/>
        <v>87.993868864255177</v>
      </c>
      <c r="AS141" s="45">
        <f t="shared" si="194"/>
        <v>37.695188975086936</v>
      </c>
      <c r="AT141" s="70">
        <f t="shared" si="195"/>
        <v>36.69533401673602</v>
      </c>
      <c r="AU141" s="170">
        <v>142</v>
      </c>
      <c r="AV141" s="41">
        <f t="shared" si="196"/>
        <v>630.78400000000011</v>
      </c>
      <c r="AW141" s="42">
        <f t="shared" si="197"/>
        <v>35.799999999999997</v>
      </c>
      <c r="AX141" s="43">
        <f t="shared" si="198"/>
        <v>0.86</v>
      </c>
      <c r="AY141" s="44">
        <f t="shared" si="199"/>
        <v>1303.3624548541964</v>
      </c>
      <c r="AZ141" s="45">
        <f t="shared" si="200"/>
        <v>15.695464822148061</v>
      </c>
      <c r="BA141" s="45">
        <f t="shared" si="201"/>
        <v>83.040704408766899</v>
      </c>
      <c r="BB141" s="45">
        <f t="shared" si="202"/>
        <v>40.94116882862285</v>
      </c>
      <c r="BC141" s="70">
        <f t="shared" si="203"/>
        <v>39.922542681862581</v>
      </c>
      <c r="BD141" s="170">
        <v>142</v>
      </c>
      <c r="BE141" s="41">
        <f t="shared" si="215"/>
        <v>504.62720000000013</v>
      </c>
      <c r="BF141" s="42">
        <f t="shared" si="216"/>
        <v>35.799999999999997</v>
      </c>
      <c r="BG141" s="43">
        <f t="shared" si="217"/>
        <v>0.8</v>
      </c>
      <c r="BH141" s="44">
        <f t="shared" si="218"/>
        <v>1205.1901225626996</v>
      </c>
      <c r="BI141" s="45">
        <f t="shared" si="219"/>
        <v>15.562166078533469</v>
      </c>
      <c r="BJ141" s="45">
        <f t="shared" si="220"/>
        <v>77.443597278218547</v>
      </c>
      <c r="BK141" s="45">
        <f t="shared" si="221"/>
        <v>44.204093652964573</v>
      </c>
      <c r="BL141" s="70">
        <f t="shared" si="222"/>
        <v>43.163289316269982</v>
      </c>
      <c r="BM141" s="170">
        <v>142</v>
      </c>
      <c r="BN141" s="41">
        <f t="shared" si="223"/>
        <v>403.70176000000015</v>
      </c>
      <c r="BO141" s="42">
        <f t="shared" si="224"/>
        <v>35.799999999999997</v>
      </c>
      <c r="BP141" s="43">
        <f t="shared" si="225"/>
        <v>0.73</v>
      </c>
      <c r="BQ141" s="44">
        <f t="shared" si="226"/>
        <v>1101.4823169990025</v>
      </c>
      <c r="BR141" s="45">
        <f t="shared" si="227"/>
        <v>15.442940057718449</v>
      </c>
      <c r="BS141" s="45">
        <f t="shared" si="228"/>
        <v>71.325946541408527</v>
      </c>
      <c r="BT141" s="45">
        <f t="shared" si="229"/>
        <v>47.42949600626136</v>
      </c>
      <c r="BU141" s="70">
        <f t="shared" si="230"/>
        <v>46.364255499677789</v>
      </c>
      <c r="BW141" s="37">
        <v>142</v>
      </c>
      <c r="BX141" s="61">
        <f t="shared" si="231"/>
        <v>403.70176000000015</v>
      </c>
      <c r="BY141" s="62">
        <f t="shared" si="232"/>
        <v>35.799999999999997</v>
      </c>
      <c r="BZ141" s="62">
        <f t="shared" si="233"/>
        <v>46.364255499677789</v>
      </c>
      <c r="CA141" s="61">
        <f t="shared" si="234"/>
        <v>1101.4823169990025</v>
      </c>
      <c r="CB141" s="75">
        <f t="shared" si="204"/>
        <v>15.442940057718449</v>
      </c>
      <c r="CC141" s="75">
        <f t="shared" si="235"/>
        <v>71.325946541408527</v>
      </c>
      <c r="CD141" s="75">
        <f t="shared" si="236"/>
        <v>47.42949600626136</v>
      </c>
      <c r="CE141" s="75">
        <f t="shared" si="205"/>
        <v>46.364255499677789</v>
      </c>
      <c r="CF141" s="118">
        <f t="shared" si="237"/>
        <v>0.73</v>
      </c>
      <c r="CH141" s="37">
        <v>142</v>
      </c>
      <c r="CI141" s="71">
        <f t="shared" si="238"/>
        <v>403.70176000000015</v>
      </c>
      <c r="CJ141" s="42">
        <f t="shared" si="238"/>
        <v>35.799999999999997</v>
      </c>
      <c r="CK141" s="72">
        <f t="shared" si="239"/>
        <v>0.73</v>
      </c>
      <c r="CL141" s="71">
        <f t="shared" si="240"/>
        <v>1101.4823169990025</v>
      </c>
      <c r="CM141" s="42">
        <f t="shared" si="241"/>
        <v>46.364255499677789</v>
      </c>
      <c r="CN141" s="73">
        <f t="shared" si="242"/>
        <v>1391.1612280113816</v>
      </c>
      <c r="CO141" s="123">
        <f t="shared" si="243"/>
        <v>23.205011968304525</v>
      </c>
    </row>
    <row r="142" spans="1:93" ht="14.25">
      <c r="A142" s="2">
        <v>143</v>
      </c>
      <c r="B142" s="47">
        <f t="shared" si="163"/>
        <v>2200</v>
      </c>
      <c r="C142" s="46">
        <f t="shared" si="164"/>
        <v>35.9</v>
      </c>
      <c r="D142" s="48">
        <f t="shared" si="165"/>
        <v>1388.9169736812614</v>
      </c>
      <c r="E142" s="49">
        <f t="shared" si="166"/>
        <v>1.1299999999999999</v>
      </c>
      <c r="F142" s="50">
        <f t="shared" si="167"/>
        <v>1705.4541894032011</v>
      </c>
      <c r="G142" s="45">
        <f t="shared" si="168"/>
        <v>16.834192039917962</v>
      </c>
      <c r="H142" s="45">
        <f t="shared" si="169"/>
        <v>101.30894226222171</v>
      </c>
      <c r="I142" s="109">
        <f t="shared" si="170"/>
        <v>24.214059732796116</v>
      </c>
      <c r="J142" s="113">
        <f t="shared" si="171"/>
        <v>23.225234589436404</v>
      </c>
      <c r="K142" s="170">
        <f t="shared" si="206"/>
        <v>143</v>
      </c>
      <c r="L142" s="41">
        <f t="shared" si="207"/>
        <v>1540</v>
      </c>
      <c r="M142" s="42">
        <f t="shared" si="208"/>
        <v>35.9</v>
      </c>
      <c r="N142" s="43">
        <f t="shared" si="209"/>
        <v>1.07</v>
      </c>
      <c r="O142" s="44">
        <f t="shared" si="210"/>
        <v>1621.2034743081319</v>
      </c>
      <c r="P142" s="45">
        <f t="shared" si="211"/>
        <v>16.447959475520051</v>
      </c>
      <c r="Q142" s="45">
        <f t="shared" si="212"/>
        <v>98.565629172482673</v>
      </c>
      <c r="R142" s="109">
        <f t="shared" si="213"/>
        <v>28.546801036933218</v>
      </c>
      <c r="S142" s="113">
        <f t="shared" si="214"/>
        <v>27.57045628425589</v>
      </c>
      <c r="T142" s="170">
        <v>143</v>
      </c>
      <c r="U142" s="41">
        <f t="shared" si="172"/>
        <v>1232</v>
      </c>
      <c r="V142" s="42">
        <f t="shared" si="173"/>
        <v>35.9</v>
      </c>
      <c r="W142" s="43">
        <f t="shared" si="174"/>
        <v>1.03</v>
      </c>
      <c r="X142" s="44">
        <f t="shared" si="175"/>
        <v>1557.1018106392441</v>
      </c>
      <c r="Y142" s="45">
        <f t="shared" si="176"/>
        <v>16.239098402904659</v>
      </c>
      <c r="Z142" s="45">
        <f t="shared" si="177"/>
        <v>95.885976672247281</v>
      </c>
      <c r="AA142" s="109">
        <f t="shared" si="178"/>
        <v>31.479458526612593</v>
      </c>
      <c r="AB142" s="113">
        <f t="shared" si="179"/>
        <v>30.501027231423404</v>
      </c>
      <c r="AC142" s="170">
        <v>143</v>
      </c>
      <c r="AD142" s="41">
        <f t="shared" si="180"/>
        <v>985.6</v>
      </c>
      <c r="AE142" s="42">
        <f t="shared" si="181"/>
        <v>35.9</v>
      </c>
      <c r="AF142" s="43">
        <f t="shared" si="182"/>
        <v>0.98</v>
      </c>
      <c r="AG142" s="44">
        <f t="shared" si="183"/>
        <v>1483.7674310154937</v>
      </c>
      <c r="AH142" s="45">
        <f t="shared" si="184"/>
        <v>16.052287380416043</v>
      </c>
      <c r="AI142" s="45">
        <f t="shared" si="185"/>
        <v>92.433395680774154</v>
      </c>
      <c r="AJ142" s="109">
        <f t="shared" si="186"/>
        <v>34.555657896257777</v>
      </c>
      <c r="AK142" s="113">
        <f t="shared" si="187"/>
        <v>33.568570329588312</v>
      </c>
      <c r="AL142" s="170">
        <v>143</v>
      </c>
      <c r="AM142" s="41">
        <f t="shared" si="188"/>
        <v>788.48</v>
      </c>
      <c r="AN142" s="42">
        <f t="shared" si="189"/>
        <v>35.9</v>
      </c>
      <c r="AO142" s="43">
        <f t="shared" si="190"/>
        <v>0.93</v>
      </c>
      <c r="AP142" s="44">
        <f t="shared" si="191"/>
        <v>1401.2732245484742</v>
      </c>
      <c r="AQ142" s="45">
        <f t="shared" si="192"/>
        <v>15.885198522323726</v>
      </c>
      <c r="AR142" s="45">
        <f t="shared" si="193"/>
        <v>88.212509436331075</v>
      </c>
      <c r="AS142" s="45">
        <f t="shared" si="194"/>
        <v>37.741991011130139</v>
      </c>
      <c r="AT142" s="70">
        <f t="shared" si="195"/>
        <v>36.740644546918226</v>
      </c>
      <c r="AU142" s="170">
        <v>143</v>
      </c>
      <c r="AV142" s="41">
        <f t="shared" si="196"/>
        <v>630.78400000000011</v>
      </c>
      <c r="AW142" s="42">
        <f t="shared" si="197"/>
        <v>35.9</v>
      </c>
      <c r="AX142" s="43">
        <f t="shared" si="198"/>
        <v>0.87</v>
      </c>
      <c r="AY142" s="44">
        <f t="shared" si="199"/>
        <v>1310.2167609991</v>
      </c>
      <c r="AZ142" s="45">
        <f t="shared" si="200"/>
        <v>15.735749704332834</v>
      </c>
      <c r="BA142" s="45">
        <f t="shared" si="201"/>
        <v>83.263701165654169</v>
      </c>
      <c r="BB142" s="45">
        <f t="shared" si="202"/>
        <v>40.996103495406004</v>
      </c>
      <c r="BC142" s="70">
        <f t="shared" si="203"/>
        <v>39.975947409629292</v>
      </c>
      <c r="BD142" s="170">
        <v>143</v>
      </c>
      <c r="BE142" s="41">
        <f t="shared" si="215"/>
        <v>504.62720000000013</v>
      </c>
      <c r="BF142" s="42">
        <f t="shared" si="216"/>
        <v>35.9</v>
      </c>
      <c r="BG142" s="43">
        <f t="shared" si="217"/>
        <v>0.8</v>
      </c>
      <c r="BH142" s="44">
        <f t="shared" si="218"/>
        <v>1211.7874554786376</v>
      </c>
      <c r="BI142" s="45">
        <f t="shared" si="219"/>
        <v>15.602078617858982</v>
      </c>
      <c r="BJ142" s="45">
        <f t="shared" si="220"/>
        <v>77.668334146936047</v>
      </c>
      <c r="BK142" s="45">
        <f t="shared" si="221"/>
        <v>44.268186058244495</v>
      </c>
      <c r="BL142" s="70">
        <f t="shared" si="222"/>
        <v>43.225789181626851</v>
      </c>
      <c r="BM142" s="170">
        <v>143</v>
      </c>
      <c r="BN142" s="41">
        <f t="shared" si="223"/>
        <v>403.70176000000015</v>
      </c>
      <c r="BO142" s="42">
        <f t="shared" si="224"/>
        <v>35.9</v>
      </c>
      <c r="BP142" s="43">
        <f t="shared" si="225"/>
        <v>0.73</v>
      </c>
      <c r="BQ142" s="44">
        <f t="shared" si="226"/>
        <v>1107.7624115889291</v>
      </c>
      <c r="BR142" s="45">
        <f t="shared" si="227"/>
        <v>15.482519563466267</v>
      </c>
      <c r="BS142" s="45">
        <f t="shared" si="228"/>
        <v>71.549233769604896</v>
      </c>
      <c r="BT142" s="45">
        <f t="shared" si="229"/>
        <v>47.503677463337453</v>
      </c>
      <c r="BU142" s="70">
        <f t="shared" si="230"/>
        <v>46.436759983425567</v>
      </c>
      <c r="BW142" s="37">
        <v>143</v>
      </c>
      <c r="BX142" s="61">
        <f t="shared" si="231"/>
        <v>403.70176000000015</v>
      </c>
      <c r="BY142" s="62">
        <f t="shared" si="232"/>
        <v>35.9</v>
      </c>
      <c r="BZ142" s="62">
        <f t="shared" si="233"/>
        <v>46.436759983425567</v>
      </c>
      <c r="CA142" s="61">
        <f t="shared" si="234"/>
        <v>1107.7624115889291</v>
      </c>
      <c r="CB142" s="75">
        <f t="shared" si="204"/>
        <v>15.482519563466267</v>
      </c>
      <c r="CC142" s="75">
        <f t="shared" si="235"/>
        <v>71.549233769604896</v>
      </c>
      <c r="CD142" s="75">
        <f t="shared" si="236"/>
        <v>47.503677463337453</v>
      </c>
      <c r="CE142" s="75">
        <f t="shared" si="205"/>
        <v>46.436759983425567</v>
      </c>
      <c r="CF142" s="118">
        <f t="shared" si="237"/>
        <v>0.73</v>
      </c>
      <c r="CH142" s="37">
        <v>143</v>
      </c>
      <c r="CI142" s="71">
        <f t="shared" si="238"/>
        <v>403.70176000000015</v>
      </c>
      <c r="CJ142" s="42">
        <f t="shared" si="238"/>
        <v>35.9</v>
      </c>
      <c r="CK142" s="72">
        <f t="shared" si="239"/>
        <v>0.73</v>
      </c>
      <c r="CL142" s="71">
        <f t="shared" si="240"/>
        <v>1107.7624115889291</v>
      </c>
      <c r="CM142" s="42">
        <f t="shared" si="241"/>
        <v>46.436759983425567</v>
      </c>
      <c r="CN142" s="73">
        <f t="shared" si="242"/>
        <v>1388.9169736812614</v>
      </c>
      <c r="CO142" s="123">
        <f t="shared" si="243"/>
        <v>23.225234589436404</v>
      </c>
    </row>
    <row r="143" spans="1:93" ht="14.25">
      <c r="A143" s="2">
        <v>144</v>
      </c>
      <c r="B143" s="47">
        <f t="shared" si="163"/>
        <v>2200</v>
      </c>
      <c r="C143" s="46">
        <f t="shared" si="164"/>
        <v>36</v>
      </c>
      <c r="D143" s="48">
        <f t="shared" si="165"/>
        <v>1386.6773537947577</v>
      </c>
      <c r="E143" s="49">
        <f t="shared" si="166"/>
        <v>1.1299999999999999</v>
      </c>
      <c r="F143" s="50">
        <f t="shared" si="167"/>
        <v>1712.9254918619206</v>
      </c>
      <c r="G143" s="45">
        <f t="shared" si="168"/>
        <v>16.87753665005701</v>
      </c>
      <c r="H143" s="45">
        <f t="shared" si="169"/>
        <v>101.49143962049311</v>
      </c>
      <c r="I143" s="109">
        <f t="shared" si="170"/>
        <v>24.235859455183807</v>
      </c>
      <c r="J143" s="113">
        <f t="shared" si="171"/>
        <v>23.245387687980706</v>
      </c>
      <c r="K143" s="170">
        <f t="shared" si="206"/>
        <v>144</v>
      </c>
      <c r="L143" s="41">
        <f t="shared" si="207"/>
        <v>1540</v>
      </c>
      <c r="M143" s="42">
        <f t="shared" si="208"/>
        <v>36</v>
      </c>
      <c r="N143" s="43">
        <f t="shared" si="209"/>
        <v>1.07</v>
      </c>
      <c r="O143" s="44">
        <f t="shared" si="210"/>
        <v>1628.6025320217962</v>
      </c>
      <c r="P143" s="45">
        <f t="shared" si="211"/>
        <v>16.490228228933759</v>
      </c>
      <c r="Q143" s="45">
        <f t="shared" si="212"/>
        <v>98.761673241383633</v>
      </c>
      <c r="R143" s="109">
        <f t="shared" si="213"/>
        <v>28.575176298457659</v>
      </c>
      <c r="S143" s="113">
        <f t="shared" si="214"/>
        <v>27.597301999034517</v>
      </c>
      <c r="T143" s="170">
        <v>144</v>
      </c>
      <c r="U143" s="41">
        <f t="shared" si="172"/>
        <v>1232</v>
      </c>
      <c r="V143" s="42">
        <f t="shared" si="173"/>
        <v>36</v>
      </c>
      <c r="W143" s="43">
        <f t="shared" si="174"/>
        <v>1.03</v>
      </c>
      <c r="X143" s="44">
        <f t="shared" si="175"/>
        <v>1564.4253038918689</v>
      </c>
      <c r="Y143" s="45">
        <f t="shared" si="176"/>
        <v>16.280785370600771</v>
      </c>
      <c r="Z143" s="45">
        <f t="shared" si="177"/>
        <v>96.09028485301755</v>
      </c>
      <c r="AA143" s="109">
        <f t="shared" si="178"/>
        <v>31.512977967100102</v>
      </c>
      <c r="AB143" s="113">
        <f t="shared" si="179"/>
        <v>30.533056636423488</v>
      </c>
      <c r="AC143" s="170">
        <v>144</v>
      </c>
      <c r="AD143" s="41">
        <f t="shared" si="180"/>
        <v>985.6</v>
      </c>
      <c r="AE143" s="42">
        <f t="shared" si="181"/>
        <v>36</v>
      </c>
      <c r="AF143" s="43">
        <f t="shared" si="182"/>
        <v>0.98</v>
      </c>
      <c r="AG143" s="44">
        <f t="shared" si="183"/>
        <v>1490.9826353719179</v>
      </c>
      <c r="AH143" s="45">
        <f t="shared" si="184"/>
        <v>16.093453983147008</v>
      </c>
      <c r="AI143" s="45">
        <f t="shared" si="185"/>
        <v>92.645285277682973</v>
      </c>
      <c r="AJ143" s="109">
        <f t="shared" si="186"/>
        <v>34.595242037008376</v>
      </c>
      <c r="AK143" s="113">
        <f t="shared" si="187"/>
        <v>33.606677844112198</v>
      </c>
      <c r="AL143" s="170">
        <v>144</v>
      </c>
      <c r="AM143" s="41">
        <f t="shared" si="188"/>
        <v>788.48</v>
      </c>
      <c r="AN143" s="42">
        <f t="shared" si="189"/>
        <v>36</v>
      </c>
      <c r="AO143" s="43">
        <f t="shared" si="190"/>
        <v>0.93</v>
      </c>
      <c r="AP143" s="44">
        <f t="shared" si="191"/>
        <v>1408.3387442717462</v>
      </c>
      <c r="AQ143" s="45">
        <f t="shared" si="192"/>
        <v>15.925899696480618</v>
      </c>
      <c r="AR143" s="45">
        <f t="shared" si="193"/>
        <v>88.430717957050035</v>
      </c>
      <c r="AS143" s="45">
        <f t="shared" si="194"/>
        <v>37.788642769017869</v>
      </c>
      <c r="AT143" s="70">
        <f t="shared" si="195"/>
        <v>36.78580705071284</v>
      </c>
      <c r="AU143" s="170">
        <v>144</v>
      </c>
      <c r="AV143" s="41">
        <f t="shared" si="196"/>
        <v>630.78400000000011</v>
      </c>
      <c r="AW143" s="42">
        <f t="shared" si="197"/>
        <v>36</v>
      </c>
      <c r="AX143" s="43">
        <f t="shared" si="198"/>
        <v>0.87</v>
      </c>
      <c r="AY143" s="44">
        <f t="shared" si="199"/>
        <v>1317.0827805036761</v>
      </c>
      <c r="AZ143" s="45">
        <f t="shared" si="200"/>
        <v>15.776034586517605</v>
      </c>
      <c r="BA143" s="45">
        <f t="shared" si="201"/>
        <v>83.486301534180924</v>
      </c>
      <c r="BB143" s="45">
        <f t="shared" si="202"/>
        <v>41.050867194815751</v>
      </c>
      <c r="BC143" s="70">
        <f t="shared" si="203"/>
        <v>40.029183731797715</v>
      </c>
      <c r="BD143" s="170">
        <v>144</v>
      </c>
      <c r="BE143" s="41">
        <f t="shared" si="215"/>
        <v>504.62720000000013</v>
      </c>
      <c r="BF143" s="42">
        <f t="shared" si="216"/>
        <v>36</v>
      </c>
      <c r="BG143" s="43">
        <f t="shared" si="217"/>
        <v>0.8</v>
      </c>
      <c r="BH143" s="44">
        <f t="shared" si="218"/>
        <v>1218.3973399764586</v>
      </c>
      <c r="BI143" s="45">
        <f t="shared" si="219"/>
        <v>15.641991157184496</v>
      </c>
      <c r="BJ143" s="45">
        <f t="shared" si="220"/>
        <v>77.892726554626563</v>
      </c>
      <c r="BK143" s="45">
        <f t="shared" si="221"/>
        <v>44.332087779602979</v>
      </c>
      <c r="BL143" s="70">
        <f t="shared" si="222"/>
        <v>43.288101220270157</v>
      </c>
      <c r="BM143" s="170">
        <v>144</v>
      </c>
      <c r="BN143" s="41">
        <f t="shared" si="223"/>
        <v>403.70176000000015</v>
      </c>
      <c r="BO143" s="42">
        <f t="shared" si="224"/>
        <v>36</v>
      </c>
      <c r="BP143" s="43">
        <f t="shared" si="225"/>
        <v>0.73</v>
      </c>
      <c r="BQ143" s="44">
        <f t="shared" si="226"/>
        <v>1114.0558599473961</v>
      </c>
      <c r="BR143" s="45">
        <f t="shared" si="227"/>
        <v>15.522099069214086</v>
      </c>
      <c r="BS143" s="45">
        <f t="shared" si="228"/>
        <v>71.772242592947379</v>
      </c>
      <c r="BT143" s="45">
        <f t="shared" si="229"/>
        <v>47.577650982698444</v>
      </c>
      <c r="BU143" s="70">
        <f t="shared" si="230"/>
        <v>46.509059645196963</v>
      </c>
      <c r="BW143" s="37">
        <v>144</v>
      </c>
      <c r="BX143" s="61">
        <f t="shared" si="231"/>
        <v>403.70176000000015</v>
      </c>
      <c r="BY143" s="62">
        <f t="shared" si="232"/>
        <v>36</v>
      </c>
      <c r="BZ143" s="62">
        <f t="shared" si="233"/>
        <v>46.509059645196963</v>
      </c>
      <c r="CA143" s="61">
        <f t="shared" si="234"/>
        <v>1114.0558599473961</v>
      </c>
      <c r="CB143" s="75">
        <f t="shared" si="204"/>
        <v>15.522099069214086</v>
      </c>
      <c r="CC143" s="75">
        <f t="shared" si="235"/>
        <v>71.772242592947379</v>
      </c>
      <c r="CD143" s="75">
        <f t="shared" si="236"/>
        <v>47.577650982698444</v>
      </c>
      <c r="CE143" s="75">
        <f t="shared" si="205"/>
        <v>46.509059645196963</v>
      </c>
      <c r="CF143" s="118">
        <f t="shared" si="237"/>
        <v>0.73</v>
      </c>
      <c r="CH143" s="37">
        <v>144</v>
      </c>
      <c r="CI143" s="71">
        <f t="shared" si="238"/>
        <v>403.70176000000015</v>
      </c>
      <c r="CJ143" s="42">
        <f t="shared" si="238"/>
        <v>36</v>
      </c>
      <c r="CK143" s="72">
        <f t="shared" si="239"/>
        <v>0.73</v>
      </c>
      <c r="CL143" s="71">
        <f t="shared" si="240"/>
        <v>1114.0558599473961</v>
      </c>
      <c r="CM143" s="42">
        <f t="shared" si="241"/>
        <v>46.509059645196963</v>
      </c>
      <c r="CN143" s="73">
        <f t="shared" si="242"/>
        <v>1386.6773537947577</v>
      </c>
      <c r="CO143" s="123">
        <f t="shared" si="243"/>
        <v>23.245387687980706</v>
      </c>
    </row>
    <row r="144" spans="1:93" ht="14.25">
      <c r="A144" s="2">
        <v>145</v>
      </c>
      <c r="B144" s="47">
        <f t="shared" si="163"/>
        <v>2200</v>
      </c>
      <c r="C144" s="46">
        <f t="shared" si="164"/>
        <v>36</v>
      </c>
      <c r="D144" s="48">
        <f t="shared" si="165"/>
        <v>1386.6773537947577</v>
      </c>
      <c r="E144" s="49">
        <f t="shared" si="166"/>
        <v>1.1299999999999999</v>
      </c>
      <c r="F144" s="50">
        <f t="shared" si="167"/>
        <v>1712.9254918619206</v>
      </c>
      <c r="G144" s="45">
        <f t="shared" si="168"/>
        <v>16.87753665005701</v>
      </c>
      <c r="H144" s="45">
        <f t="shared" si="169"/>
        <v>101.49143962049311</v>
      </c>
      <c r="I144" s="109">
        <f t="shared" si="170"/>
        <v>24.235859455183807</v>
      </c>
      <c r="J144" s="113">
        <f t="shared" si="171"/>
        <v>23.245387687980706</v>
      </c>
      <c r="K144" s="170">
        <f t="shared" si="206"/>
        <v>145</v>
      </c>
      <c r="L144" s="41">
        <f t="shared" si="207"/>
        <v>1540</v>
      </c>
      <c r="M144" s="42">
        <f t="shared" si="208"/>
        <v>36</v>
      </c>
      <c r="N144" s="43">
        <f t="shared" si="209"/>
        <v>1.07</v>
      </c>
      <c r="O144" s="44">
        <f t="shared" si="210"/>
        <v>1628.6025320217962</v>
      </c>
      <c r="P144" s="45">
        <f t="shared" si="211"/>
        <v>16.490228228933759</v>
      </c>
      <c r="Q144" s="45">
        <f t="shared" si="212"/>
        <v>98.761673241383633</v>
      </c>
      <c r="R144" s="109">
        <f t="shared" si="213"/>
        <v>28.575176298457659</v>
      </c>
      <c r="S144" s="113">
        <f t="shared" si="214"/>
        <v>27.597301999034517</v>
      </c>
      <c r="T144" s="170">
        <v>145</v>
      </c>
      <c r="U144" s="41">
        <f t="shared" si="172"/>
        <v>1232</v>
      </c>
      <c r="V144" s="42">
        <f t="shared" si="173"/>
        <v>36</v>
      </c>
      <c r="W144" s="43">
        <f t="shared" si="174"/>
        <v>1.03</v>
      </c>
      <c r="X144" s="44">
        <f t="shared" si="175"/>
        <v>1564.4253038918689</v>
      </c>
      <c r="Y144" s="45">
        <f t="shared" si="176"/>
        <v>16.280785370600771</v>
      </c>
      <c r="Z144" s="45">
        <f t="shared" si="177"/>
        <v>96.09028485301755</v>
      </c>
      <c r="AA144" s="109">
        <f t="shared" si="178"/>
        <v>31.512977967100102</v>
      </c>
      <c r="AB144" s="113">
        <f t="shared" si="179"/>
        <v>30.533056636423488</v>
      </c>
      <c r="AC144" s="170">
        <v>145</v>
      </c>
      <c r="AD144" s="41">
        <f t="shared" si="180"/>
        <v>985.6</v>
      </c>
      <c r="AE144" s="42">
        <f t="shared" si="181"/>
        <v>36</v>
      </c>
      <c r="AF144" s="43">
        <f t="shared" si="182"/>
        <v>0.98</v>
      </c>
      <c r="AG144" s="44">
        <f t="shared" si="183"/>
        <v>1490.9826353719179</v>
      </c>
      <c r="AH144" s="45">
        <f t="shared" si="184"/>
        <v>16.093453983147008</v>
      </c>
      <c r="AI144" s="45">
        <f t="shared" si="185"/>
        <v>92.645285277682973</v>
      </c>
      <c r="AJ144" s="109">
        <f t="shared" si="186"/>
        <v>34.595242037008376</v>
      </c>
      <c r="AK144" s="113">
        <f t="shared" si="187"/>
        <v>33.606677844112198</v>
      </c>
      <c r="AL144" s="170">
        <v>145</v>
      </c>
      <c r="AM144" s="41">
        <f t="shared" si="188"/>
        <v>788.48</v>
      </c>
      <c r="AN144" s="42">
        <f t="shared" si="189"/>
        <v>36</v>
      </c>
      <c r="AO144" s="43">
        <f t="shared" si="190"/>
        <v>0.93</v>
      </c>
      <c r="AP144" s="44">
        <f t="shared" si="191"/>
        <v>1408.3387442717462</v>
      </c>
      <c r="AQ144" s="45">
        <f t="shared" si="192"/>
        <v>15.925899696480618</v>
      </c>
      <c r="AR144" s="45">
        <f t="shared" si="193"/>
        <v>88.430717957050035</v>
      </c>
      <c r="AS144" s="45">
        <f t="shared" si="194"/>
        <v>37.788642769017869</v>
      </c>
      <c r="AT144" s="70">
        <f t="shared" si="195"/>
        <v>36.78580705071284</v>
      </c>
      <c r="AU144" s="170">
        <v>145</v>
      </c>
      <c r="AV144" s="41">
        <f t="shared" si="196"/>
        <v>630.78400000000011</v>
      </c>
      <c r="AW144" s="42">
        <f t="shared" si="197"/>
        <v>36</v>
      </c>
      <c r="AX144" s="43">
        <f t="shared" si="198"/>
        <v>0.87</v>
      </c>
      <c r="AY144" s="44">
        <f t="shared" si="199"/>
        <v>1317.0827805036761</v>
      </c>
      <c r="AZ144" s="45">
        <f t="shared" si="200"/>
        <v>15.776034586517605</v>
      </c>
      <c r="BA144" s="45">
        <f t="shared" si="201"/>
        <v>83.486301534180924</v>
      </c>
      <c r="BB144" s="45">
        <f t="shared" si="202"/>
        <v>41.050867194815751</v>
      </c>
      <c r="BC144" s="70">
        <f t="shared" si="203"/>
        <v>40.029183731797715</v>
      </c>
      <c r="BD144" s="170">
        <v>145</v>
      </c>
      <c r="BE144" s="41">
        <f t="shared" si="215"/>
        <v>504.62720000000013</v>
      </c>
      <c r="BF144" s="42">
        <f t="shared" si="216"/>
        <v>36</v>
      </c>
      <c r="BG144" s="43">
        <f t="shared" si="217"/>
        <v>0.8</v>
      </c>
      <c r="BH144" s="44">
        <f t="shared" si="218"/>
        <v>1218.3973399764586</v>
      </c>
      <c r="BI144" s="45">
        <f t="shared" si="219"/>
        <v>15.641991157184496</v>
      </c>
      <c r="BJ144" s="45">
        <f t="shared" si="220"/>
        <v>77.892726554626563</v>
      </c>
      <c r="BK144" s="45">
        <f t="shared" si="221"/>
        <v>44.332087779602979</v>
      </c>
      <c r="BL144" s="70">
        <f t="shared" si="222"/>
        <v>43.288101220270157</v>
      </c>
      <c r="BM144" s="170">
        <v>145</v>
      </c>
      <c r="BN144" s="41">
        <f t="shared" si="223"/>
        <v>403.70176000000015</v>
      </c>
      <c r="BO144" s="42">
        <f t="shared" si="224"/>
        <v>36</v>
      </c>
      <c r="BP144" s="43">
        <f t="shared" si="225"/>
        <v>0.73</v>
      </c>
      <c r="BQ144" s="44">
        <f t="shared" si="226"/>
        <v>1114.0558599473961</v>
      </c>
      <c r="BR144" s="45">
        <f t="shared" si="227"/>
        <v>15.522099069214086</v>
      </c>
      <c r="BS144" s="45">
        <f t="shared" si="228"/>
        <v>71.772242592947379</v>
      </c>
      <c r="BT144" s="45">
        <f t="shared" si="229"/>
        <v>47.577650982698444</v>
      </c>
      <c r="BU144" s="70">
        <f t="shared" si="230"/>
        <v>46.509059645196963</v>
      </c>
      <c r="BW144" s="37">
        <v>145</v>
      </c>
      <c r="BX144" s="61">
        <f t="shared" si="231"/>
        <v>403.70176000000015</v>
      </c>
      <c r="BY144" s="62">
        <f t="shared" si="232"/>
        <v>36</v>
      </c>
      <c r="BZ144" s="62">
        <f t="shared" si="233"/>
        <v>46.509059645196963</v>
      </c>
      <c r="CA144" s="61">
        <f t="shared" si="234"/>
        <v>1114.0558599473961</v>
      </c>
      <c r="CB144" s="75">
        <f t="shared" si="204"/>
        <v>15.522099069214086</v>
      </c>
      <c r="CC144" s="75">
        <f t="shared" si="235"/>
        <v>71.772242592947379</v>
      </c>
      <c r="CD144" s="75">
        <f t="shared" si="236"/>
        <v>47.577650982698444</v>
      </c>
      <c r="CE144" s="75">
        <f t="shared" si="205"/>
        <v>46.509059645196963</v>
      </c>
      <c r="CF144" s="118">
        <f t="shared" si="237"/>
        <v>0.73</v>
      </c>
      <c r="CH144" s="37">
        <v>145</v>
      </c>
      <c r="CI144" s="71">
        <f t="shared" si="238"/>
        <v>403.70176000000015</v>
      </c>
      <c r="CJ144" s="42">
        <f t="shared" si="238"/>
        <v>36</v>
      </c>
      <c r="CK144" s="72">
        <f t="shared" si="239"/>
        <v>0.73</v>
      </c>
      <c r="CL144" s="71">
        <f t="shared" si="240"/>
        <v>1114.0558599473961</v>
      </c>
      <c r="CM144" s="42">
        <f t="shared" si="241"/>
        <v>46.509059645196963</v>
      </c>
      <c r="CN144" s="73">
        <f t="shared" si="242"/>
        <v>1386.6773537947577</v>
      </c>
      <c r="CO144" s="123">
        <f t="shared" si="243"/>
        <v>23.245387687980706</v>
      </c>
    </row>
    <row r="145" spans="1:93" ht="14.25">
      <c r="A145" s="2">
        <v>146</v>
      </c>
      <c r="B145" s="47">
        <f t="shared" si="163"/>
        <v>2200</v>
      </c>
      <c r="C145" s="46">
        <f t="shared" si="164"/>
        <v>36.1</v>
      </c>
      <c r="D145" s="48">
        <f t="shared" si="165"/>
        <v>1384.4423642619922</v>
      </c>
      <c r="E145" s="49">
        <f t="shared" si="166"/>
        <v>1.1299999999999999</v>
      </c>
      <c r="F145" s="50">
        <f t="shared" si="167"/>
        <v>1720.4054454238171</v>
      </c>
      <c r="G145" s="45">
        <f t="shared" si="168"/>
        <v>16.920881260196058</v>
      </c>
      <c r="H145" s="45">
        <f t="shared" si="169"/>
        <v>101.67351327444297</v>
      </c>
      <c r="I145" s="109">
        <f t="shared" si="170"/>
        <v>24.257589042417248</v>
      </c>
      <c r="J145" s="113">
        <f t="shared" si="171"/>
        <v>23.265471702275914</v>
      </c>
      <c r="K145" s="170">
        <f t="shared" si="206"/>
        <v>146</v>
      </c>
      <c r="L145" s="41">
        <f t="shared" si="207"/>
        <v>1540</v>
      </c>
      <c r="M145" s="42">
        <f t="shared" si="208"/>
        <v>36.1</v>
      </c>
      <c r="N145" s="43">
        <f t="shared" si="209"/>
        <v>1.07</v>
      </c>
      <c r="O145" s="44">
        <f t="shared" si="210"/>
        <v>1636.0107413030387</v>
      </c>
      <c r="P145" s="45">
        <f t="shared" si="211"/>
        <v>16.53249698234746</v>
      </c>
      <c r="Q145" s="45">
        <f t="shared" si="212"/>
        <v>98.957268405969515</v>
      </c>
      <c r="R145" s="109">
        <f t="shared" si="213"/>
        <v>28.603458533669496</v>
      </c>
      <c r="S145" s="113">
        <f t="shared" si="214"/>
        <v>27.62405608140681</v>
      </c>
      <c r="T145" s="170">
        <v>146</v>
      </c>
      <c r="U145" s="41">
        <f t="shared" si="172"/>
        <v>1232</v>
      </c>
      <c r="V145" s="42">
        <f t="shared" si="173"/>
        <v>36.1</v>
      </c>
      <c r="W145" s="43">
        <f t="shared" si="174"/>
        <v>1.03</v>
      </c>
      <c r="X145" s="44">
        <f t="shared" si="175"/>
        <v>1571.7584038687221</v>
      </c>
      <c r="Y145" s="45">
        <f t="shared" si="176"/>
        <v>16.322472338296883</v>
      </c>
      <c r="Z145" s="45">
        <f t="shared" si="177"/>
        <v>96.294138001444594</v>
      </c>
      <c r="AA145" s="109">
        <f t="shared" si="178"/>
        <v>31.546387256574331</v>
      </c>
      <c r="AB145" s="113">
        <f t="shared" si="179"/>
        <v>30.564977540913077</v>
      </c>
      <c r="AC145" s="170">
        <v>146</v>
      </c>
      <c r="AD145" s="41">
        <f t="shared" si="180"/>
        <v>985.6</v>
      </c>
      <c r="AE145" s="42">
        <f t="shared" si="181"/>
        <v>36.1</v>
      </c>
      <c r="AF145" s="43">
        <f t="shared" si="182"/>
        <v>0.98</v>
      </c>
      <c r="AG145" s="44">
        <f t="shared" si="183"/>
        <v>1498.2080252300038</v>
      </c>
      <c r="AH145" s="45">
        <f t="shared" si="184"/>
        <v>16.134620585877968</v>
      </c>
      <c r="AI145" s="45">
        <f t="shared" si="185"/>
        <v>92.8567249075153</v>
      </c>
      <c r="AJ145" s="109">
        <f t="shared" si="186"/>
        <v>34.63469702034628</v>
      </c>
      <c r="AK145" s="113">
        <f t="shared" si="187"/>
        <v>33.644658136518068</v>
      </c>
      <c r="AL145" s="170">
        <v>146</v>
      </c>
      <c r="AM145" s="41">
        <f t="shared" si="188"/>
        <v>788.48</v>
      </c>
      <c r="AN145" s="42">
        <f t="shared" si="189"/>
        <v>36.1</v>
      </c>
      <c r="AO145" s="43">
        <f t="shared" si="190"/>
        <v>0.93</v>
      </c>
      <c r="AP145" s="44">
        <f t="shared" si="191"/>
        <v>1415.415148290773</v>
      </c>
      <c r="AQ145" s="45">
        <f t="shared" si="192"/>
        <v>15.966600870637508</v>
      </c>
      <c r="AR145" s="45">
        <f t="shared" si="193"/>
        <v>88.648495679109359</v>
      </c>
      <c r="AS145" s="45">
        <f t="shared" si="194"/>
        <v>37.835145071966615</v>
      </c>
      <c r="AT145" s="70">
        <f t="shared" si="195"/>
        <v>36.830822339001273</v>
      </c>
      <c r="AU145" s="170">
        <v>146</v>
      </c>
      <c r="AV145" s="41">
        <f t="shared" si="196"/>
        <v>630.78400000000011</v>
      </c>
      <c r="AW145" s="42">
        <f t="shared" si="197"/>
        <v>36.1</v>
      </c>
      <c r="AX145" s="43">
        <f t="shared" si="198"/>
        <v>0.87</v>
      </c>
      <c r="AY145" s="44">
        <f t="shared" si="199"/>
        <v>1323.9604778845451</v>
      </c>
      <c r="AZ145" s="45">
        <f t="shared" si="200"/>
        <v>15.816319468702376</v>
      </c>
      <c r="BA145" s="45">
        <f t="shared" si="201"/>
        <v>83.708506299738218</v>
      </c>
      <c r="BB145" s="45">
        <f t="shared" si="202"/>
        <v>41.105460803012818</v>
      </c>
      <c r="BC145" s="70">
        <f t="shared" si="203"/>
        <v>40.082252511400199</v>
      </c>
      <c r="BD145" s="170">
        <v>146</v>
      </c>
      <c r="BE145" s="41">
        <f t="shared" si="215"/>
        <v>504.62720000000013</v>
      </c>
      <c r="BF145" s="42">
        <f t="shared" si="216"/>
        <v>36.1</v>
      </c>
      <c r="BG145" s="43">
        <f t="shared" si="217"/>
        <v>0.8</v>
      </c>
      <c r="BH145" s="44">
        <f t="shared" si="218"/>
        <v>1225.0197390072276</v>
      </c>
      <c r="BI145" s="45">
        <f t="shared" si="219"/>
        <v>15.681903696510007</v>
      </c>
      <c r="BJ145" s="45">
        <f t="shared" si="220"/>
        <v>78.116774768860154</v>
      </c>
      <c r="BK145" s="45">
        <f t="shared" si="221"/>
        <v>44.395799716464346</v>
      </c>
      <c r="BL145" s="70">
        <f t="shared" si="222"/>
        <v>43.350226318147243</v>
      </c>
      <c r="BM145" s="170">
        <v>146</v>
      </c>
      <c r="BN145" s="41">
        <f t="shared" si="223"/>
        <v>403.70176000000015</v>
      </c>
      <c r="BO145" s="42">
        <f t="shared" si="224"/>
        <v>36.1</v>
      </c>
      <c r="BP145" s="43">
        <f t="shared" si="225"/>
        <v>0.73</v>
      </c>
      <c r="BQ145" s="44">
        <f t="shared" si="226"/>
        <v>1120.362625183049</v>
      </c>
      <c r="BR145" s="45">
        <f t="shared" si="227"/>
        <v>15.561678574961901</v>
      </c>
      <c r="BS145" s="45">
        <f t="shared" si="228"/>
        <v>71.994972765063167</v>
      </c>
      <c r="BT145" s="45">
        <f t="shared" si="229"/>
        <v>47.651417451211223</v>
      </c>
      <c r="BU145" s="70">
        <f t="shared" si="230"/>
        <v>46.581155358570058</v>
      </c>
      <c r="BW145" s="37">
        <v>146</v>
      </c>
      <c r="BX145" s="61">
        <f t="shared" si="231"/>
        <v>403.70176000000015</v>
      </c>
      <c r="BY145" s="62">
        <f t="shared" si="232"/>
        <v>36.1</v>
      </c>
      <c r="BZ145" s="62">
        <f t="shared" si="233"/>
        <v>46.581155358570058</v>
      </c>
      <c r="CA145" s="61">
        <f t="shared" si="234"/>
        <v>1120.362625183049</v>
      </c>
      <c r="CB145" s="75">
        <f t="shared" si="204"/>
        <v>15.561678574961901</v>
      </c>
      <c r="CC145" s="75">
        <f t="shared" si="235"/>
        <v>71.994972765063167</v>
      </c>
      <c r="CD145" s="75">
        <f t="shared" si="236"/>
        <v>47.651417451211223</v>
      </c>
      <c r="CE145" s="75">
        <f t="shared" si="205"/>
        <v>46.581155358570058</v>
      </c>
      <c r="CF145" s="118">
        <f t="shared" si="237"/>
        <v>0.73</v>
      </c>
      <c r="CH145" s="37">
        <v>146</v>
      </c>
      <c r="CI145" s="71">
        <f t="shared" si="238"/>
        <v>403.70176000000015</v>
      </c>
      <c r="CJ145" s="42">
        <f t="shared" si="238"/>
        <v>36.1</v>
      </c>
      <c r="CK145" s="72">
        <f t="shared" si="239"/>
        <v>0.73</v>
      </c>
      <c r="CL145" s="71">
        <f t="shared" si="240"/>
        <v>1120.362625183049</v>
      </c>
      <c r="CM145" s="42">
        <f t="shared" si="241"/>
        <v>46.581155358570058</v>
      </c>
      <c r="CN145" s="73">
        <f t="shared" si="242"/>
        <v>1384.4423642619922</v>
      </c>
      <c r="CO145" s="123">
        <f t="shared" si="243"/>
        <v>23.265471702275914</v>
      </c>
    </row>
    <row r="146" spans="1:93" ht="14.25">
      <c r="A146" s="2">
        <v>147</v>
      </c>
      <c r="B146" s="47">
        <f t="shared" si="163"/>
        <v>2200</v>
      </c>
      <c r="C146" s="46">
        <f t="shared" si="164"/>
        <v>36.200000000000003</v>
      </c>
      <c r="D146" s="48">
        <f t="shared" si="165"/>
        <v>1382.2120008941256</v>
      </c>
      <c r="E146" s="49">
        <f t="shared" si="166"/>
        <v>1.1299999999999999</v>
      </c>
      <c r="F146" s="50">
        <f t="shared" si="167"/>
        <v>1727.8940309688758</v>
      </c>
      <c r="G146" s="45">
        <f t="shared" si="168"/>
        <v>16.964225870335106</v>
      </c>
      <c r="H146" s="45">
        <f t="shared" si="169"/>
        <v>101.85516534476227</v>
      </c>
      <c r="I146" s="109">
        <f t="shared" si="170"/>
        <v>24.279248935561284</v>
      </c>
      <c r="J146" s="113">
        <f t="shared" si="171"/>
        <v>23.28548706677795</v>
      </c>
      <c r="K146" s="170">
        <f t="shared" si="206"/>
        <v>147</v>
      </c>
      <c r="L146" s="41">
        <f t="shared" si="207"/>
        <v>1540</v>
      </c>
      <c r="M146" s="42">
        <f t="shared" si="208"/>
        <v>36.200000000000003</v>
      </c>
      <c r="N146" s="43">
        <f t="shared" si="209"/>
        <v>1.07</v>
      </c>
      <c r="O146" s="44">
        <f t="shared" si="210"/>
        <v>1643.4280792292648</v>
      </c>
      <c r="P146" s="45">
        <f t="shared" si="211"/>
        <v>16.574765735761169</v>
      </c>
      <c r="Q146" s="45">
        <f t="shared" si="212"/>
        <v>99.152416717628682</v>
      </c>
      <c r="R146" s="109">
        <f t="shared" si="213"/>
        <v>28.631648314425405</v>
      </c>
      <c r="S146" s="113">
        <f t="shared" si="214"/>
        <v>27.65071909466074</v>
      </c>
      <c r="T146" s="170">
        <v>147</v>
      </c>
      <c r="U146" s="41">
        <f t="shared" si="172"/>
        <v>1232</v>
      </c>
      <c r="V146" s="42">
        <f t="shared" si="173"/>
        <v>36.200000000000003</v>
      </c>
      <c r="W146" s="43">
        <f t="shared" si="174"/>
        <v>1.03</v>
      </c>
      <c r="X146" s="44">
        <f t="shared" si="175"/>
        <v>1579.1010846260883</v>
      </c>
      <c r="Y146" s="45">
        <f t="shared" si="176"/>
        <v>16.364159305992999</v>
      </c>
      <c r="Z146" s="45">
        <f t="shared" si="177"/>
        <v>96.497538009653738</v>
      </c>
      <c r="AA146" s="109">
        <f t="shared" si="178"/>
        <v>31.579687054240978</v>
      </c>
      <c r="AB146" s="113">
        <f t="shared" si="179"/>
        <v>30.596790594220327</v>
      </c>
      <c r="AC146" s="170">
        <v>147</v>
      </c>
      <c r="AD146" s="41">
        <f t="shared" si="180"/>
        <v>985.6</v>
      </c>
      <c r="AE146" s="42">
        <f t="shared" si="181"/>
        <v>36.200000000000003</v>
      </c>
      <c r="AF146" s="43">
        <f t="shared" si="182"/>
        <v>0.98</v>
      </c>
      <c r="AG146" s="44">
        <f t="shared" si="183"/>
        <v>1505.4435713222151</v>
      </c>
      <c r="AH146" s="45">
        <f t="shared" si="184"/>
        <v>16.175787188608936</v>
      </c>
      <c r="AI146" s="45">
        <f t="shared" si="185"/>
        <v>93.067716196362639</v>
      </c>
      <c r="AJ146" s="109">
        <f t="shared" si="186"/>
        <v>34.674023590084133</v>
      </c>
      <c r="AK146" s="113">
        <f t="shared" si="187"/>
        <v>33.682511939473258</v>
      </c>
      <c r="AL146" s="170">
        <v>147</v>
      </c>
      <c r="AM146" s="41">
        <f t="shared" si="188"/>
        <v>788.48</v>
      </c>
      <c r="AN146" s="42">
        <f t="shared" si="189"/>
        <v>36.200000000000003</v>
      </c>
      <c r="AO146" s="43">
        <f t="shared" si="190"/>
        <v>0.93</v>
      </c>
      <c r="AP146" s="44">
        <f t="shared" si="191"/>
        <v>1422.5024040564795</v>
      </c>
      <c r="AQ146" s="45">
        <f t="shared" si="192"/>
        <v>16.0073020447944</v>
      </c>
      <c r="AR146" s="45">
        <f t="shared" si="193"/>
        <v>88.865843855247263</v>
      </c>
      <c r="AS146" s="45">
        <f t="shared" si="194"/>
        <v>37.881498737383865</v>
      </c>
      <c r="AT146" s="70">
        <f t="shared" si="195"/>
        <v>36.875691216942982</v>
      </c>
      <c r="AU146" s="170">
        <v>147</v>
      </c>
      <c r="AV146" s="41">
        <f t="shared" si="196"/>
        <v>630.78400000000011</v>
      </c>
      <c r="AW146" s="42">
        <f t="shared" si="197"/>
        <v>36.200000000000003</v>
      </c>
      <c r="AX146" s="43">
        <f t="shared" si="198"/>
        <v>0.87</v>
      </c>
      <c r="AY146" s="44">
        <f t="shared" si="199"/>
        <v>1330.8498178591733</v>
      </c>
      <c r="AZ146" s="45">
        <f t="shared" si="200"/>
        <v>15.856604350887148</v>
      </c>
      <c r="BA146" s="45">
        <f t="shared" si="201"/>
        <v>83.930316252402093</v>
      </c>
      <c r="BB146" s="45">
        <f t="shared" si="202"/>
        <v>41.159885190542248</v>
      </c>
      <c r="BC146" s="70">
        <f t="shared" si="203"/>
        <v>40.135154605937522</v>
      </c>
      <c r="BD146" s="170">
        <v>147</v>
      </c>
      <c r="BE146" s="41">
        <f t="shared" si="215"/>
        <v>504.62720000000013</v>
      </c>
      <c r="BF146" s="42">
        <f t="shared" si="216"/>
        <v>36.200000000000003</v>
      </c>
      <c r="BG146" s="43">
        <f t="shared" si="217"/>
        <v>0.8</v>
      </c>
      <c r="BH146" s="44">
        <f t="shared" si="218"/>
        <v>1231.6546157025048</v>
      </c>
      <c r="BI146" s="45">
        <f t="shared" si="219"/>
        <v>15.72181623583552</v>
      </c>
      <c r="BJ146" s="45">
        <f t="shared" si="220"/>
        <v>78.340479065970314</v>
      </c>
      <c r="BK146" s="45">
        <f t="shared" si="221"/>
        <v>44.459322763145856</v>
      </c>
      <c r="BL146" s="70">
        <f t="shared" si="222"/>
        <v>43.412165356174945</v>
      </c>
      <c r="BM146" s="170">
        <v>147</v>
      </c>
      <c r="BN146" s="41">
        <f t="shared" si="223"/>
        <v>403.70176000000015</v>
      </c>
      <c r="BO146" s="42">
        <f t="shared" si="224"/>
        <v>36.200000000000003</v>
      </c>
      <c r="BP146" s="43">
        <f t="shared" si="225"/>
        <v>0.74</v>
      </c>
      <c r="BQ146" s="44">
        <f t="shared" si="226"/>
        <v>1126.6826705479421</v>
      </c>
      <c r="BR146" s="45">
        <f t="shared" si="227"/>
        <v>15.601258080709719</v>
      </c>
      <c r="BS146" s="45">
        <f t="shared" si="228"/>
        <v>72.217424051271635</v>
      </c>
      <c r="BT146" s="45">
        <f t="shared" si="229"/>
        <v>47.724977751420376</v>
      </c>
      <c r="BU146" s="70">
        <f t="shared" si="230"/>
        <v>46.653047992865382</v>
      </c>
      <c r="BW146" s="37">
        <v>147</v>
      </c>
      <c r="BX146" s="61">
        <f t="shared" si="231"/>
        <v>403.70176000000015</v>
      </c>
      <c r="BY146" s="62">
        <f t="shared" si="232"/>
        <v>36.200000000000003</v>
      </c>
      <c r="BZ146" s="62">
        <f t="shared" si="233"/>
        <v>46.653047992865382</v>
      </c>
      <c r="CA146" s="61">
        <f t="shared" si="234"/>
        <v>1126.6826705479421</v>
      </c>
      <c r="CB146" s="75">
        <f t="shared" si="204"/>
        <v>15.601258080709719</v>
      </c>
      <c r="CC146" s="75">
        <f t="shared" si="235"/>
        <v>72.217424051271635</v>
      </c>
      <c r="CD146" s="75">
        <f t="shared" si="236"/>
        <v>47.724977751420376</v>
      </c>
      <c r="CE146" s="75">
        <f t="shared" si="205"/>
        <v>46.653047992865382</v>
      </c>
      <c r="CF146" s="118">
        <f t="shared" si="237"/>
        <v>0.74</v>
      </c>
      <c r="CH146" s="37">
        <v>147</v>
      </c>
      <c r="CI146" s="71">
        <f t="shared" si="238"/>
        <v>403.70176000000015</v>
      </c>
      <c r="CJ146" s="42">
        <f t="shared" si="238"/>
        <v>36.200000000000003</v>
      </c>
      <c r="CK146" s="72">
        <f t="shared" si="239"/>
        <v>0.74</v>
      </c>
      <c r="CL146" s="71">
        <f t="shared" si="240"/>
        <v>1126.6826705479421</v>
      </c>
      <c r="CM146" s="42">
        <f t="shared" si="241"/>
        <v>46.653047992865382</v>
      </c>
      <c r="CN146" s="73">
        <f t="shared" si="242"/>
        <v>1382.2120008941256</v>
      </c>
      <c r="CO146" s="123">
        <f t="shared" si="243"/>
        <v>23.28548706677795</v>
      </c>
    </row>
    <row r="147" spans="1:93" ht="14.25">
      <c r="A147" s="2">
        <v>148</v>
      </c>
      <c r="B147" s="47">
        <f t="shared" si="163"/>
        <v>2200</v>
      </c>
      <c r="C147" s="46">
        <f t="shared" si="164"/>
        <v>36.299999999999997</v>
      </c>
      <c r="D147" s="48">
        <f t="shared" si="165"/>
        <v>1379.986259405081</v>
      </c>
      <c r="E147" s="49">
        <f t="shared" si="166"/>
        <v>1.1299999999999999</v>
      </c>
      <c r="F147" s="50">
        <f t="shared" si="167"/>
        <v>1735.3912294986542</v>
      </c>
      <c r="G147" s="45">
        <f t="shared" si="168"/>
        <v>17.007570480474151</v>
      </c>
      <c r="H147" s="45">
        <f t="shared" si="169"/>
        <v>102.03639793767144</v>
      </c>
      <c r="I147" s="109">
        <f t="shared" si="170"/>
        <v>24.300839571782916</v>
      </c>
      <c r="J147" s="113">
        <f t="shared" si="171"/>
        <v>23.305434212103311</v>
      </c>
      <c r="K147" s="170">
        <f t="shared" si="206"/>
        <v>148</v>
      </c>
      <c r="L147" s="41">
        <f t="shared" si="207"/>
        <v>1540</v>
      </c>
      <c r="M147" s="42">
        <f t="shared" si="208"/>
        <v>36.299999999999997</v>
      </c>
      <c r="N147" s="43">
        <f t="shared" si="209"/>
        <v>1.07</v>
      </c>
      <c r="O147" s="44">
        <f t="shared" si="210"/>
        <v>1650.8545230321567</v>
      </c>
      <c r="P147" s="45">
        <f t="shared" si="211"/>
        <v>16.61703448917487</v>
      </c>
      <c r="Q147" s="45">
        <f t="shared" si="212"/>
        <v>99.347120216161443</v>
      </c>
      <c r="R147" s="109">
        <f t="shared" si="213"/>
        <v>28.659746207762261</v>
      </c>
      <c r="S147" s="113">
        <f t="shared" si="214"/>
        <v>27.677291597336708</v>
      </c>
      <c r="T147" s="170">
        <v>148</v>
      </c>
      <c r="U147" s="41">
        <f t="shared" si="172"/>
        <v>1232</v>
      </c>
      <c r="V147" s="42">
        <f t="shared" si="173"/>
        <v>36.299999999999997</v>
      </c>
      <c r="W147" s="43">
        <f t="shared" si="174"/>
        <v>1.03</v>
      </c>
      <c r="X147" s="44">
        <f t="shared" si="175"/>
        <v>1586.4533203958274</v>
      </c>
      <c r="Y147" s="45">
        <f t="shared" si="176"/>
        <v>16.405846273689111</v>
      </c>
      <c r="Z147" s="45">
        <f t="shared" si="177"/>
        <v>96.70048676124091</v>
      </c>
      <c r="AA147" s="109">
        <f t="shared" si="178"/>
        <v>31.612878013991775</v>
      </c>
      <c r="AB147" s="113">
        <f t="shared" si="179"/>
        <v>30.628496440439058</v>
      </c>
      <c r="AC147" s="170">
        <v>148</v>
      </c>
      <c r="AD147" s="41">
        <f t="shared" si="180"/>
        <v>985.6</v>
      </c>
      <c r="AE147" s="42">
        <f t="shared" si="181"/>
        <v>36.299999999999997</v>
      </c>
      <c r="AF147" s="43">
        <f t="shared" si="182"/>
        <v>0.98</v>
      </c>
      <c r="AG147" s="44">
        <f t="shared" si="183"/>
        <v>1512.689244574429</v>
      </c>
      <c r="AH147" s="45">
        <f t="shared" si="184"/>
        <v>16.216953791339897</v>
      </c>
      <c r="AI147" s="45">
        <f t="shared" si="185"/>
        <v>93.278260765732</v>
      </c>
      <c r="AJ147" s="109">
        <f t="shared" si="186"/>
        <v>34.713222484380289</v>
      </c>
      <c r="AK147" s="113">
        <f t="shared" si="187"/>
        <v>33.720239980075583</v>
      </c>
      <c r="AL147" s="170">
        <v>148</v>
      </c>
      <c r="AM147" s="41">
        <f t="shared" si="188"/>
        <v>788.48</v>
      </c>
      <c r="AN147" s="42">
        <f t="shared" si="189"/>
        <v>36.299999999999997</v>
      </c>
      <c r="AO147" s="43">
        <f t="shared" si="190"/>
        <v>0.93</v>
      </c>
      <c r="AP147" s="44">
        <f t="shared" si="191"/>
        <v>1429.6004792228355</v>
      </c>
      <c r="AQ147" s="45">
        <f t="shared" si="192"/>
        <v>16.048003218951287</v>
      </c>
      <c r="AR147" s="45">
        <f t="shared" si="193"/>
        <v>89.082763738145474</v>
      </c>
      <c r="AS147" s="45">
        <f t="shared" si="194"/>
        <v>37.927704576915175</v>
      </c>
      <c r="AT147" s="70">
        <f t="shared" si="195"/>
        <v>36.920414484021826</v>
      </c>
      <c r="AU147" s="170">
        <v>148</v>
      </c>
      <c r="AV147" s="41">
        <f t="shared" si="196"/>
        <v>630.78400000000011</v>
      </c>
      <c r="AW147" s="42">
        <f t="shared" si="197"/>
        <v>36.299999999999997</v>
      </c>
      <c r="AX147" s="43">
        <f t="shared" si="198"/>
        <v>0.87</v>
      </c>
      <c r="AY147" s="44">
        <f t="shared" si="199"/>
        <v>1337.7507653446339</v>
      </c>
      <c r="AZ147" s="45">
        <f t="shared" si="200"/>
        <v>15.896889233071917</v>
      </c>
      <c r="BA147" s="45">
        <f t="shared" si="201"/>
        <v>84.151732186796323</v>
      </c>
      <c r="BB147" s="45">
        <f t="shared" si="202"/>
        <v>41.214141222372866</v>
      </c>
      <c r="BC147" s="70">
        <f t="shared" si="203"/>
        <v>40.187890867417828</v>
      </c>
      <c r="BD147" s="170">
        <v>148</v>
      </c>
      <c r="BE147" s="41">
        <f t="shared" si="215"/>
        <v>504.62720000000013</v>
      </c>
      <c r="BF147" s="42">
        <f t="shared" si="216"/>
        <v>36.299999999999997</v>
      </c>
      <c r="BG147" s="43">
        <f t="shared" si="217"/>
        <v>0.81</v>
      </c>
      <c r="BH147" s="44">
        <f t="shared" si="218"/>
        <v>1238.301933373571</v>
      </c>
      <c r="BI147" s="45">
        <f t="shared" si="219"/>
        <v>15.761728775161032</v>
      </c>
      <c r="BJ147" s="45">
        <f t="shared" si="220"/>
        <v>78.563839730893974</v>
      </c>
      <c r="BK147" s="45">
        <f t="shared" si="221"/>
        <v>44.522657808886933</v>
      </c>
      <c r="BL147" s="70">
        <f t="shared" si="222"/>
        <v>43.473919210268292</v>
      </c>
      <c r="BM147" s="170">
        <v>148</v>
      </c>
      <c r="BN147" s="41">
        <f t="shared" si="223"/>
        <v>403.70176000000015</v>
      </c>
      <c r="BO147" s="42">
        <f t="shared" si="224"/>
        <v>36.299999999999997</v>
      </c>
      <c r="BP147" s="43">
        <f t="shared" si="225"/>
        <v>0.74</v>
      </c>
      <c r="BQ147" s="44">
        <f t="shared" si="226"/>
        <v>1133.0159594373247</v>
      </c>
      <c r="BR147" s="45">
        <f t="shared" si="227"/>
        <v>15.640837586457534</v>
      </c>
      <c r="BS147" s="45">
        <f t="shared" si="228"/>
        <v>72.439596228422928</v>
      </c>
      <c r="BT147" s="45">
        <f t="shared" si="229"/>
        <v>47.798332761566428</v>
      </c>
      <c r="BU147" s="70">
        <f t="shared" si="230"/>
        <v>46.724738413163912</v>
      </c>
      <c r="BW147" s="37">
        <v>148</v>
      </c>
      <c r="BX147" s="61">
        <f t="shared" si="231"/>
        <v>403.70176000000015</v>
      </c>
      <c r="BY147" s="62">
        <f t="shared" si="232"/>
        <v>36.299999999999997</v>
      </c>
      <c r="BZ147" s="62">
        <f t="shared" si="233"/>
        <v>46.724738413163912</v>
      </c>
      <c r="CA147" s="61">
        <f t="shared" si="234"/>
        <v>1133.0159594373247</v>
      </c>
      <c r="CB147" s="75">
        <f t="shared" si="204"/>
        <v>15.640837586457534</v>
      </c>
      <c r="CC147" s="75">
        <f t="shared" si="235"/>
        <v>72.439596228422928</v>
      </c>
      <c r="CD147" s="75">
        <f t="shared" si="236"/>
        <v>47.798332761566428</v>
      </c>
      <c r="CE147" s="75">
        <f t="shared" si="205"/>
        <v>46.724738413163912</v>
      </c>
      <c r="CF147" s="118">
        <f t="shared" si="237"/>
        <v>0.74</v>
      </c>
      <c r="CH147" s="37">
        <v>148</v>
      </c>
      <c r="CI147" s="71">
        <f t="shared" si="238"/>
        <v>403.70176000000015</v>
      </c>
      <c r="CJ147" s="42">
        <f t="shared" si="238"/>
        <v>36.299999999999997</v>
      </c>
      <c r="CK147" s="72">
        <f t="shared" si="239"/>
        <v>0.74</v>
      </c>
      <c r="CL147" s="71">
        <f t="shared" si="240"/>
        <v>1133.0159594373247</v>
      </c>
      <c r="CM147" s="42">
        <f t="shared" si="241"/>
        <v>46.724738413163912</v>
      </c>
      <c r="CN147" s="73">
        <f t="shared" si="242"/>
        <v>1379.986259405081</v>
      </c>
      <c r="CO147" s="123">
        <f t="shared" si="243"/>
        <v>23.305434212103311</v>
      </c>
    </row>
    <row r="148" spans="1:93" ht="14.25">
      <c r="A148" s="2">
        <v>149</v>
      </c>
      <c r="B148" s="47">
        <f t="shared" si="163"/>
        <v>2200</v>
      </c>
      <c r="C148" s="46">
        <f t="shared" si="164"/>
        <v>36.4</v>
      </c>
      <c r="D148" s="48">
        <f t="shared" si="165"/>
        <v>1377.7651354132406</v>
      </c>
      <c r="E148" s="49">
        <f t="shared" si="166"/>
        <v>1.1299999999999999</v>
      </c>
      <c r="F148" s="50">
        <f t="shared" si="167"/>
        <v>1742.8970221350762</v>
      </c>
      <c r="G148" s="45">
        <f t="shared" si="168"/>
        <v>17.050915090613199</v>
      </c>
      <c r="H148" s="45">
        <f t="shared" si="169"/>
        <v>102.21721314503343</v>
      </c>
      <c r="I148" s="109">
        <f t="shared" si="170"/>
        <v>24.322361384394576</v>
      </c>
      <c r="J148" s="113">
        <f t="shared" si="171"/>
        <v>23.325313565071667</v>
      </c>
      <c r="K148" s="170">
        <f t="shared" si="206"/>
        <v>149</v>
      </c>
      <c r="L148" s="41">
        <f t="shared" si="207"/>
        <v>1540</v>
      </c>
      <c r="M148" s="42">
        <f t="shared" si="208"/>
        <v>36.4</v>
      </c>
      <c r="N148" s="43">
        <f t="shared" si="209"/>
        <v>1.08</v>
      </c>
      <c r="O148" s="44">
        <f t="shared" si="210"/>
        <v>1658.2900500961723</v>
      </c>
      <c r="P148" s="45">
        <f t="shared" si="211"/>
        <v>16.659303242588578</v>
      </c>
      <c r="Q148" s="45">
        <f t="shared" si="212"/>
        <v>99.541380929836635</v>
      </c>
      <c r="R148" s="109">
        <f t="shared" si="213"/>
        <v>28.687752775947107</v>
      </c>
      <c r="S148" s="113">
        <f t="shared" si="214"/>
        <v>27.703774143276739</v>
      </c>
      <c r="T148" s="170">
        <v>149</v>
      </c>
      <c r="U148" s="41">
        <f t="shared" si="172"/>
        <v>1232</v>
      </c>
      <c r="V148" s="42">
        <f t="shared" si="173"/>
        <v>36.4</v>
      </c>
      <c r="W148" s="43">
        <f t="shared" si="174"/>
        <v>1.03</v>
      </c>
      <c r="X148" s="44">
        <f t="shared" si="175"/>
        <v>1593.8150855837459</v>
      </c>
      <c r="Y148" s="45">
        <f t="shared" si="176"/>
        <v>16.447533241385226</v>
      </c>
      <c r="Z148" s="45">
        <f t="shared" si="177"/>
        <v>96.902986131281608</v>
      </c>
      <c r="AA148" s="109">
        <f t="shared" si="178"/>
        <v>31.645960784456424</v>
      </c>
      <c r="AB148" s="113">
        <f t="shared" si="179"/>
        <v>30.660095718479905</v>
      </c>
      <c r="AC148" s="170">
        <v>149</v>
      </c>
      <c r="AD148" s="41">
        <f t="shared" si="180"/>
        <v>985.6</v>
      </c>
      <c r="AE148" s="42">
        <f t="shared" si="181"/>
        <v>36.4</v>
      </c>
      <c r="AF148" s="43">
        <f t="shared" si="182"/>
        <v>0.99</v>
      </c>
      <c r="AG148" s="44">
        <f t="shared" si="183"/>
        <v>1519.9450161042846</v>
      </c>
      <c r="AH148" s="45">
        <f t="shared" si="184"/>
        <v>16.258120394070861</v>
      </c>
      <c r="AI148" s="45">
        <f t="shared" si="185"/>
        <v>93.488360232502032</v>
      </c>
      <c r="AJ148" s="109">
        <f t="shared" si="186"/>
        <v>34.752294435789757</v>
      </c>
      <c r="AK148" s="113">
        <f t="shared" si="187"/>
        <v>33.757842979903423</v>
      </c>
      <c r="AL148" s="170">
        <v>149</v>
      </c>
      <c r="AM148" s="41">
        <f t="shared" si="188"/>
        <v>788.48</v>
      </c>
      <c r="AN148" s="42">
        <f t="shared" si="189"/>
        <v>36.4</v>
      </c>
      <c r="AO148" s="43">
        <f t="shared" si="190"/>
        <v>0.93</v>
      </c>
      <c r="AP148" s="44">
        <f t="shared" si="191"/>
        <v>1436.7093416453329</v>
      </c>
      <c r="AQ148" s="45">
        <f t="shared" si="192"/>
        <v>16.088704393108181</v>
      </c>
      <c r="AR148" s="45">
        <f t="shared" si="193"/>
        <v>89.299256580335154</v>
      </c>
      <c r="AS148" s="45">
        <f t="shared" si="194"/>
        <v>37.973763396490931</v>
      </c>
      <c r="AT148" s="70">
        <f t="shared" si="195"/>
        <v>36.96499293409213</v>
      </c>
      <c r="AU148" s="170">
        <v>149</v>
      </c>
      <c r="AV148" s="41">
        <f t="shared" si="196"/>
        <v>630.78400000000011</v>
      </c>
      <c r="AW148" s="42">
        <f t="shared" si="197"/>
        <v>36.4</v>
      </c>
      <c r="AX148" s="43">
        <f t="shared" si="198"/>
        <v>0.87</v>
      </c>
      <c r="AY148" s="44">
        <f t="shared" si="199"/>
        <v>1344.6632854563888</v>
      </c>
      <c r="AZ148" s="45">
        <f t="shared" si="200"/>
        <v>15.93717411525669</v>
      </c>
      <c r="BA148" s="45">
        <f t="shared" si="201"/>
        <v>84.37275490195843</v>
      </c>
      <c r="BB148" s="45">
        <f t="shared" si="202"/>
        <v>41.268229757936652</v>
      </c>
      <c r="BC148" s="70">
        <f t="shared" si="203"/>
        <v>40.240462142395366</v>
      </c>
      <c r="BD148" s="170">
        <v>149</v>
      </c>
      <c r="BE148" s="41">
        <f t="shared" si="215"/>
        <v>504.62720000000013</v>
      </c>
      <c r="BF148" s="42">
        <f t="shared" si="216"/>
        <v>36.4</v>
      </c>
      <c r="BG148" s="43">
        <f t="shared" si="217"/>
        <v>0.81</v>
      </c>
      <c r="BH148" s="44">
        <f t="shared" si="218"/>
        <v>1244.9616555106766</v>
      </c>
      <c r="BI148" s="45">
        <f t="shared" si="219"/>
        <v>15.801641314486545</v>
      </c>
      <c r="BJ148" s="45">
        <f t="shared" si="220"/>
        <v>78.786857057015155</v>
      </c>
      <c r="BK148" s="45">
        <f t="shared" si="221"/>
        <v>44.585805737878694</v>
      </c>
      <c r="BL148" s="70">
        <f t="shared" si="222"/>
        <v>43.535488751369691</v>
      </c>
      <c r="BM148" s="170">
        <v>149</v>
      </c>
      <c r="BN148" s="41">
        <f t="shared" si="223"/>
        <v>403.70176000000015</v>
      </c>
      <c r="BO148" s="42">
        <f t="shared" si="224"/>
        <v>36.4</v>
      </c>
      <c r="BP148" s="43">
        <f t="shared" si="225"/>
        <v>0.74</v>
      </c>
      <c r="BQ148" s="44">
        <f t="shared" si="226"/>
        <v>1139.3624553894358</v>
      </c>
      <c r="BR148" s="45">
        <f t="shared" si="227"/>
        <v>15.680417092205353</v>
      </c>
      <c r="BS148" s="45">
        <f t="shared" si="228"/>
        <v>72.661489084739102</v>
      </c>
      <c r="BT148" s="45">
        <f t="shared" si="229"/>
        <v>47.871483355604333</v>
      </c>
      <c r="BU148" s="70">
        <f t="shared" si="230"/>
        <v>46.796227480325264</v>
      </c>
      <c r="BW148" s="37">
        <v>149</v>
      </c>
      <c r="BX148" s="61">
        <f t="shared" si="231"/>
        <v>403.70176000000015</v>
      </c>
      <c r="BY148" s="62">
        <f t="shared" si="232"/>
        <v>36.4</v>
      </c>
      <c r="BZ148" s="62">
        <f t="shared" si="233"/>
        <v>46.796227480325264</v>
      </c>
      <c r="CA148" s="61">
        <f t="shared" si="234"/>
        <v>1139.3624553894358</v>
      </c>
      <c r="CB148" s="75">
        <f t="shared" si="204"/>
        <v>15.680417092205353</v>
      </c>
      <c r="CC148" s="75">
        <f t="shared" si="235"/>
        <v>72.661489084739102</v>
      </c>
      <c r="CD148" s="75">
        <f t="shared" si="236"/>
        <v>47.871483355604333</v>
      </c>
      <c r="CE148" s="75">
        <f t="shared" si="205"/>
        <v>46.796227480325264</v>
      </c>
      <c r="CF148" s="118">
        <f t="shared" si="237"/>
        <v>0.74</v>
      </c>
      <c r="CH148" s="37">
        <v>149</v>
      </c>
      <c r="CI148" s="71">
        <f t="shared" si="238"/>
        <v>403.70176000000015</v>
      </c>
      <c r="CJ148" s="42">
        <f t="shared" si="238"/>
        <v>36.4</v>
      </c>
      <c r="CK148" s="72">
        <f t="shared" si="239"/>
        <v>0.74</v>
      </c>
      <c r="CL148" s="71">
        <f t="shared" si="240"/>
        <v>1139.3624553894358</v>
      </c>
      <c r="CM148" s="42">
        <f t="shared" si="241"/>
        <v>46.796227480325264</v>
      </c>
      <c r="CN148" s="73">
        <f t="shared" si="242"/>
        <v>1377.7651354132406</v>
      </c>
      <c r="CO148" s="123">
        <f t="shared" si="243"/>
        <v>23.325313565071667</v>
      </c>
    </row>
    <row r="149" spans="1:93" ht="15" thickBot="1">
      <c r="A149" s="3">
        <v>150</v>
      </c>
      <c r="B149" s="79">
        <f t="shared" si="163"/>
        <v>2200</v>
      </c>
      <c r="C149" s="80">
        <f t="shared" si="164"/>
        <v>36.5</v>
      </c>
      <c r="D149" s="81">
        <f t="shared" si="165"/>
        <v>1375.5486244431249</v>
      </c>
      <c r="E149" s="82">
        <f t="shared" si="166"/>
        <v>1.1299999999999999</v>
      </c>
      <c r="F149" s="83">
        <f t="shared" si="167"/>
        <v>1750.4113901192127</v>
      </c>
      <c r="G149" s="84">
        <f t="shared" si="168"/>
        <v>17.094259700752247</v>
      </c>
      <c r="H149" s="84">
        <f t="shared" si="169"/>
        <v>102.39761304446453</v>
      </c>
      <c r="I149" s="110">
        <f t="shared" si="170"/>
        <v>24.34381480289672</v>
      </c>
      <c r="J149" s="114">
        <f t="shared" si="171"/>
        <v>23.345125548747845</v>
      </c>
      <c r="K149" s="170">
        <f t="shared" si="206"/>
        <v>150</v>
      </c>
      <c r="L149" s="100">
        <f t="shared" si="207"/>
        <v>1540</v>
      </c>
      <c r="M149" s="101">
        <f t="shared" si="208"/>
        <v>36.5</v>
      </c>
      <c r="N149" s="102">
        <f t="shared" si="209"/>
        <v>1.08</v>
      </c>
      <c r="O149" s="103">
        <f t="shared" si="210"/>
        <v>1665.7346379570306</v>
      </c>
      <c r="P149" s="84">
        <f t="shared" si="211"/>
        <v>16.701571996002279</v>
      </c>
      <c r="Q149" s="84">
        <f t="shared" si="212"/>
        <v>99.735200875447177</v>
      </c>
      <c r="R149" s="110">
        <f t="shared" si="213"/>
        <v>28.715668576526497</v>
      </c>
      <c r="S149" s="114">
        <f t="shared" si="214"/>
        <v>27.730167281673118</v>
      </c>
      <c r="T149" s="170">
        <v>150</v>
      </c>
      <c r="U149" s="100">
        <f t="shared" si="172"/>
        <v>1232</v>
      </c>
      <c r="V149" s="101">
        <f t="shared" si="173"/>
        <v>36.5</v>
      </c>
      <c r="W149" s="102">
        <f t="shared" si="174"/>
        <v>1.03</v>
      </c>
      <c r="X149" s="103">
        <f t="shared" si="175"/>
        <v>1601.1863547679568</v>
      </c>
      <c r="Y149" s="84">
        <f t="shared" si="176"/>
        <v>16.489220209081338</v>
      </c>
      <c r="Z149" s="84">
        <f t="shared" si="177"/>
        <v>97.105037986339283</v>
      </c>
      <c r="AA149" s="110">
        <f t="shared" si="178"/>
        <v>31.678936009053793</v>
      </c>
      <c r="AB149" s="114">
        <f t="shared" si="179"/>
        <v>30.691589062120745</v>
      </c>
      <c r="AC149" s="170">
        <v>150</v>
      </c>
      <c r="AD149" s="100">
        <f t="shared" si="180"/>
        <v>985.6</v>
      </c>
      <c r="AE149" s="101">
        <f t="shared" si="181"/>
        <v>36.5</v>
      </c>
      <c r="AF149" s="102">
        <f t="shared" si="182"/>
        <v>0.99</v>
      </c>
      <c r="AG149" s="103">
        <f t="shared" si="183"/>
        <v>1527.210857219517</v>
      </c>
      <c r="AH149" s="84">
        <f t="shared" si="184"/>
        <v>16.299286996801825</v>
      </c>
      <c r="AI149" s="84">
        <f t="shared" si="185"/>
        <v>93.698016208879551</v>
      </c>
      <c r="AJ149" s="110">
        <f t="shared" si="186"/>
        <v>34.791240171314577</v>
      </c>
      <c r="AK149" s="114">
        <f t="shared" si="187"/>
        <v>33.795321655065436</v>
      </c>
      <c r="AL149" s="170">
        <v>150</v>
      </c>
      <c r="AM149" s="100">
        <f t="shared" si="188"/>
        <v>788.48</v>
      </c>
      <c r="AN149" s="101">
        <f t="shared" si="189"/>
        <v>36.5</v>
      </c>
      <c r="AO149" s="102">
        <f t="shared" si="190"/>
        <v>0.93</v>
      </c>
      <c r="AP149" s="103">
        <f t="shared" si="191"/>
        <v>1443.8289593794468</v>
      </c>
      <c r="AQ149" s="84">
        <f t="shared" si="192"/>
        <v>16.129405567265071</v>
      </c>
      <c r="AR149" s="84">
        <f t="shared" si="193"/>
        <v>89.515323634103709</v>
      </c>
      <c r="AS149" s="84">
        <f t="shared" si="194"/>
        <v>38.019675996372627</v>
      </c>
      <c r="AT149" s="85">
        <f t="shared" si="195"/>
        <v>37.009427355424272</v>
      </c>
      <c r="AU149" s="170">
        <v>150</v>
      </c>
      <c r="AV149" s="100">
        <f t="shared" si="196"/>
        <v>630.78400000000011</v>
      </c>
      <c r="AW149" s="101">
        <f t="shared" si="197"/>
        <v>36.5</v>
      </c>
      <c r="AX149" s="102">
        <f t="shared" si="198"/>
        <v>0.87</v>
      </c>
      <c r="AY149" s="103">
        <f t="shared" si="199"/>
        <v>1351.5873435070507</v>
      </c>
      <c r="AZ149" s="84">
        <f t="shared" si="200"/>
        <v>15.97745899744146</v>
      </c>
      <c r="BA149" s="84">
        <f t="shared" si="201"/>
        <v>84.593385201206672</v>
      </c>
      <c r="BB149" s="84">
        <f t="shared" si="202"/>
        <v>41.322151651167502</v>
      </c>
      <c r="BC149" s="85">
        <f t="shared" si="203"/>
        <v>40.29286927200868</v>
      </c>
      <c r="BD149" s="170">
        <v>150</v>
      </c>
      <c r="BE149" s="100">
        <f t="shared" si="215"/>
        <v>504.62720000000013</v>
      </c>
      <c r="BF149" s="101">
        <f t="shared" si="216"/>
        <v>36.5</v>
      </c>
      <c r="BG149" s="102">
        <f t="shared" si="217"/>
        <v>0.81</v>
      </c>
      <c r="BH149" s="103">
        <f t="shared" si="218"/>
        <v>1251.6337457822578</v>
      </c>
      <c r="BI149" s="84">
        <f t="shared" si="219"/>
        <v>15.841553853812055</v>
      </c>
      <c r="BJ149" s="84">
        <f t="shared" si="220"/>
        <v>79.009531346009297</v>
      </c>
      <c r="BK149" s="84">
        <f t="shared" si="221"/>
        <v>44.648767429292924</v>
      </c>
      <c r="BL149" s="85">
        <f t="shared" si="222"/>
        <v>43.596874845477437</v>
      </c>
      <c r="BM149" s="170">
        <v>150</v>
      </c>
      <c r="BN149" s="100">
        <f t="shared" si="223"/>
        <v>403.70176000000015</v>
      </c>
      <c r="BO149" s="101">
        <f t="shared" si="224"/>
        <v>36.5</v>
      </c>
      <c r="BP149" s="102">
        <f t="shared" si="225"/>
        <v>0.74</v>
      </c>
      <c r="BQ149" s="103">
        <f t="shared" si="226"/>
        <v>1145.7221220852678</v>
      </c>
      <c r="BR149" s="84">
        <f t="shared" si="227"/>
        <v>15.719996597953168</v>
      </c>
      <c r="BS149" s="84">
        <f t="shared" si="228"/>
        <v>72.883102419656197</v>
      </c>
      <c r="BT149" s="84">
        <f t="shared" si="229"/>
        <v>47.944430403221659</v>
      </c>
      <c r="BU149" s="85">
        <f t="shared" si="230"/>
        <v>46.867516051005602</v>
      </c>
      <c r="BW149" s="38">
        <v>150</v>
      </c>
      <c r="BX149" s="119">
        <f t="shared" si="231"/>
        <v>403.70176000000015</v>
      </c>
      <c r="BY149" s="120">
        <f t="shared" si="232"/>
        <v>36.5</v>
      </c>
      <c r="BZ149" s="120">
        <f t="shared" si="233"/>
        <v>46.867516051005602</v>
      </c>
      <c r="CA149" s="119">
        <f t="shared" si="234"/>
        <v>1145.7221220852678</v>
      </c>
      <c r="CB149" s="121">
        <f t="shared" si="204"/>
        <v>15.719996597953168</v>
      </c>
      <c r="CC149" s="121">
        <f t="shared" si="235"/>
        <v>72.883102419656197</v>
      </c>
      <c r="CD149" s="121">
        <f t="shared" si="236"/>
        <v>47.944430403221659</v>
      </c>
      <c r="CE149" s="121">
        <f t="shared" si="205"/>
        <v>46.867516051005602</v>
      </c>
      <c r="CF149" s="122">
        <f t="shared" si="237"/>
        <v>0.74</v>
      </c>
      <c r="CH149" s="38">
        <v>150</v>
      </c>
      <c r="CI149" s="124">
        <f t="shared" si="238"/>
        <v>403.70176000000015</v>
      </c>
      <c r="CJ149" s="101">
        <f t="shared" si="238"/>
        <v>36.5</v>
      </c>
      <c r="CK149" s="125">
        <f t="shared" si="239"/>
        <v>0.74</v>
      </c>
      <c r="CL149" s="124">
        <f t="shared" si="240"/>
        <v>1145.7221220852678</v>
      </c>
      <c r="CM149" s="101">
        <f t="shared" si="241"/>
        <v>46.867516051005602</v>
      </c>
      <c r="CN149" s="126">
        <f t="shared" si="242"/>
        <v>1375.5486244431249</v>
      </c>
      <c r="CO149" s="127">
        <f t="shared" si="243"/>
        <v>23.345125548747845</v>
      </c>
    </row>
  </sheetData>
  <sheetProtection password="CC3D" sheet="1" objects="1" scenarios="1" selectLockedCells="1"/>
  <mergeCells count="19">
    <mergeCell ref="BW4:CF7"/>
    <mergeCell ref="CH4:CO7"/>
    <mergeCell ref="C5:D5"/>
    <mergeCell ref="N5:S6"/>
    <mergeCell ref="W5:AB6"/>
    <mergeCell ref="AF5:AK6"/>
    <mergeCell ref="AO5:AT6"/>
    <mergeCell ref="AX5:BC6"/>
    <mergeCell ref="A4:J4"/>
    <mergeCell ref="L4:S4"/>
    <mergeCell ref="U4:AB4"/>
    <mergeCell ref="AD4:AK4"/>
    <mergeCell ref="AM4:AT4"/>
    <mergeCell ref="AV4:BC4"/>
    <mergeCell ref="BG5:BL6"/>
    <mergeCell ref="BP5:BU6"/>
    <mergeCell ref="C6:D6"/>
    <mergeCell ref="BE4:BL4"/>
    <mergeCell ref="BN4:BU4"/>
  </mergeCells>
  <phoneticPr fontId="13"/>
  <conditionalFormatting sqref="BV19:BV99 E9:F149 N9:O149 W9:X149 AF9:AG149 AO9:AP149 AX9:AY149 BG9:BH149 BP9:BQ149">
    <cfRule type="cellIs" dxfId="7" priority="3" stopIfTrue="1" operator="between">
      <formula>0.85</formula>
      <formula>1.2</formula>
    </cfRule>
    <cfRule type="cellIs" dxfId="6" priority="4" stopIfTrue="1" operator="between">
      <formula>0.8</formula>
      <formula>0.85</formula>
    </cfRule>
  </conditionalFormatting>
  <conditionalFormatting sqref="E48 E138">
    <cfRule type="cellIs" dxfId="5" priority="1" stopIfTrue="1" operator="between">
      <formula>0.85</formula>
      <formula>15</formula>
    </cfRule>
    <cfRule type="cellIs" dxfId="4" priority="2" stopIfTrue="1" operator="between">
      <formula>0.8</formula>
      <formula>0.85</formula>
    </cfRule>
  </conditionalFormatting>
  <printOptions horizontalCentered="1"/>
  <pageMargins left="0.39370078740157483" right="0.39370078740157483" top="0.41" bottom="0.41" header="0.45" footer="0.51181102362204722"/>
  <pageSetup paperSize="9" scale="5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CV149"/>
  <sheetViews>
    <sheetView zoomScale="75" zoomScaleNormal="75" workbookViewId="0">
      <selection activeCell="R2" sqref="R2"/>
    </sheetView>
  </sheetViews>
  <sheetFormatPr defaultRowHeight="13.5"/>
  <cols>
    <col min="1" max="1" width="5.625" style="8" customWidth="1"/>
    <col min="2" max="2" width="8.875" style="8" customWidth="1"/>
    <col min="3" max="3" width="9.125" style="8" customWidth="1"/>
    <col min="4" max="4" width="11.75" style="8" customWidth="1"/>
    <col min="5" max="5" width="7.125" style="8" customWidth="1"/>
    <col min="6" max="6" width="7.25" style="8" customWidth="1"/>
    <col min="7" max="9" width="6.125" style="8" customWidth="1"/>
    <col min="10" max="10" width="9" style="8"/>
    <col min="11" max="11" width="2.5" style="8" customWidth="1"/>
    <col min="12" max="12" width="8.875" style="8" customWidth="1"/>
    <col min="13" max="14" width="6.625" style="8" customWidth="1"/>
    <col min="15" max="18" width="6.125" style="8" customWidth="1"/>
    <col min="19" max="19" width="10" style="8" bestFit="1" customWidth="1"/>
    <col min="20" max="20" width="2.5" style="8" customWidth="1"/>
    <col min="21" max="21" width="8.875" style="8" customWidth="1"/>
    <col min="22" max="23" width="6.625" style="8" customWidth="1"/>
    <col min="24" max="27" width="6.125" style="8" customWidth="1"/>
    <col min="28" max="28" width="9" style="8"/>
    <col min="29" max="29" width="2.5" style="8" customWidth="1"/>
    <col min="30" max="30" width="8.875" style="8" customWidth="1"/>
    <col min="31" max="32" width="6.625" style="8" customWidth="1"/>
    <col min="33" max="36" width="6.125" style="8" customWidth="1"/>
    <col min="37" max="37" width="9" style="8"/>
    <col min="38" max="38" width="2.25" style="8" customWidth="1"/>
    <col min="39" max="39" width="8.875" style="8" customWidth="1"/>
    <col min="40" max="41" width="6.625" style="8" customWidth="1"/>
    <col min="42" max="45" width="6.25" style="8" customWidth="1"/>
    <col min="46" max="46" width="9" style="8"/>
    <col min="47" max="47" width="2.25" style="8" customWidth="1"/>
    <col min="48" max="48" width="8.875" style="8" customWidth="1"/>
    <col min="49" max="50" width="6.625" style="8" customWidth="1"/>
    <col min="51" max="54" width="6.375" style="8" customWidth="1"/>
    <col min="55" max="55" width="9" style="8" customWidth="1"/>
    <col min="56" max="56" width="2.25" style="8" customWidth="1"/>
    <col min="57" max="57" width="8.875" style="8" customWidth="1"/>
    <col min="58" max="59" width="6.625" style="8" customWidth="1"/>
    <col min="60" max="60" width="6.25" style="8" customWidth="1"/>
    <col min="61" max="63" width="6.375" style="8" customWidth="1"/>
    <col min="64" max="64" width="9" style="8" customWidth="1"/>
    <col min="65" max="65" width="2.25" style="8" customWidth="1"/>
    <col min="66" max="66" width="8.875" style="8" customWidth="1"/>
    <col min="67" max="68" width="6.625" style="8" customWidth="1"/>
    <col min="69" max="72" width="6.375" style="8" customWidth="1"/>
    <col min="73" max="73" width="9" style="8" customWidth="1"/>
    <col min="74" max="74" width="10.875" style="16" customWidth="1"/>
    <col min="75" max="75" width="10.875" style="8" customWidth="1"/>
    <col min="76" max="77" width="11.125" style="8" customWidth="1"/>
    <col min="78" max="78" width="14" style="8" customWidth="1"/>
    <col min="79" max="82" width="11.125" style="8" customWidth="1"/>
    <col min="83" max="83" width="13.5" style="8" customWidth="1"/>
    <col min="84" max="84" width="11.125" style="8" customWidth="1"/>
    <col min="86" max="89" width="9" style="8"/>
    <col min="90" max="91" width="10.875" style="8" customWidth="1"/>
    <col min="92" max="92" width="12.125" style="8" bestFit="1" customWidth="1"/>
    <col min="93" max="93" width="14.5" style="8" bestFit="1" customWidth="1"/>
    <col min="94" max="99" width="6.375" style="8" customWidth="1"/>
    <col min="100" max="100" width="5.25" style="8" customWidth="1"/>
    <col min="101" max="16384" width="9" style="8"/>
  </cols>
  <sheetData>
    <row r="1" spans="1:93" ht="36" customHeight="1">
      <c r="A1" s="7"/>
      <c r="O1" s="176" t="s">
        <v>102</v>
      </c>
      <c r="R1" s="173"/>
      <c r="S1" s="16"/>
      <c r="AE1" s="16"/>
      <c r="AF1" s="16"/>
      <c r="AG1" s="31" t="s">
        <v>23</v>
      </c>
      <c r="AH1" s="32"/>
      <c r="AI1" s="178"/>
      <c r="AJ1" s="32"/>
      <c r="AK1" s="16"/>
      <c r="AL1" s="16"/>
      <c r="AM1" s="16"/>
    </row>
    <row r="2" spans="1:93" ht="36" customHeight="1">
      <c r="X2" s="13"/>
      <c r="AC2" s="13"/>
      <c r="AE2" s="17"/>
      <c r="AF2" s="17"/>
      <c r="AG2" s="33" t="s">
        <v>24</v>
      </c>
      <c r="AH2" s="34"/>
      <c r="AI2" s="39"/>
      <c r="AJ2" s="34"/>
      <c r="AK2" s="34"/>
      <c r="AL2" s="35"/>
      <c r="AM2" s="17"/>
      <c r="AN2" s="13"/>
      <c r="AO2" s="13"/>
      <c r="AP2" s="13"/>
      <c r="AU2" s="13"/>
      <c r="AV2" s="13"/>
      <c r="AW2" s="13"/>
      <c r="AX2" s="13"/>
      <c r="AY2" s="13"/>
      <c r="BD2" s="13"/>
      <c r="BE2" s="13"/>
      <c r="BF2" s="13"/>
      <c r="BG2" s="13"/>
      <c r="BH2" s="13"/>
      <c r="BM2" s="13"/>
      <c r="BN2" s="13"/>
      <c r="BO2" s="13"/>
      <c r="BP2" s="13"/>
      <c r="BQ2" s="13"/>
      <c r="BV2" s="17"/>
      <c r="BW2" s="30" t="s">
        <v>22</v>
      </c>
    </row>
    <row r="3" spans="1:93" ht="17.25" customHeight="1" thickBot="1">
      <c r="B3" s="8" t="s">
        <v>25</v>
      </c>
    </row>
    <row r="4" spans="1:93" ht="21.75" customHeight="1" thickBot="1">
      <c r="A4" s="431" t="s">
        <v>13</v>
      </c>
      <c r="B4" s="432"/>
      <c r="C4" s="432"/>
      <c r="D4" s="432"/>
      <c r="E4" s="432"/>
      <c r="F4" s="432"/>
      <c r="G4" s="432"/>
      <c r="H4" s="432"/>
      <c r="I4" s="432"/>
      <c r="J4" s="433"/>
      <c r="K4" s="167"/>
      <c r="L4" s="431" t="s">
        <v>29</v>
      </c>
      <c r="M4" s="432"/>
      <c r="N4" s="432"/>
      <c r="O4" s="432"/>
      <c r="P4" s="432"/>
      <c r="Q4" s="432"/>
      <c r="R4" s="432"/>
      <c r="S4" s="433"/>
      <c r="T4" s="167"/>
      <c r="U4" s="431" t="s">
        <v>30</v>
      </c>
      <c r="V4" s="432"/>
      <c r="W4" s="432"/>
      <c r="X4" s="432"/>
      <c r="Y4" s="432"/>
      <c r="Z4" s="432"/>
      <c r="AA4" s="432"/>
      <c r="AB4" s="433"/>
      <c r="AC4" s="167"/>
      <c r="AD4" s="431" t="s">
        <v>31</v>
      </c>
      <c r="AE4" s="432"/>
      <c r="AF4" s="432"/>
      <c r="AG4" s="432"/>
      <c r="AH4" s="432"/>
      <c r="AI4" s="432"/>
      <c r="AJ4" s="432"/>
      <c r="AK4" s="433"/>
      <c r="AL4" s="167"/>
      <c r="AM4" s="431" t="s">
        <v>16</v>
      </c>
      <c r="AN4" s="432"/>
      <c r="AO4" s="432"/>
      <c r="AP4" s="432"/>
      <c r="AQ4" s="432"/>
      <c r="AR4" s="432"/>
      <c r="AS4" s="432"/>
      <c r="AT4" s="433"/>
      <c r="AU4" s="167"/>
      <c r="AV4" s="431" t="s">
        <v>17</v>
      </c>
      <c r="AW4" s="432"/>
      <c r="AX4" s="432"/>
      <c r="AY4" s="432"/>
      <c r="AZ4" s="432"/>
      <c r="BA4" s="432"/>
      <c r="BB4" s="432"/>
      <c r="BC4" s="433"/>
      <c r="BD4" s="167"/>
      <c r="BE4" s="431" t="s">
        <v>26</v>
      </c>
      <c r="BF4" s="432"/>
      <c r="BG4" s="432"/>
      <c r="BH4" s="432"/>
      <c r="BI4" s="432"/>
      <c r="BJ4" s="432"/>
      <c r="BK4" s="432"/>
      <c r="BL4" s="433"/>
      <c r="BM4" s="167"/>
      <c r="BN4" s="431" t="s">
        <v>27</v>
      </c>
      <c r="BO4" s="432"/>
      <c r="BP4" s="432"/>
      <c r="BQ4" s="432"/>
      <c r="BR4" s="432"/>
      <c r="BS4" s="432"/>
      <c r="BT4" s="432"/>
      <c r="BU4" s="433"/>
      <c r="BV4" s="10"/>
      <c r="BW4" s="442" t="s">
        <v>28</v>
      </c>
      <c r="BX4" s="443"/>
      <c r="BY4" s="443"/>
      <c r="BZ4" s="443"/>
      <c r="CA4" s="443"/>
      <c r="CB4" s="443"/>
      <c r="CC4" s="443"/>
      <c r="CD4" s="443"/>
      <c r="CE4" s="443"/>
      <c r="CF4" s="444"/>
      <c r="CH4" s="442" t="s">
        <v>19</v>
      </c>
      <c r="CI4" s="451"/>
      <c r="CJ4" s="451"/>
      <c r="CK4" s="451"/>
      <c r="CL4" s="451"/>
      <c r="CM4" s="451"/>
      <c r="CN4" s="451"/>
      <c r="CO4" s="452"/>
    </row>
    <row r="5" spans="1:93" ht="15" customHeight="1">
      <c r="A5" s="22" t="s">
        <v>6</v>
      </c>
      <c r="B5" s="23">
        <f>'収穫予測（入力）'!G14</f>
        <v>0</v>
      </c>
      <c r="C5" s="459" t="s">
        <v>0</v>
      </c>
      <c r="D5" s="460"/>
      <c r="E5" s="23">
        <f>'収穫予測（入力）'!H14</f>
        <v>0</v>
      </c>
      <c r="K5" s="168"/>
      <c r="L5" s="22" t="s">
        <v>7</v>
      </c>
      <c r="M5" s="171" t="str">
        <f>IF('収穫予測（入力）'!G21="","151",'収穫予測（入力）'!G21)</f>
        <v>151</v>
      </c>
      <c r="N5" s="434"/>
      <c r="O5" s="435"/>
      <c r="P5" s="435"/>
      <c r="Q5" s="435"/>
      <c r="R5" s="435"/>
      <c r="S5" s="436"/>
      <c r="T5" s="168"/>
      <c r="U5" s="22" t="s">
        <v>7</v>
      </c>
      <c r="V5" s="171" t="str">
        <f>IF('収穫予測（入力）'!M21="","151",'収穫予測（入力）'!M21)</f>
        <v>151</v>
      </c>
      <c r="W5" s="434"/>
      <c r="X5" s="435"/>
      <c r="Y5" s="435"/>
      <c r="Z5" s="435"/>
      <c r="AA5" s="435"/>
      <c r="AB5" s="436"/>
      <c r="AC5" s="168"/>
      <c r="AD5" s="22" t="s">
        <v>7</v>
      </c>
      <c r="AE5" s="171" t="str">
        <f>IF('収穫予測（入力）'!S21="","151",'収穫予測（入力）'!S21)</f>
        <v>151</v>
      </c>
      <c r="AF5" s="434"/>
      <c r="AG5" s="435"/>
      <c r="AH5" s="435"/>
      <c r="AI5" s="435"/>
      <c r="AJ5" s="435"/>
      <c r="AK5" s="436"/>
      <c r="AL5" s="168"/>
      <c r="AM5" s="22" t="s">
        <v>7</v>
      </c>
      <c r="AN5" s="171" t="str">
        <f>IF('収穫予測（入力）'!G31="","151",'収穫予測（入力）'!G31)</f>
        <v>151</v>
      </c>
      <c r="AO5" s="434"/>
      <c r="AP5" s="435"/>
      <c r="AQ5" s="435"/>
      <c r="AR5" s="435"/>
      <c r="AS5" s="435"/>
      <c r="AT5" s="436"/>
      <c r="AU5" s="168"/>
      <c r="AV5" s="22" t="s">
        <v>7</v>
      </c>
      <c r="AW5" s="171" t="str">
        <f>IF('収穫予測（入力）'!M31="","151",'収穫予測（入力）'!M31)</f>
        <v>151</v>
      </c>
      <c r="AX5" s="434"/>
      <c r="AY5" s="435"/>
      <c r="AZ5" s="435"/>
      <c r="BA5" s="435"/>
      <c r="BB5" s="435"/>
      <c r="BC5" s="436"/>
      <c r="BD5" s="168"/>
      <c r="BE5" s="22" t="s">
        <v>7</v>
      </c>
      <c r="BF5" s="171" t="str">
        <f>IF('収穫予測（入力）'!S31="","151",'収穫予測（入力）'!S31)</f>
        <v>151</v>
      </c>
      <c r="BG5" s="434"/>
      <c r="BH5" s="435"/>
      <c r="BI5" s="435"/>
      <c r="BJ5" s="435"/>
      <c r="BK5" s="435"/>
      <c r="BL5" s="436"/>
      <c r="BM5" s="168"/>
      <c r="BN5" s="22" t="s">
        <v>7</v>
      </c>
      <c r="BO5" s="171" t="str">
        <f>IF('収穫予測（入力）'!G41="","151",'収穫予測（入力）'!G41)</f>
        <v>151</v>
      </c>
      <c r="BP5" s="434"/>
      <c r="BQ5" s="435"/>
      <c r="BR5" s="435"/>
      <c r="BS5" s="435"/>
      <c r="BT5" s="435"/>
      <c r="BU5" s="436"/>
      <c r="BV5" s="11"/>
      <c r="BW5" s="445"/>
      <c r="BX5" s="446"/>
      <c r="BY5" s="446"/>
      <c r="BZ5" s="446"/>
      <c r="CA5" s="446"/>
      <c r="CB5" s="446"/>
      <c r="CC5" s="446"/>
      <c r="CD5" s="446"/>
      <c r="CE5" s="446"/>
      <c r="CF5" s="447"/>
      <c r="CH5" s="453"/>
      <c r="CI5" s="454"/>
      <c r="CJ5" s="454"/>
      <c r="CK5" s="454"/>
      <c r="CL5" s="454"/>
      <c r="CM5" s="454"/>
      <c r="CN5" s="454"/>
      <c r="CO5" s="455"/>
    </row>
    <row r="6" spans="1:93" ht="15" customHeight="1">
      <c r="A6" s="9" t="s">
        <v>4</v>
      </c>
      <c r="B6" s="5">
        <f>'収穫予測（入力）'!I14</f>
        <v>0</v>
      </c>
      <c r="C6" s="440" t="s">
        <v>1</v>
      </c>
      <c r="D6" s="461"/>
      <c r="E6" s="6">
        <f>IF(B5=0,0,ROUND(B6/(46.084945749*(1-EXP(-0.006472836*B5))^0.631063486)*46.084945749*(1-EXP(-0.006472836*40))^0.631063486,1))</f>
        <v>0</v>
      </c>
      <c r="F6" s="156"/>
      <c r="G6" s="157"/>
      <c r="H6" s="157"/>
      <c r="I6" s="157"/>
      <c r="J6" s="158"/>
      <c r="K6" s="168"/>
      <c r="L6" s="9" t="s">
        <v>2</v>
      </c>
      <c r="M6" s="4">
        <f>'収穫予測（入力）'!H21</f>
        <v>0</v>
      </c>
      <c r="N6" s="437"/>
      <c r="O6" s="438"/>
      <c r="P6" s="438"/>
      <c r="Q6" s="438"/>
      <c r="R6" s="438"/>
      <c r="S6" s="439"/>
      <c r="T6" s="168"/>
      <c r="U6" s="9" t="s">
        <v>2</v>
      </c>
      <c r="V6" s="4">
        <f>'収穫予測（入力）'!N21</f>
        <v>0</v>
      </c>
      <c r="W6" s="437"/>
      <c r="X6" s="438"/>
      <c r="Y6" s="438"/>
      <c r="Z6" s="438"/>
      <c r="AA6" s="438"/>
      <c r="AB6" s="439"/>
      <c r="AC6" s="168"/>
      <c r="AD6" s="9" t="s">
        <v>2</v>
      </c>
      <c r="AE6" s="4">
        <f>'収穫予測（入力）'!T21</f>
        <v>0</v>
      </c>
      <c r="AF6" s="437"/>
      <c r="AG6" s="438"/>
      <c r="AH6" s="438"/>
      <c r="AI6" s="438"/>
      <c r="AJ6" s="438"/>
      <c r="AK6" s="439"/>
      <c r="AL6" s="168"/>
      <c r="AM6" s="9" t="s">
        <v>2</v>
      </c>
      <c r="AN6" s="4">
        <f>'収穫予測（入力）'!H31</f>
        <v>0</v>
      </c>
      <c r="AO6" s="437"/>
      <c r="AP6" s="438"/>
      <c r="AQ6" s="438"/>
      <c r="AR6" s="438"/>
      <c r="AS6" s="438"/>
      <c r="AT6" s="439"/>
      <c r="AU6" s="168"/>
      <c r="AV6" s="9" t="s">
        <v>2</v>
      </c>
      <c r="AW6" s="4">
        <f>'収穫予測（入力）'!N31</f>
        <v>0</v>
      </c>
      <c r="AX6" s="437"/>
      <c r="AY6" s="438"/>
      <c r="AZ6" s="438"/>
      <c r="BA6" s="438"/>
      <c r="BB6" s="438"/>
      <c r="BC6" s="439"/>
      <c r="BD6" s="168"/>
      <c r="BE6" s="9" t="s">
        <v>2</v>
      </c>
      <c r="BF6" s="4">
        <f>'収穫予測（入力）'!T31</f>
        <v>0</v>
      </c>
      <c r="BG6" s="437"/>
      <c r="BH6" s="438"/>
      <c r="BI6" s="438"/>
      <c r="BJ6" s="438"/>
      <c r="BK6" s="438"/>
      <c r="BL6" s="439"/>
      <c r="BM6" s="168"/>
      <c r="BN6" s="9" t="s">
        <v>2</v>
      </c>
      <c r="BO6" s="4">
        <f>'収穫予測（入力）'!H41</f>
        <v>0</v>
      </c>
      <c r="BP6" s="437"/>
      <c r="BQ6" s="438"/>
      <c r="BR6" s="438"/>
      <c r="BS6" s="438"/>
      <c r="BT6" s="438"/>
      <c r="BU6" s="439"/>
      <c r="BV6" s="15"/>
      <c r="BW6" s="445"/>
      <c r="BX6" s="446"/>
      <c r="BY6" s="446"/>
      <c r="BZ6" s="446"/>
      <c r="CA6" s="446"/>
      <c r="CB6" s="446"/>
      <c r="CC6" s="446"/>
      <c r="CD6" s="446"/>
      <c r="CE6" s="446"/>
      <c r="CF6" s="447"/>
      <c r="CH6" s="453"/>
      <c r="CI6" s="454"/>
      <c r="CJ6" s="454"/>
      <c r="CK6" s="454"/>
      <c r="CL6" s="454"/>
      <c r="CM6" s="454"/>
      <c r="CN6" s="454"/>
      <c r="CO6" s="455"/>
    </row>
    <row r="7" spans="1:93" ht="15" customHeight="1" thickBot="1">
      <c r="A7" s="164"/>
      <c r="B7" s="155"/>
      <c r="C7" s="155"/>
      <c r="D7" s="155"/>
      <c r="E7" s="165" t="e">
        <f>MIN(E9:E149)</f>
        <v>#DIV/0!</v>
      </c>
      <c r="F7" s="159" t="e">
        <f>MIN(F9:F149)</f>
        <v>#DIV/0!</v>
      </c>
      <c r="G7" s="16"/>
      <c r="H7" s="16"/>
      <c r="I7" s="16"/>
      <c r="J7" s="166" t="e">
        <f>MIN(J9:J149)</f>
        <v>#DIV/0!</v>
      </c>
      <c r="K7" s="168"/>
      <c r="L7" s="159">
        <f>MIN(L9:L149)</f>
        <v>0</v>
      </c>
      <c r="M7" s="160">
        <f>MIN(M9:M149)</f>
        <v>0</v>
      </c>
      <c r="N7" s="161">
        <f>MIN(N9:N149)</f>
        <v>0</v>
      </c>
      <c r="O7" s="159">
        <f>MIN(O9:O149)</f>
        <v>0</v>
      </c>
      <c r="P7" s="162"/>
      <c r="Q7" s="162"/>
      <c r="R7" s="162"/>
      <c r="S7" s="163">
        <f>MIN(S9:S149)</f>
        <v>0</v>
      </c>
      <c r="T7" s="168"/>
      <c r="U7" s="159">
        <f>MIN(U9:U149)</f>
        <v>0</v>
      </c>
      <c r="V7" s="160">
        <f>MIN(V9:V149)</f>
        <v>0</v>
      </c>
      <c r="W7" s="161">
        <f>MIN(W9:W149)</f>
        <v>0</v>
      </c>
      <c r="X7" s="159">
        <f>MIN(X9:X149)</f>
        <v>0</v>
      </c>
      <c r="Y7" s="162"/>
      <c r="Z7" s="162"/>
      <c r="AA7" s="162"/>
      <c r="AB7" s="163">
        <f>MIN(AB9:AB149)</f>
        <v>0</v>
      </c>
      <c r="AC7" s="168"/>
      <c r="AD7" s="159">
        <f>MIN(AD9:AD149)</f>
        <v>0</v>
      </c>
      <c r="AE7" s="160">
        <f>MIN(AE9:AE149)</f>
        <v>0</v>
      </c>
      <c r="AF7" s="161">
        <f>MIN(AF9:AF149)</f>
        <v>0</v>
      </c>
      <c r="AG7" s="159">
        <f>MIN(AG9:AG149)</f>
        <v>0</v>
      </c>
      <c r="AH7" s="162"/>
      <c r="AI7" s="162"/>
      <c r="AJ7" s="162"/>
      <c r="AK7" s="163">
        <f>MIN(AK9:AK149)</f>
        <v>0</v>
      </c>
      <c r="AL7" s="168"/>
      <c r="AM7" s="159">
        <f>MIN(AM9:AM149)</f>
        <v>0</v>
      </c>
      <c r="AN7" s="160">
        <f>MIN(AN9:AN149)</f>
        <v>0</v>
      </c>
      <c r="AO7" s="161">
        <f>MIN(AO9:AO149)</f>
        <v>0</v>
      </c>
      <c r="AP7" s="159">
        <f>MIN(AP9:AP149)</f>
        <v>0</v>
      </c>
      <c r="AQ7" s="162"/>
      <c r="AR7" s="162"/>
      <c r="AS7" s="162"/>
      <c r="AT7" s="163">
        <f>MIN(AT9:AT149)</f>
        <v>0</v>
      </c>
      <c r="AU7" s="168"/>
      <c r="AV7" s="159">
        <f>MIN(AV9:AV149)</f>
        <v>0</v>
      </c>
      <c r="AW7" s="160">
        <f>MIN(AW9:AW149)</f>
        <v>0</v>
      </c>
      <c r="AX7" s="161">
        <f>MIN(AX9:AX149)</f>
        <v>0</v>
      </c>
      <c r="AY7" s="159">
        <f>MIN(AY9:AY149)</f>
        <v>0</v>
      </c>
      <c r="AZ7" s="162"/>
      <c r="BA7" s="162"/>
      <c r="BB7" s="162"/>
      <c r="BC7" s="163">
        <f>MIN(BC9:BC149)</f>
        <v>0</v>
      </c>
      <c r="BD7" s="168"/>
      <c r="BE7" s="159">
        <f>MIN(BE9:BE149)</f>
        <v>0</v>
      </c>
      <c r="BF7" s="160">
        <f>MIN(BF9:BF149)</f>
        <v>0</v>
      </c>
      <c r="BG7" s="161">
        <f>MIN(BG9:BG149)</f>
        <v>0</v>
      </c>
      <c r="BH7" s="159">
        <f>MIN(BH9:BH149)</f>
        <v>0</v>
      </c>
      <c r="BI7" s="162"/>
      <c r="BJ7" s="162"/>
      <c r="BK7" s="162"/>
      <c r="BL7" s="163">
        <f>MIN(BL9:BL149)</f>
        <v>0</v>
      </c>
      <c r="BM7" s="168"/>
      <c r="BN7" s="159">
        <f>MIN(BN9:BN149)</f>
        <v>0</v>
      </c>
      <c r="BO7" s="160">
        <f>MIN(BO9:BO149)</f>
        <v>0</v>
      </c>
      <c r="BP7" s="161">
        <f>MIN(BP9:BP149)</f>
        <v>0</v>
      </c>
      <c r="BQ7" s="159">
        <f>MIN(BQ9:BQ149)</f>
        <v>0</v>
      </c>
      <c r="BR7" s="162"/>
      <c r="BS7" s="162"/>
      <c r="BT7" s="162"/>
      <c r="BU7" s="163">
        <f>MIN(BU9:BU149)</f>
        <v>0</v>
      </c>
      <c r="BV7" s="18"/>
      <c r="BW7" s="448"/>
      <c r="BX7" s="449"/>
      <c r="BY7" s="449"/>
      <c r="BZ7" s="449"/>
      <c r="CA7" s="449"/>
      <c r="CB7" s="449"/>
      <c r="CC7" s="449"/>
      <c r="CD7" s="449"/>
      <c r="CE7" s="449"/>
      <c r="CF7" s="450"/>
      <c r="CH7" s="456"/>
      <c r="CI7" s="457"/>
      <c r="CJ7" s="457"/>
      <c r="CK7" s="457"/>
      <c r="CL7" s="457"/>
      <c r="CM7" s="457"/>
      <c r="CN7" s="457"/>
      <c r="CO7" s="458"/>
    </row>
    <row r="8" spans="1:93" s="387" customFormat="1" ht="27" customHeight="1" thickBot="1">
      <c r="A8" s="360" t="s">
        <v>6</v>
      </c>
      <c r="B8" s="361" t="s">
        <v>3</v>
      </c>
      <c r="C8" s="362" t="s">
        <v>4</v>
      </c>
      <c r="D8" s="363" t="s">
        <v>18</v>
      </c>
      <c r="E8" s="364" t="s">
        <v>9</v>
      </c>
      <c r="F8" s="365" t="s">
        <v>8</v>
      </c>
      <c r="G8" s="388" t="s">
        <v>130</v>
      </c>
      <c r="H8" s="389" t="s">
        <v>131</v>
      </c>
      <c r="I8" s="389" t="s">
        <v>132</v>
      </c>
      <c r="J8" s="368" t="s">
        <v>15</v>
      </c>
      <c r="K8" s="369"/>
      <c r="L8" s="370" t="s">
        <v>3</v>
      </c>
      <c r="M8" s="362" t="s">
        <v>4</v>
      </c>
      <c r="N8" s="363" t="s">
        <v>5</v>
      </c>
      <c r="O8" s="371" t="s">
        <v>8</v>
      </c>
      <c r="P8" s="388" t="s">
        <v>130</v>
      </c>
      <c r="Q8" s="389" t="s">
        <v>131</v>
      </c>
      <c r="R8" s="389" t="s">
        <v>132</v>
      </c>
      <c r="S8" s="368" t="s">
        <v>15</v>
      </c>
      <c r="T8" s="369"/>
      <c r="U8" s="370" t="s">
        <v>3</v>
      </c>
      <c r="V8" s="362" t="s">
        <v>4</v>
      </c>
      <c r="W8" s="363" t="s">
        <v>5</v>
      </c>
      <c r="X8" s="371" t="s">
        <v>8</v>
      </c>
      <c r="Y8" s="388" t="s">
        <v>130</v>
      </c>
      <c r="Z8" s="389" t="s">
        <v>131</v>
      </c>
      <c r="AA8" s="389" t="s">
        <v>132</v>
      </c>
      <c r="AB8" s="368" t="s">
        <v>15</v>
      </c>
      <c r="AC8" s="369"/>
      <c r="AD8" s="370" t="s">
        <v>3</v>
      </c>
      <c r="AE8" s="362" t="s">
        <v>4</v>
      </c>
      <c r="AF8" s="363" t="s">
        <v>5</v>
      </c>
      <c r="AG8" s="371" t="s">
        <v>8</v>
      </c>
      <c r="AH8" s="388" t="s">
        <v>130</v>
      </c>
      <c r="AI8" s="389" t="s">
        <v>131</v>
      </c>
      <c r="AJ8" s="389" t="s">
        <v>132</v>
      </c>
      <c r="AK8" s="368" t="s">
        <v>15</v>
      </c>
      <c r="AL8" s="369"/>
      <c r="AM8" s="370" t="s">
        <v>3</v>
      </c>
      <c r="AN8" s="362" t="s">
        <v>4</v>
      </c>
      <c r="AO8" s="363" t="s">
        <v>5</v>
      </c>
      <c r="AP8" s="371" t="s">
        <v>8</v>
      </c>
      <c r="AQ8" s="388" t="s">
        <v>130</v>
      </c>
      <c r="AR8" s="389" t="s">
        <v>131</v>
      </c>
      <c r="AS8" s="389" t="s">
        <v>132</v>
      </c>
      <c r="AT8" s="372" t="s">
        <v>15</v>
      </c>
      <c r="AU8" s="168"/>
      <c r="AV8" s="370" t="s">
        <v>3</v>
      </c>
      <c r="AW8" s="362" t="s">
        <v>4</v>
      </c>
      <c r="AX8" s="363" t="s">
        <v>5</v>
      </c>
      <c r="AY8" s="371" t="s">
        <v>8</v>
      </c>
      <c r="AZ8" s="388" t="s">
        <v>130</v>
      </c>
      <c r="BA8" s="389" t="s">
        <v>131</v>
      </c>
      <c r="BB8" s="389" t="s">
        <v>132</v>
      </c>
      <c r="BC8" s="372" t="s">
        <v>15</v>
      </c>
      <c r="BD8" s="168"/>
      <c r="BE8" s="370" t="s">
        <v>3</v>
      </c>
      <c r="BF8" s="362" t="s">
        <v>4</v>
      </c>
      <c r="BG8" s="363" t="s">
        <v>5</v>
      </c>
      <c r="BH8" s="371" t="s">
        <v>8</v>
      </c>
      <c r="BI8" s="388" t="s">
        <v>130</v>
      </c>
      <c r="BJ8" s="389" t="s">
        <v>131</v>
      </c>
      <c r="BK8" s="389" t="s">
        <v>132</v>
      </c>
      <c r="BL8" s="372" t="s">
        <v>15</v>
      </c>
      <c r="BM8" s="168"/>
      <c r="BN8" s="370" t="s">
        <v>3</v>
      </c>
      <c r="BO8" s="362" t="s">
        <v>4</v>
      </c>
      <c r="BP8" s="363" t="s">
        <v>5</v>
      </c>
      <c r="BQ8" s="371" t="s">
        <v>8</v>
      </c>
      <c r="BR8" s="388" t="s">
        <v>130</v>
      </c>
      <c r="BS8" s="389" t="s">
        <v>131</v>
      </c>
      <c r="BT8" s="389" t="s">
        <v>132</v>
      </c>
      <c r="BU8" s="372" t="s">
        <v>15</v>
      </c>
      <c r="BV8" s="373"/>
      <c r="BW8" s="374" t="s">
        <v>6</v>
      </c>
      <c r="BX8" s="375" t="s">
        <v>3</v>
      </c>
      <c r="BY8" s="375" t="s">
        <v>11</v>
      </c>
      <c r="BZ8" s="376" t="s">
        <v>21</v>
      </c>
      <c r="CA8" s="377" t="s">
        <v>14</v>
      </c>
      <c r="CB8" s="390" t="s">
        <v>130</v>
      </c>
      <c r="CC8" s="390" t="s">
        <v>131</v>
      </c>
      <c r="CD8" s="378" t="s">
        <v>132</v>
      </c>
      <c r="CE8" s="376" t="s">
        <v>21</v>
      </c>
      <c r="CF8" s="379" t="s">
        <v>10</v>
      </c>
      <c r="CG8" s="380"/>
      <c r="CH8" s="381" t="s">
        <v>6</v>
      </c>
      <c r="CI8" s="382" t="s">
        <v>3</v>
      </c>
      <c r="CJ8" s="382" t="s">
        <v>11</v>
      </c>
      <c r="CK8" s="383" t="s">
        <v>12</v>
      </c>
      <c r="CL8" s="383" t="s">
        <v>14</v>
      </c>
      <c r="CM8" s="384" t="s">
        <v>21</v>
      </c>
      <c r="CN8" s="385" t="s">
        <v>18</v>
      </c>
      <c r="CO8" s="386" t="s">
        <v>20</v>
      </c>
    </row>
    <row r="9" spans="1:93" ht="15" customHeight="1">
      <c r="A9" s="20">
        <v>10</v>
      </c>
      <c r="B9" s="47">
        <f>IF($B$5&gt;$A9,"",$E$5)</f>
        <v>0</v>
      </c>
      <c r="C9" s="46">
        <f>IF($B$5&gt;$A9,"",ROUND($E$6*(46.084945749*(1-EXP(-0.006472836*A9))^0.631063486)/(46.084945749*(1-EXP(-0.006472836*40))^0.631063486),1))</f>
        <v>0</v>
      </c>
      <c r="D9" s="48" t="e">
        <f>IF($B$5&lt;=$A9,1/((1/B9)-(((0.074343*C9^(-1.388481)*B9+5065*C9^(-2.900328))^-1)/(-3.42872*(10^6)*B9^(-0.9184)))),"")</f>
        <v>#DIV/0!</v>
      </c>
      <c r="E9" s="49" t="e">
        <f>IF($B$5&gt;$A9,"",ROUND(((0.074343*C9^-1.388481)+5065*(C9^-2.900328)/((10^5.38221*C9^-1.51185)))/((0.074343*C9^-1.388481)+5065*(C9^-2.90038)/B9),2))</f>
        <v>#DIV/0!</v>
      </c>
      <c r="F9" s="50" t="e">
        <f>IF($B$5&gt;$A9,"",1/((0.074343*C9^-1.388481)+5065*(C9^-2.900328)/B9))</f>
        <v>#DIV/0!</v>
      </c>
      <c r="G9" s="78">
        <f>IF($B$5&gt;$A9,"",1.273477+0.36758*C9+0.140427*(B9^0.5)*C9/100)</f>
        <v>1.273477</v>
      </c>
      <c r="H9" s="78" t="e">
        <f>IF($B$5&gt;$A9,"",F9/G9)</f>
        <v>#DIV/0!</v>
      </c>
      <c r="I9" s="108" t="e">
        <f>IF($B$5&gt;$A9,"",200*(H9/(PI()*B9))^0.5)</f>
        <v>#DIV/0!</v>
      </c>
      <c r="J9" s="113" t="e">
        <f>IF($B$5&gt;$A9,"",-0.15213+0.985016*I9-0.028142*B9^(0.5)*C9/100)</f>
        <v>#DIV/0!</v>
      </c>
      <c r="K9" s="170">
        <f>A9</f>
        <v>10</v>
      </c>
      <c r="L9" s="99" t="str">
        <f>IF(A9&gt;=$M$5,B9*(1-$M$6),"")</f>
        <v/>
      </c>
      <c r="M9" s="54" t="str">
        <f>IF(L9="","",C9)</f>
        <v/>
      </c>
      <c r="N9" s="94" t="str">
        <f>IF(L9="","",ROUND(((0.074343*M9^-1.388481)+5065*(M9^-2.900328)/((10^5.38221*M9^-1.51185)))/((0.074343*M9^-1.388481)+5065*(M9^-2.90038)/L9),2))</f>
        <v/>
      </c>
      <c r="O9" s="95" t="str">
        <f>IF(L9="","",1/((0.074343*M9^-1.388481)+5065*(M9^-2.900328)/L9))</f>
        <v/>
      </c>
      <c r="P9" s="96" t="str">
        <f>IF($M$5&gt;$A9,"",1.273477+0.36758*M9+0.140427*(L9^0.5)*M9/100)</f>
        <v/>
      </c>
      <c r="Q9" s="96" t="str">
        <f>IF($M$5&gt;$A9,"",O9/P9)</f>
        <v/>
      </c>
      <c r="R9" s="112" t="str">
        <f>IF($M$5&gt;$A9,"",200*(Q9/(PI()*L9))^0.5)</f>
        <v/>
      </c>
      <c r="S9" s="116" t="str">
        <f>IF($M$5&gt;$A9,"",-0.15213+0.985016*R9-0.028142*L9^(0.5)*M9/100)</f>
        <v/>
      </c>
      <c r="T9" s="170">
        <v>10</v>
      </c>
      <c r="U9" s="98" t="str">
        <f>IF(A9&gt;=$V$5,L9*(1-$V$6),"")</f>
        <v/>
      </c>
      <c r="V9" s="46" t="str">
        <f>IF(U9="","",M9)</f>
        <v/>
      </c>
      <c r="W9" s="49" t="str">
        <f>IF(U9="","",ROUND(((0.074343*V9^-1.388481)+5065*(V9^-2.900328)/((10^5.38221*V9^-1.51185)))/((0.074343*V9^-1.388481)+5065*(V9^-2.90038)/U9),2))</f>
        <v/>
      </c>
      <c r="X9" s="50" t="str">
        <f>IF(U9="","",1/((0.074343*V9^-1.388481)+5065*(V9^-2.900328)/U9))</f>
        <v/>
      </c>
      <c r="Y9" s="78" t="str">
        <f>IF($V$5&gt;$A9,"",1.273477+0.36758*V9+0.140427*(U9^0.5)*V9/100)</f>
        <v/>
      </c>
      <c r="Z9" s="78" t="str">
        <f>IF($V$5&gt;$A9,"",X9/Y9)</f>
        <v/>
      </c>
      <c r="AA9" s="108" t="str">
        <f>IF($V$5&gt;$A9,"",200*(Z9/(PI()*U9))^0.5)</f>
        <v/>
      </c>
      <c r="AB9" s="113" t="str">
        <f>IF($V$5&gt;$A9,"",-0.15213+0.985016*AA9-0.028142*U9^(0.5)*V9/100)</f>
        <v/>
      </c>
      <c r="AC9" s="170">
        <v>10</v>
      </c>
      <c r="AD9" s="98" t="str">
        <f>IF(A9&gt;=$AE$5,U9*(1-$AE$6),"")</f>
        <v/>
      </c>
      <c r="AE9" s="46" t="str">
        <f>IF(AD9="","",V9)</f>
        <v/>
      </c>
      <c r="AF9" s="49" t="str">
        <f>IF(AD9="","",ROUND(((0.074343*AE9^-1.388481)+5065*(AE9^-2.900328)/((10^5.38221*AE9^-1.51185)))/((0.074343*AE9^-1.388481)+5065*(AE9^-2.90038)/AD9),2))</f>
        <v/>
      </c>
      <c r="AG9" s="50" t="str">
        <f>IF(AD9="","",1/((0.074343*AE9^-1.388481)+5065*(AE9^-2.900328)/AD9))</f>
        <v/>
      </c>
      <c r="AH9" s="78" t="str">
        <f>IF($AE$5&gt;$A9,"",1.273477+0.36758*AE9+0.140427*(AD9^0.5)*AE9/100)</f>
        <v/>
      </c>
      <c r="AI9" s="78" t="str">
        <f>IF($AE$5&gt;$A9,"",AG9/AH9)</f>
        <v/>
      </c>
      <c r="AJ9" s="108" t="str">
        <f>IF($AE$5&gt;$A9,"",200*(AI9/(PI()*AD9))^0.5)</f>
        <v/>
      </c>
      <c r="AK9" s="113" t="str">
        <f>IF($AE$5&gt;$A9,"",-0.15213+0.985016*AJ9-0.028142*AD9^(0.5)*AE9/100)</f>
        <v/>
      </c>
      <c r="AL9" s="170">
        <v>10</v>
      </c>
      <c r="AM9" s="98" t="str">
        <f>IF(A9&gt;=$AN$5,AD9*(1-$AN$6),"")</f>
        <v/>
      </c>
      <c r="AN9" s="46" t="str">
        <f>IF(AM9="","",AE9)</f>
        <v/>
      </c>
      <c r="AO9" s="49" t="str">
        <f>IF(AM9="","",ROUND(((0.074343*AN9^-1.388481)+5065*(AN9^-2.900328)/((10^5.38221*AN9^-1.51185)))/((0.074343*AN9^-1.388481)+5065*(AN9^-2.90038)/AM9),2))</f>
        <v/>
      </c>
      <c r="AP9" s="50" t="str">
        <f>IF(AM9="","",1/((0.074343*AN9^-1.388481)+5065*(AN9^-2.900328)/AM9))</f>
        <v/>
      </c>
      <c r="AQ9" s="78" t="str">
        <f>IF($AN$5&gt;$A9,"",1.273477+0.36758*AN9+0.140427*(AM9^0.5)*AN9/100)</f>
        <v/>
      </c>
      <c r="AR9" s="78" t="str">
        <f>IF($AN$5&gt;$A9,"",AP9/AQ9)</f>
        <v/>
      </c>
      <c r="AS9" s="78" t="str">
        <f>IF($AN$5&gt;$A9,"",200*(AR9/(PI()*AM9))^0.5)</f>
        <v/>
      </c>
      <c r="AT9" s="70" t="str">
        <f>IF($AN$5&gt;$A9,"",-0.15213+0.985016*AS9-0.028142*AM9^(0.5)*AN9/100)</f>
        <v/>
      </c>
      <c r="AU9" s="170">
        <v>10</v>
      </c>
      <c r="AV9" s="99" t="str">
        <f>IF(A9&gt;=$AW$5,AM9*(1-$AW$6),"")</f>
        <v/>
      </c>
      <c r="AW9" s="54" t="str">
        <f>IF(AV9="","",AN9)</f>
        <v/>
      </c>
      <c r="AX9" s="94" t="str">
        <f>IF(AV9="","",ROUND(((0.074343*AW9^-1.388481)+5065*(AW9^-2.900328)/((10^5.38221*AW9^-1.51185)))/((0.074343*AW9^-1.388481)+5065*(AW9^-2.90038)/AV9),2))</f>
        <v/>
      </c>
      <c r="AY9" s="95" t="str">
        <f>IF(AV9="","",1/((0.074343*AW9^-1.388481)+5065*(AW9^-2.900328)/AV9))</f>
        <v/>
      </c>
      <c r="AZ9" s="96" t="str">
        <f>IF($AW$5&gt;$A9,"",1.273477+0.36758*AW9+0.140427*(AV9^0.5)*AW9/100)</f>
        <v/>
      </c>
      <c r="BA9" s="96" t="str">
        <f>IF($AW$5&gt;$A9,"",AY9/AZ9)</f>
        <v/>
      </c>
      <c r="BB9" s="96" t="str">
        <f>IF($AW$5&gt;$A9,"",200*(BA9/(PI()*AV9))^0.5)</f>
        <v/>
      </c>
      <c r="BC9" s="53" t="str">
        <f>IF($AW$5&gt;$A9,"",-0.15213+0.985016*BB9-0.028142*AV9^(0.5)*AW9/100)</f>
        <v/>
      </c>
      <c r="BD9" s="170">
        <v>10</v>
      </c>
      <c r="BE9" s="99" t="str">
        <f>IF(A9&gt;=$BF$5,AV9*(1-$BF$6),"")</f>
        <v/>
      </c>
      <c r="BF9" s="54" t="str">
        <f>IF(BE9="","",AW9)</f>
        <v/>
      </c>
      <c r="BG9" s="94" t="str">
        <f>IF(BE9="","",ROUND(((0.074343*BF9^-1.388481)+5065*(BF9^-2.900328)/((10^5.38221*BF9^-1.51185)))/((0.074343*BF9^-1.388481)+5065*(BF9^-2.90038)/BE9),2))</f>
        <v/>
      </c>
      <c r="BH9" s="95" t="str">
        <f>IF(BE9="","",1/((0.074343*BF9^-1.388481)+5065*(BF9^-2.900328)/BE9))</f>
        <v/>
      </c>
      <c r="BI9" s="96" t="str">
        <f>IF($BF$5&gt;$A9,"",1.273477+0.36758*BF9+0.140427*(BE9^0.5)*BF9/100)</f>
        <v/>
      </c>
      <c r="BJ9" s="96" t="str">
        <f>IF($BF$5&gt;$A9,"",BH9/BI9)</f>
        <v/>
      </c>
      <c r="BK9" s="96" t="str">
        <f>IF($BF$5&gt;$A9,"",200*(BJ9/(PI()*BE9))^0.5)</f>
        <v/>
      </c>
      <c r="BL9" s="53" t="str">
        <f>IF($BF$5&gt;$A9,"",-0.15213+0.985016*BK9-0.028142*BE9^(0.5)*BF9/100)</f>
        <v/>
      </c>
      <c r="BM9" s="170">
        <v>10</v>
      </c>
      <c r="BN9" s="41" t="str">
        <f>IF(A9&gt;=$BO$5,BE9*(1-$BO$6),"")</f>
        <v/>
      </c>
      <c r="BO9" s="42" t="str">
        <f>IF(BN9="","",BF9)</f>
        <v/>
      </c>
      <c r="BP9" s="43" t="str">
        <f>IF(BN9="","",ROUND(((0.074343*BO9^-1.388481)+5065*(BO9^-2.900328)/((10^5.38221*BO9^-1.51185)))/((0.074343*BO9^-1.388481)+5065*(BO9^-2.90038)/BN9),2))</f>
        <v/>
      </c>
      <c r="BQ9" s="44" t="str">
        <f>IF(BN9="","",1/((0.074343*BO9^-1.388481)+5065*(BO9^-2.900328)/BN9))</f>
        <v/>
      </c>
      <c r="BR9" s="45" t="str">
        <f>IF($BO$5&gt;$A9,"",1.273477+0.36758*BO9+0.140427*(BN9^0.5)*BO9/100)</f>
        <v/>
      </c>
      <c r="BS9" s="45" t="str">
        <f>IF($BO$5&gt;$A9,"",BQ9/BR9)</f>
        <v/>
      </c>
      <c r="BT9" s="45" t="str">
        <f>IF($BO$5&gt;$A9,"",200*(BS9/(PI()*BN9))^0.5)</f>
        <v/>
      </c>
      <c r="BU9" s="70" t="str">
        <f>IF($BO$5&gt;$A9,"",-0.15213+0.985016*BT9-0.028142*BN9^(0.5)*BO9/100)</f>
        <v/>
      </c>
      <c r="BV9" s="19"/>
      <c r="BW9" s="27">
        <f>A9</f>
        <v>10</v>
      </c>
      <c r="BX9" s="57">
        <f>IF($B$5&gt;$A9,"",MIN(B9,L9,U9,AD9,AM9,AV9,BE9,BN9))</f>
        <v>0</v>
      </c>
      <c r="BY9" s="58">
        <f>IF($B$5&gt;$A9,"",C9)</f>
        <v>0</v>
      </c>
      <c r="BZ9" s="58" t="e">
        <f>CE9</f>
        <v>#DIV/0!</v>
      </c>
      <c r="CA9" s="57" t="e">
        <f>IF($B$5&gt;$A9,"",MIN(F9,O9,X9,AG9,AP9,AY9,BH9,BQ9))</f>
        <v>#DIV/0!</v>
      </c>
      <c r="CB9" s="74">
        <f t="shared" ref="CB9:CB40" si="0">IF($B$5&gt;$A9,"",1.273477+0.36758*C9+0.140427*(BX9^0.5)*C9/100)</f>
        <v>1.273477</v>
      </c>
      <c r="CC9" s="74" t="e">
        <f>IF($B$5&gt;$A9,"",CA9/CB9)</f>
        <v>#DIV/0!</v>
      </c>
      <c r="CD9" s="74" t="e">
        <f>IF($B$5&gt;$A9,"",200*(CC9/(PI()*BX9))^0.5)</f>
        <v>#DIV/0!</v>
      </c>
      <c r="CE9" s="74" t="e">
        <f t="shared" ref="CE9:CE40" si="1">IF($B$5&gt;$A9,"",-0.15213+0.985016*CD9-0.028142*BX9^(0.5)*C9/100)</f>
        <v>#DIV/0!</v>
      </c>
      <c r="CF9" s="117" t="e">
        <f>IF($B$5&gt;$A9,"",MIN(E9,N9,W9,AF9,AO9,AX9,BG9,BP9))</f>
        <v>#DIV/0!</v>
      </c>
      <c r="CH9" s="24">
        <v>10</v>
      </c>
      <c r="CI9" s="63">
        <f>IF($B$5&gt;$A9,NA(),BX9)</f>
        <v>0</v>
      </c>
      <c r="CJ9" s="64">
        <f>IF($B$5&gt;$A9,NA(),BY9)</f>
        <v>0</v>
      </c>
      <c r="CK9" s="65" t="e">
        <f>IF($B$5&gt;$A9,NA(),CF9)</f>
        <v>#DIV/0!</v>
      </c>
      <c r="CL9" s="63" t="e">
        <f>IF($B$5&gt;$A9,NA(),CA9)</f>
        <v>#DIV/0!</v>
      </c>
      <c r="CM9" s="64" t="e">
        <f>IF($B$5&gt;$A9,NA(),CE9)</f>
        <v>#DIV/0!</v>
      </c>
      <c r="CN9" s="66" t="e">
        <f>IF($B$5&gt;$A9,NA(),D9)</f>
        <v>#DIV/0!</v>
      </c>
      <c r="CO9" s="67" t="e">
        <f>IF($B$5&gt;$A9,NA(),J9)</f>
        <v>#DIV/0!</v>
      </c>
    </row>
    <row r="10" spans="1:93" ht="15" customHeight="1">
      <c r="A10" s="20">
        <v>11</v>
      </c>
      <c r="B10" s="47">
        <f t="shared" ref="B10:B73" si="2">IF($B$5&gt;$A10,"",$E$5)</f>
        <v>0</v>
      </c>
      <c r="C10" s="46">
        <f t="shared" ref="C10:C73" si="3">IF($B$5&gt;$A10,"",ROUND($E$6*(46.084945749*(1-EXP(-0.006472836*A10))^0.631063486)/(46.084945749*(1-EXP(-0.006472836*40))^0.631063486),1))</f>
        <v>0</v>
      </c>
      <c r="D10" s="48" t="e">
        <f t="shared" ref="D10:D73" si="4">IF($B$5&lt;=$A10,1/((1/B10)-(((0.074343*C10^(-1.388481)*B10+5065*C10^(-2.900328))^-1)/(-3.42872*(10^6)*B10^(-0.9184)))),"")</f>
        <v>#DIV/0!</v>
      </c>
      <c r="E10" s="49" t="e">
        <f t="shared" ref="E10:E73" si="5">IF($B$5&gt;$A10,"",ROUND(((0.074343*C10^-1.388481)+5065*(C10^-2.900328)/((10^5.38221*C10^-1.51185)))/((0.074343*C10^-1.388481)+5065*(C10^-2.90038)/B10),2))</f>
        <v>#DIV/0!</v>
      </c>
      <c r="F10" s="50" t="e">
        <f t="shared" ref="F10:F73" si="6">IF($B$5&gt;$A10,"",1/((0.074343*C10^-1.388481)+5065*(C10^-2.900328)/B10))</f>
        <v>#DIV/0!</v>
      </c>
      <c r="G10" s="45">
        <f t="shared" ref="G10:G73" si="7">IF($B$5&gt;$A10,"",1.273477+0.36758*C10+0.140427*(B10^0.5)*C10/100)</f>
        <v>1.273477</v>
      </c>
      <c r="H10" s="45" t="e">
        <f t="shared" ref="H10:H73" si="8">IF($B$5&gt;$A10,"",F10/G10)</f>
        <v>#DIV/0!</v>
      </c>
      <c r="I10" s="109" t="e">
        <f t="shared" ref="I10:I73" si="9">IF($B$5&gt;$A10,"",200*(H10/(PI()*B10))^0.5)</f>
        <v>#DIV/0!</v>
      </c>
      <c r="J10" s="113" t="e">
        <f t="shared" ref="J10:J73" si="10">IF($B$5&gt;$A10,"",-0.15213+0.985016*I10-0.028142*B10^(0.5)*C10/100)</f>
        <v>#DIV/0!</v>
      </c>
      <c r="K10" s="170">
        <f t="shared" ref="K10:K73" si="11">A10</f>
        <v>11</v>
      </c>
      <c r="L10" s="41" t="str">
        <f t="shared" ref="L10:L73" si="12">IF(A10&gt;=$M$5,B10*(1-$M$6),"")</f>
        <v/>
      </c>
      <c r="M10" s="42" t="str">
        <f t="shared" ref="M10:M73" si="13">IF(L10="","",C10)</f>
        <v/>
      </c>
      <c r="N10" s="43" t="str">
        <f t="shared" ref="N10:N73" si="14">IF(L10="","",ROUND(((0.074343*M10^-1.388481)+5065*(M10^-2.900328)/((10^5.38221*M10^-1.51185)))/((0.074343*M10^-1.388481)+5065*(M10^-2.90038)/L10),2))</f>
        <v/>
      </c>
      <c r="O10" s="44" t="str">
        <f t="shared" ref="O10:O73" si="15">IF(L10="","",1/((0.074343*M10^-1.388481)+5065*(M10^-2.900328)/L10))</f>
        <v/>
      </c>
      <c r="P10" s="45" t="str">
        <f t="shared" ref="P10:P73" si="16">IF($M$5&gt;$A10,"",1.273477+0.36758*M10+0.140427*(L10^0.5)*M10/100)</f>
        <v/>
      </c>
      <c r="Q10" s="45" t="str">
        <f t="shared" ref="Q10:Q73" si="17">IF($M$5&gt;$A10,"",O10/P10)</f>
        <v/>
      </c>
      <c r="R10" s="109" t="str">
        <f t="shared" ref="R10:R73" si="18">IF($M$5&gt;$A10,"",200*(Q10/(PI()*L10))^0.5)</f>
        <v/>
      </c>
      <c r="S10" s="113" t="str">
        <f t="shared" ref="S10:S73" si="19">IF($M$5&gt;$A10,"",-0.15213+0.985016*R10-0.028142*L10^(0.5)*M10/100)</f>
        <v/>
      </c>
      <c r="T10" s="170">
        <v>11</v>
      </c>
      <c r="U10" s="41" t="str">
        <f t="shared" ref="U10:U73" si="20">IF(A10&gt;=$V$5,L10*(1-$V$6),"")</f>
        <v/>
      </c>
      <c r="V10" s="42" t="str">
        <f t="shared" ref="V10:V73" si="21">IF(U10="","",M10)</f>
        <v/>
      </c>
      <c r="W10" s="43" t="str">
        <f t="shared" ref="W10:W73" si="22">IF(U10="","",ROUND(((0.074343*V10^-1.388481)+5065*(V10^-2.900328)/((10^5.38221*V10^-1.51185)))/((0.074343*V10^-1.388481)+5065*(V10^-2.90038)/U10),2))</f>
        <v/>
      </c>
      <c r="X10" s="44" t="str">
        <f t="shared" ref="X10:X73" si="23">IF(U10="","",1/((0.074343*V10^-1.388481)+5065*(V10^-2.900328)/U10))</f>
        <v/>
      </c>
      <c r="Y10" s="45" t="str">
        <f t="shared" ref="Y10:Y73" si="24">IF($V$5&gt;$A10,"",1.273477+0.36758*V10+0.140427*(U10^0.5)*V10/100)</f>
        <v/>
      </c>
      <c r="Z10" s="45" t="str">
        <f t="shared" ref="Z10:Z73" si="25">IF($V$5&gt;$A10,"",X10/Y10)</f>
        <v/>
      </c>
      <c r="AA10" s="109" t="str">
        <f t="shared" ref="AA10:AA73" si="26">IF($V$5&gt;$A10,"",200*(Z10/(PI()*U10))^0.5)</f>
        <v/>
      </c>
      <c r="AB10" s="113" t="str">
        <f t="shared" ref="AB10:AB73" si="27">IF($V$5&gt;$A10,"",-0.15213+0.985016*AA10-0.028142*U10^(0.5)*V10/100)</f>
        <v/>
      </c>
      <c r="AC10" s="170">
        <v>11</v>
      </c>
      <c r="AD10" s="41" t="str">
        <f t="shared" ref="AD10:AD73" si="28">IF(A10&gt;=$AE$5,U10*(1-$AE$6),"")</f>
        <v/>
      </c>
      <c r="AE10" s="42" t="str">
        <f t="shared" ref="AE10:AE73" si="29">IF(AD10="","",V10)</f>
        <v/>
      </c>
      <c r="AF10" s="43" t="str">
        <f t="shared" ref="AF10:AF73" si="30">IF(AD10="","",ROUND(((0.074343*AE10^-1.388481)+5065*(AE10^-2.900328)/((10^5.38221*AE10^-1.51185)))/((0.074343*AE10^-1.388481)+5065*(AE10^-2.90038)/AD10),2))</f>
        <v/>
      </c>
      <c r="AG10" s="44" t="str">
        <f t="shared" ref="AG10:AG73" si="31">IF(AD10="","",1/((0.074343*AE10^-1.388481)+5065*(AE10^-2.900328)/AD10))</f>
        <v/>
      </c>
      <c r="AH10" s="45" t="str">
        <f t="shared" ref="AH10:AH73" si="32">IF($AE$5&gt;$A10,"",1.273477+0.36758*AE10+0.140427*(AD10^0.5)*AE10/100)</f>
        <v/>
      </c>
      <c r="AI10" s="45" t="str">
        <f t="shared" ref="AI10:AI73" si="33">IF($AE$5&gt;$A10,"",AG10/AH10)</f>
        <v/>
      </c>
      <c r="AJ10" s="109" t="str">
        <f t="shared" ref="AJ10:AJ73" si="34">IF($AE$5&gt;$A10,"",200*(AI10/(PI()*AD10))^0.5)</f>
        <v/>
      </c>
      <c r="AK10" s="113" t="str">
        <f t="shared" ref="AK10:AK73" si="35">IF($AE$5&gt;$A10,"",-0.15213+0.985016*AJ10-0.028142*AD10^(0.5)*AE10/100)</f>
        <v/>
      </c>
      <c r="AL10" s="170">
        <v>11</v>
      </c>
      <c r="AM10" s="41" t="str">
        <f t="shared" ref="AM10:AM73" si="36">IF(A10&gt;=$AN$5,AD10*(1-$AN$6),"")</f>
        <v/>
      </c>
      <c r="AN10" s="42" t="str">
        <f t="shared" ref="AN10:AN73" si="37">IF(AM10="","",AE10)</f>
        <v/>
      </c>
      <c r="AO10" s="43" t="str">
        <f t="shared" ref="AO10:AO73" si="38">IF(AM10="","",ROUND(((0.074343*AN10^-1.388481)+5065*(AN10^-2.900328)/((10^5.38221*AN10^-1.51185)))/((0.074343*AN10^-1.388481)+5065*(AN10^-2.90038)/AM10),2))</f>
        <v/>
      </c>
      <c r="AP10" s="44" t="str">
        <f t="shared" ref="AP10:AP73" si="39">IF(AM10="","",1/((0.074343*AN10^-1.388481)+5065*(AN10^-2.900328)/AM10))</f>
        <v/>
      </c>
      <c r="AQ10" s="45" t="str">
        <f t="shared" ref="AQ10:AQ73" si="40">IF($AN$5&gt;$A10,"",1.273477+0.36758*AN10+0.140427*(AM10^0.5)*AN10/100)</f>
        <v/>
      </c>
      <c r="AR10" s="45" t="str">
        <f t="shared" ref="AR10:AR73" si="41">IF($AN$5&gt;$A10,"",AP10/AQ10)</f>
        <v/>
      </c>
      <c r="AS10" s="45" t="str">
        <f t="shared" ref="AS10:AS73" si="42">IF($AN$5&gt;$A10,"",200*(AR10/(PI()*AM10))^0.5)</f>
        <v/>
      </c>
      <c r="AT10" s="70" t="str">
        <f t="shared" ref="AT10:AT73" si="43">IF($AN$5&gt;$A10,"",-0.15213+0.985016*AS10-0.028142*AM10^(0.5)*AN10/100)</f>
        <v/>
      </c>
      <c r="AU10" s="170">
        <v>11</v>
      </c>
      <c r="AV10" s="41" t="str">
        <f t="shared" ref="AV10:AV73" si="44">IF(A10&gt;=$AW$5,AM10*(1-$AW$6),"")</f>
        <v/>
      </c>
      <c r="AW10" s="42" t="str">
        <f t="shared" ref="AW10:AW73" si="45">IF(AV10="","",AN10)</f>
        <v/>
      </c>
      <c r="AX10" s="43" t="str">
        <f t="shared" ref="AX10:AX73" si="46">IF(AV10="","",ROUND(((0.074343*AW10^-1.388481)+5065*(AW10^-2.900328)/((10^5.38221*AW10^-1.51185)))/((0.074343*AW10^-1.388481)+5065*(AW10^-2.90038)/AV10),2))</f>
        <v/>
      </c>
      <c r="AY10" s="44" t="str">
        <f t="shared" ref="AY10:AY73" si="47">IF(AV10="","",1/((0.074343*AW10^-1.388481)+5065*(AW10^-2.900328)/AV10))</f>
        <v/>
      </c>
      <c r="AZ10" s="45" t="str">
        <f t="shared" ref="AZ10:AZ73" si="48">IF($AW$5&gt;$A10,"",1.273477+0.36758*AW10+0.140427*(AV10^0.5)*AW10/100)</f>
        <v/>
      </c>
      <c r="BA10" s="45" t="str">
        <f t="shared" ref="BA10:BA73" si="49">IF($AW$5&gt;$A10,"",AY10/AZ10)</f>
        <v/>
      </c>
      <c r="BB10" s="45" t="str">
        <f t="shared" ref="BB10:BB73" si="50">IF($AW$5&gt;$A10,"",200*(BA10/(PI()*AV10))^0.5)</f>
        <v/>
      </c>
      <c r="BC10" s="70" t="str">
        <f t="shared" ref="BC10:BC73" si="51">IF($AW$5&gt;$A10,"",-0.15213+0.985016*BB10-0.028142*AV10^(0.5)*AW10/100)</f>
        <v/>
      </c>
      <c r="BD10" s="170">
        <v>11</v>
      </c>
      <c r="BE10" s="41" t="str">
        <f t="shared" ref="BE10:BE73" si="52">IF(A10&gt;=$BF$5,AV10*(1-$BF$6),"")</f>
        <v/>
      </c>
      <c r="BF10" s="42" t="str">
        <f t="shared" ref="BF10:BF73" si="53">IF(BE10="","",AW10)</f>
        <v/>
      </c>
      <c r="BG10" s="43" t="str">
        <f t="shared" ref="BG10:BG73" si="54">IF(BE10="","",ROUND(((0.074343*BF10^-1.388481)+5065*(BF10^-2.900328)/((10^5.38221*BF10^-1.51185)))/((0.074343*BF10^-1.388481)+5065*(BF10^-2.90038)/BE10),2))</f>
        <v/>
      </c>
      <c r="BH10" s="44" t="str">
        <f t="shared" ref="BH10:BH73" si="55">IF(BE10="","",1/((0.074343*BF10^-1.388481)+5065*(BF10^-2.900328)/BE10))</f>
        <v/>
      </c>
      <c r="BI10" s="45" t="str">
        <f t="shared" ref="BI10:BI73" si="56">IF($BF$5&gt;$A10,"",1.273477+0.36758*BF10+0.140427*(BE10^0.5)*BF10/100)</f>
        <v/>
      </c>
      <c r="BJ10" s="45" t="str">
        <f t="shared" ref="BJ10:BJ73" si="57">IF($BF$5&gt;$A10,"",BH10/BI10)</f>
        <v/>
      </c>
      <c r="BK10" s="45" t="str">
        <f t="shared" ref="BK10:BK73" si="58">IF($BF$5&gt;$A10,"",200*(BJ10/(PI()*BE10))^0.5)</f>
        <v/>
      </c>
      <c r="BL10" s="70" t="str">
        <f t="shared" ref="BL10:BL73" si="59">IF($BF$5&gt;$A10,"",-0.15213+0.985016*BK10-0.028142*BE10^(0.5)*BF10/100)</f>
        <v/>
      </c>
      <c r="BM10" s="170">
        <v>11</v>
      </c>
      <c r="BN10" s="41" t="str">
        <f t="shared" ref="BN10:BN73" si="60">IF(A10&gt;=$BO$5,BE10*(1-$BO$6),"")</f>
        <v/>
      </c>
      <c r="BO10" s="42" t="str">
        <f t="shared" ref="BO10:BO73" si="61">IF(BN10="","",BF10)</f>
        <v/>
      </c>
      <c r="BP10" s="43" t="str">
        <f t="shared" ref="BP10:BP73" si="62">IF(BN10="","",ROUND(((0.074343*BO10^-1.388481)+5065*(BO10^-2.900328)/((10^5.38221*BO10^-1.51185)))/((0.074343*BO10^-1.388481)+5065*(BO10^-2.90038)/BN10),2))</f>
        <v/>
      </c>
      <c r="BQ10" s="44" t="str">
        <f t="shared" ref="BQ10:BQ73" si="63">IF(BN10="","",1/((0.074343*BO10^-1.388481)+5065*(BO10^-2.900328)/BN10))</f>
        <v/>
      </c>
      <c r="BR10" s="45" t="str">
        <f t="shared" ref="BR10:BR73" si="64">IF($BO$5&gt;$A10,"",1.273477+0.36758*BO10+0.140427*(BN10^0.5)*BO10/100)</f>
        <v/>
      </c>
      <c r="BS10" s="45" t="str">
        <f t="shared" ref="BS10:BS73" si="65">IF($BO$5&gt;$A10,"",BQ10/BR10)</f>
        <v/>
      </c>
      <c r="BT10" s="45" t="str">
        <f t="shared" ref="BT10:BT73" si="66">IF($BO$5&gt;$A10,"",200*(BS10/(PI()*BN10))^0.5)</f>
        <v/>
      </c>
      <c r="BU10" s="70" t="str">
        <f t="shared" ref="BU10:BU73" si="67">IF($BO$5&gt;$A10,"",-0.15213+0.985016*BT10-0.028142*BN10^(0.5)*BO10/100)</f>
        <v/>
      </c>
      <c r="BV10" s="19"/>
      <c r="BW10" s="28">
        <f t="shared" ref="BW10:BW18" si="68">A10</f>
        <v>11</v>
      </c>
      <c r="BX10" s="61">
        <f t="shared" ref="BX10:BX73" si="69">IF($B$5&gt;$A10,"",MIN(B10,L10,U10,AD10,AM10,AV10,BE10,BN10))</f>
        <v>0</v>
      </c>
      <c r="BY10" s="62">
        <f t="shared" ref="BY10:BY73" si="70">IF($B$5&gt;$A10,"",C10)</f>
        <v>0</v>
      </c>
      <c r="BZ10" s="62" t="e">
        <f t="shared" ref="BZ10:BZ73" si="71">CE10</f>
        <v>#DIV/0!</v>
      </c>
      <c r="CA10" s="61" t="e">
        <f t="shared" ref="CA10:CA73" si="72">IF($B$5&gt;$A10,"",MIN(F10,O10,X10,AG10,AP10,AY10,BH10,BQ10))</f>
        <v>#DIV/0!</v>
      </c>
      <c r="CB10" s="75">
        <f t="shared" si="0"/>
        <v>1.273477</v>
      </c>
      <c r="CC10" s="75" t="e">
        <f t="shared" ref="CC10:CC73" si="73">IF($B$5&gt;$A10,"",CA10/CB10)</f>
        <v>#DIV/0!</v>
      </c>
      <c r="CD10" s="75" t="e">
        <f t="shared" ref="CD10:CD73" si="74">IF($B$5&gt;$A10,"",200*(CC10/(PI()*BX10))^0.5)</f>
        <v>#DIV/0!</v>
      </c>
      <c r="CE10" s="75" t="e">
        <f t="shared" si="1"/>
        <v>#DIV/0!</v>
      </c>
      <c r="CF10" s="118" t="e">
        <f t="shared" ref="CF10:CF73" si="75">IF($B$5&gt;$A10,"",MIN(E10,N10,W10,AF10,AO10,AX10,BG10,BP10))</f>
        <v>#DIV/0!</v>
      </c>
      <c r="CH10" s="25">
        <v>11</v>
      </c>
      <c r="CI10" s="71">
        <f t="shared" ref="CI10:CI73" si="76">IF($B$5&gt;$A10,NA(),BX10)</f>
        <v>0</v>
      </c>
      <c r="CJ10" s="42">
        <f t="shared" ref="CJ10:CJ73" si="77">IF($B$5&gt;$A10,NA(),BY10)</f>
        <v>0</v>
      </c>
      <c r="CK10" s="72" t="e">
        <f t="shared" ref="CK10:CK73" si="78">IF($B$5&gt;$A10,NA(),CF10)</f>
        <v>#DIV/0!</v>
      </c>
      <c r="CL10" s="71" t="e">
        <f t="shared" ref="CL10:CL73" si="79">IF($B$5&gt;$A10,NA(),CA10)</f>
        <v>#DIV/0!</v>
      </c>
      <c r="CM10" s="42" t="e">
        <f t="shared" ref="CM10:CM73" si="80">IF($B$5&gt;$A10,NA(),CE10)</f>
        <v>#DIV/0!</v>
      </c>
      <c r="CN10" s="73" t="e">
        <f t="shared" ref="CN10:CN73" si="81">IF($B$5&gt;$A10,NA(),D10)</f>
        <v>#DIV/0!</v>
      </c>
      <c r="CO10" s="123" t="e">
        <f t="shared" ref="CO10:CO73" si="82">IF($B$5&gt;$A10,NA(),J10)</f>
        <v>#DIV/0!</v>
      </c>
    </row>
    <row r="11" spans="1:93" ht="15" customHeight="1">
      <c r="A11" s="20">
        <v>12</v>
      </c>
      <c r="B11" s="47">
        <f t="shared" si="2"/>
        <v>0</v>
      </c>
      <c r="C11" s="46">
        <f t="shared" si="3"/>
        <v>0</v>
      </c>
      <c r="D11" s="48" t="e">
        <f t="shared" si="4"/>
        <v>#DIV/0!</v>
      </c>
      <c r="E11" s="49" t="e">
        <f t="shared" si="5"/>
        <v>#DIV/0!</v>
      </c>
      <c r="F11" s="50" t="e">
        <f t="shared" si="6"/>
        <v>#DIV/0!</v>
      </c>
      <c r="G11" s="45">
        <f t="shared" si="7"/>
        <v>1.273477</v>
      </c>
      <c r="H11" s="45" t="e">
        <f t="shared" si="8"/>
        <v>#DIV/0!</v>
      </c>
      <c r="I11" s="109" t="e">
        <f t="shared" si="9"/>
        <v>#DIV/0!</v>
      </c>
      <c r="J11" s="113" t="e">
        <f t="shared" si="10"/>
        <v>#DIV/0!</v>
      </c>
      <c r="K11" s="170">
        <f t="shared" si="11"/>
        <v>12</v>
      </c>
      <c r="L11" s="41" t="str">
        <f t="shared" si="12"/>
        <v/>
      </c>
      <c r="M11" s="42" t="str">
        <f t="shared" si="13"/>
        <v/>
      </c>
      <c r="N11" s="43" t="str">
        <f t="shared" si="14"/>
        <v/>
      </c>
      <c r="O11" s="44" t="str">
        <f t="shared" si="15"/>
        <v/>
      </c>
      <c r="P11" s="45" t="str">
        <f t="shared" si="16"/>
        <v/>
      </c>
      <c r="Q11" s="45" t="str">
        <f t="shared" si="17"/>
        <v/>
      </c>
      <c r="R11" s="109" t="str">
        <f t="shared" si="18"/>
        <v/>
      </c>
      <c r="S11" s="113" t="str">
        <f t="shared" si="19"/>
        <v/>
      </c>
      <c r="T11" s="170">
        <v>12</v>
      </c>
      <c r="U11" s="41" t="str">
        <f t="shared" si="20"/>
        <v/>
      </c>
      <c r="V11" s="42" t="str">
        <f t="shared" si="21"/>
        <v/>
      </c>
      <c r="W11" s="43" t="str">
        <f t="shared" si="22"/>
        <v/>
      </c>
      <c r="X11" s="44" t="str">
        <f t="shared" si="23"/>
        <v/>
      </c>
      <c r="Y11" s="45" t="str">
        <f t="shared" si="24"/>
        <v/>
      </c>
      <c r="Z11" s="45" t="str">
        <f t="shared" si="25"/>
        <v/>
      </c>
      <c r="AA11" s="109" t="str">
        <f t="shared" si="26"/>
        <v/>
      </c>
      <c r="AB11" s="113" t="str">
        <f t="shared" si="27"/>
        <v/>
      </c>
      <c r="AC11" s="170">
        <v>12</v>
      </c>
      <c r="AD11" s="41" t="str">
        <f t="shared" si="28"/>
        <v/>
      </c>
      <c r="AE11" s="42" t="str">
        <f t="shared" si="29"/>
        <v/>
      </c>
      <c r="AF11" s="43" t="str">
        <f t="shared" si="30"/>
        <v/>
      </c>
      <c r="AG11" s="44" t="str">
        <f t="shared" si="31"/>
        <v/>
      </c>
      <c r="AH11" s="45" t="str">
        <f t="shared" si="32"/>
        <v/>
      </c>
      <c r="AI11" s="45" t="str">
        <f t="shared" si="33"/>
        <v/>
      </c>
      <c r="AJ11" s="109" t="str">
        <f t="shared" si="34"/>
        <v/>
      </c>
      <c r="AK11" s="113" t="str">
        <f t="shared" si="35"/>
        <v/>
      </c>
      <c r="AL11" s="170">
        <v>12</v>
      </c>
      <c r="AM11" s="41" t="str">
        <f t="shared" si="36"/>
        <v/>
      </c>
      <c r="AN11" s="42" t="str">
        <f t="shared" si="37"/>
        <v/>
      </c>
      <c r="AO11" s="43" t="str">
        <f t="shared" si="38"/>
        <v/>
      </c>
      <c r="AP11" s="44" t="str">
        <f t="shared" si="39"/>
        <v/>
      </c>
      <c r="AQ11" s="45" t="str">
        <f t="shared" si="40"/>
        <v/>
      </c>
      <c r="AR11" s="45" t="str">
        <f t="shared" si="41"/>
        <v/>
      </c>
      <c r="AS11" s="45" t="str">
        <f t="shared" si="42"/>
        <v/>
      </c>
      <c r="AT11" s="70" t="str">
        <f t="shared" si="43"/>
        <v/>
      </c>
      <c r="AU11" s="170">
        <v>12</v>
      </c>
      <c r="AV11" s="41" t="str">
        <f t="shared" si="44"/>
        <v/>
      </c>
      <c r="AW11" s="42" t="str">
        <f t="shared" si="45"/>
        <v/>
      </c>
      <c r="AX11" s="43" t="str">
        <f t="shared" si="46"/>
        <v/>
      </c>
      <c r="AY11" s="44" t="str">
        <f t="shared" si="47"/>
        <v/>
      </c>
      <c r="AZ11" s="45" t="str">
        <f t="shared" si="48"/>
        <v/>
      </c>
      <c r="BA11" s="45" t="str">
        <f t="shared" si="49"/>
        <v/>
      </c>
      <c r="BB11" s="45" t="str">
        <f t="shared" si="50"/>
        <v/>
      </c>
      <c r="BC11" s="70" t="str">
        <f t="shared" si="51"/>
        <v/>
      </c>
      <c r="BD11" s="170">
        <v>12</v>
      </c>
      <c r="BE11" s="41" t="str">
        <f t="shared" si="52"/>
        <v/>
      </c>
      <c r="BF11" s="42" t="str">
        <f t="shared" si="53"/>
        <v/>
      </c>
      <c r="BG11" s="43" t="str">
        <f t="shared" si="54"/>
        <v/>
      </c>
      <c r="BH11" s="44" t="str">
        <f t="shared" si="55"/>
        <v/>
      </c>
      <c r="BI11" s="45" t="str">
        <f t="shared" si="56"/>
        <v/>
      </c>
      <c r="BJ11" s="45" t="str">
        <f t="shared" si="57"/>
        <v/>
      </c>
      <c r="BK11" s="45" t="str">
        <f t="shared" si="58"/>
        <v/>
      </c>
      <c r="BL11" s="70" t="str">
        <f t="shared" si="59"/>
        <v/>
      </c>
      <c r="BM11" s="170">
        <v>12</v>
      </c>
      <c r="BN11" s="41" t="str">
        <f t="shared" si="60"/>
        <v/>
      </c>
      <c r="BO11" s="42" t="str">
        <f t="shared" si="61"/>
        <v/>
      </c>
      <c r="BP11" s="43" t="str">
        <f t="shared" si="62"/>
        <v/>
      </c>
      <c r="BQ11" s="44" t="str">
        <f t="shared" si="63"/>
        <v/>
      </c>
      <c r="BR11" s="45" t="str">
        <f t="shared" si="64"/>
        <v/>
      </c>
      <c r="BS11" s="45" t="str">
        <f t="shared" si="65"/>
        <v/>
      </c>
      <c r="BT11" s="45" t="str">
        <f t="shared" si="66"/>
        <v/>
      </c>
      <c r="BU11" s="70" t="str">
        <f t="shared" si="67"/>
        <v/>
      </c>
      <c r="BV11" s="19"/>
      <c r="BW11" s="28">
        <f t="shared" si="68"/>
        <v>12</v>
      </c>
      <c r="BX11" s="61">
        <f t="shared" si="69"/>
        <v>0</v>
      </c>
      <c r="BY11" s="62">
        <f t="shared" si="70"/>
        <v>0</v>
      </c>
      <c r="BZ11" s="62" t="e">
        <f t="shared" si="71"/>
        <v>#DIV/0!</v>
      </c>
      <c r="CA11" s="61" t="e">
        <f t="shared" si="72"/>
        <v>#DIV/0!</v>
      </c>
      <c r="CB11" s="75">
        <f t="shared" si="0"/>
        <v>1.273477</v>
      </c>
      <c r="CC11" s="75" t="e">
        <f t="shared" si="73"/>
        <v>#DIV/0!</v>
      </c>
      <c r="CD11" s="75" t="e">
        <f t="shared" si="74"/>
        <v>#DIV/0!</v>
      </c>
      <c r="CE11" s="75" t="e">
        <f t="shared" si="1"/>
        <v>#DIV/0!</v>
      </c>
      <c r="CF11" s="118" t="e">
        <f t="shared" si="75"/>
        <v>#DIV/0!</v>
      </c>
      <c r="CH11" s="25">
        <v>12</v>
      </c>
      <c r="CI11" s="71">
        <f t="shared" si="76"/>
        <v>0</v>
      </c>
      <c r="CJ11" s="42">
        <f t="shared" si="77"/>
        <v>0</v>
      </c>
      <c r="CK11" s="72" t="e">
        <f t="shared" si="78"/>
        <v>#DIV/0!</v>
      </c>
      <c r="CL11" s="71" t="e">
        <f t="shared" si="79"/>
        <v>#DIV/0!</v>
      </c>
      <c r="CM11" s="42" t="e">
        <f t="shared" si="80"/>
        <v>#DIV/0!</v>
      </c>
      <c r="CN11" s="73" t="e">
        <f t="shared" si="81"/>
        <v>#DIV/0!</v>
      </c>
      <c r="CO11" s="123" t="e">
        <f t="shared" si="82"/>
        <v>#DIV/0!</v>
      </c>
    </row>
    <row r="12" spans="1:93" ht="15" customHeight="1">
      <c r="A12" s="20">
        <v>13</v>
      </c>
      <c r="B12" s="47">
        <f t="shared" si="2"/>
        <v>0</v>
      </c>
      <c r="C12" s="46">
        <f t="shared" si="3"/>
        <v>0</v>
      </c>
      <c r="D12" s="48" t="e">
        <f t="shared" si="4"/>
        <v>#DIV/0!</v>
      </c>
      <c r="E12" s="49" t="e">
        <f t="shared" si="5"/>
        <v>#DIV/0!</v>
      </c>
      <c r="F12" s="50" t="e">
        <f t="shared" si="6"/>
        <v>#DIV/0!</v>
      </c>
      <c r="G12" s="45">
        <f t="shared" si="7"/>
        <v>1.273477</v>
      </c>
      <c r="H12" s="45" t="e">
        <f t="shared" si="8"/>
        <v>#DIV/0!</v>
      </c>
      <c r="I12" s="109" t="e">
        <f t="shared" si="9"/>
        <v>#DIV/0!</v>
      </c>
      <c r="J12" s="113" t="e">
        <f t="shared" si="10"/>
        <v>#DIV/0!</v>
      </c>
      <c r="K12" s="170">
        <f t="shared" si="11"/>
        <v>13</v>
      </c>
      <c r="L12" s="41" t="str">
        <f t="shared" si="12"/>
        <v/>
      </c>
      <c r="M12" s="42" t="str">
        <f t="shared" si="13"/>
        <v/>
      </c>
      <c r="N12" s="43" t="str">
        <f t="shared" si="14"/>
        <v/>
      </c>
      <c r="O12" s="44" t="str">
        <f t="shared" si="15"/>
        <v/>
      </c>
      <c r="P12" s="45" t="str">
        <f t="shared" si="16"/>
        <v/>
      </c>
      <c r="Q12" s="45" t="str">
        <f t="shared" si="17"/>
        <v/>
      </c>
      <c r="R12" s="109" t="str">
        <f t="shared" si="18"/>
        <v/>
      </c>
      <c r="S12" s="113" t="str">
        <f t="shared" si="19"/>
        <v/>
      </c>
      <c r="T12" s="170">
        <v>13</v>
      </c>
      <c r="U12" s="41" t="str">
        <f t="shared" si="20"/>
        <v/>
      </c>
      <c r="V12" s="42" t="str">
        <f t="shared" si="21"/>
        <v/>
      </c>
      <c r="W12" s="43" t="str">
        <f t="shared" si="22"/>
        <v/>
      </c>
      <c r="X12" s="44" t="str">
        <f t="shared" si="23"/>
        <v/>
      </c>
      <c r="Y12" s="45" t="str">
        <f t="shared" si="24"/>
        <v/>
      </c>
      <c r="Z12" s="45" t="str">
        <f t="shared" si="25"/>
        <v/>
      </c>
      <c r="AA12" s="109" t="str">
        <f t="shared" si="26"/>
        <v/>
      </c>
      <c r="AB12" s="113" t="str">
        <f t="shared" si="27"/>
        <v/>
      </c>
      <c r="AC12" s="170">
        <v>13</v>
      </c>
      <c r="AD12" s="41" t="str">
        <f t="shared" si="28"/>
        <v/>
      </c>
      <c r="AE12" s="42" t="str">
        <f t="shared" si="29"/>
        <v/>
      </c>
      <c r="AF12" s="43" t="str">
        <f t="shared" si="30"/>
        <v/>
      </c>
      <c r="AG12" s="44" t="str">
        <f t="shared" si="31"/>
        <v/>
      </c>
      <c r="AH12" s="45" t="str">
        <f t="shared" si="32"/>
        <v/>
      </c>
      <c r="AI12" s="45" t="str">
        <f t="shared" si="33"/>
        <v/>
      </c>
      <c r="AJ12" s="109" t="str">
        <f t="shared" si="34"/>
        <v/>
      </c>
      <c r="AK12" s="113" t="str">
        <f t="shared" si="35"/>
        <v/>
      </c>
      <c r="AL12" s="170">
        <v>13</v>
      </c>
      <c r="AM12" s="41" t="str">
        <f t="shared" si="36"/>
        <v/>
      </c>
      <c r="AN12" s="42" t="str">
        <f t="shared" si="37"/>
        <v/>
      </c>
      <c r="AO12" s="43" t="str">
        <f t="shared" si="38"/>
        <v/>
      </c>
      <c r="AP12" s="44" t="str">
        <f t="shared" si="39"/>
        <v/>
      </c>
      <c r="AQ12" s="45" t="str">
        <f t="shared" si="40"/>
        <v/>
      </c>
      <c r="AR12" s="45" t="str">
        <f t="shared" si="41"/>
        <v/>
      </c>
      <c r="AS12" s="45" t="str">
        <f t="shared" si="42"/>
        <v/>
      </c>
      <c r="AT12" s="70" t="str">
        <f t="shared" si="43"/>
        <v/>
      </c>
      <c r="AU12" s="170">
        <v>13</v>
      </c>
      <c r="AV12" s="41" t="str">
        <f t="shared" si="44"/>
        <v/>
      </c>
      <c r="AW12" s="42" t="str">
        <f t="shared" si="45"/>
        <v/>
      </c>
      <c r="AX12" s="43" t="str">
        <f t="shared" si="46"/>
        <v/>
      </c>
      <c r="AY12" s="44" t="str">
        <f t="shared" si="47"/>
        <v/>
      </c>
      <c r="AZ12" s="45" t="str">
        <f t="shared" si="48"/>
        <v/>
      </c>
      <c r="BA12" s="45" t="str">
        <f t="shared" si="49"/>
        <v/>
      </c>
      <c r="BB12" s="45" t="str">
        <f t="shared" si="50"/>
        <v/>
      </c>
      <c r="BC12" s="70" t="str">
        <f t="shared" si="51"/>
        <v/>
      </c>
      <c r="BD12" s="170">
        <v>13</v>
      </c>
      <c r="BE12" s="41" t="str">
        <f t="shared" si="52"/>
        <v/>
      </c>
      <c r="BF12" s="42" t="str">
        <f t="shared" si="53"/>
        <v/>
      </c>
      <c r="BG12" s="43" t="str">
        <f t="shared" si="54"/>
        <v/>
      </c>
      <c r="BH12" s="44" t="str">
        <f t="shared" si="55"/>
        <v/>
      </c>
      <c r="BI12" s="45" t="str">
        <f t="shared" si="56"/>
        <v/>
      </c>
      <c r="BJ12" s="45" t="str">
        <f t="shared" si="57"/>
        <v/>
      </c>
      <c r="BK12" s="45" t="str">
        <f t="shared" si="58"/>
        <v/>
      </c>
      <c r="BL12" s="70" t="str">
        <f t="shared" si="59"/>
        <v/>
      </c>
      <c r="BM12" s="170">
        <v>13</v>
      </c>
      <c r="BN12" s="41" t="str">
        <f t="shared" si="60"/>
        <v/>
      </c>
      <c r="BO12" s="42" t="str">
        <f t="shared" si="61"/>
        <v/>
      </c>
      <c r="BP12" s="43" t="str">
        <f t="shared" si="62"/>
        <v/>
      </c>
      <c r="BQ12" s="44" t="str">
        <f t="shared" si="63"/>
        <v/>
      </c>
      <c r="BR12" s="45" t="str">
        <f t="shared" si="64"/>
        <v/>
      </c>
      <c r="BS12" s="45" t="str">
        <f t="shared" si="65"/>
        <v/>
      </c>
      <c r="BT12" s="45" t="str">
        <f t="shared" si="66"/>
        <v/>
      </c>
      <c r="BU12" s="70" t="str">
        <f t="shared" si="67"/>
        <v/>
      </c>
      <c r="BV12" s="19"/>
      <c r="BW12" s="28">
        <f t="shared" si="68"/>
        <v>13</v>
      </c>
      <c r="BX12" s="61">
        <f t="shared" si="69"/>
        <v>0</v>
      </c>
      <c r="BY12" s="62">
        <f t="shared" si="70"/>
        <v>0</v>
      </c>
      <c r="BZ12" s="62" t="e">
        <f t="shared" si="71"/>
        <v>#DIV/0!</v>
      </c>
      <c r="CA12" s="61" t="e">
        <f t="shared" si="72"/>
        <v>#DIV/0!</v>
      </c>
      <c r="CB12" s="75">
        <f t="shared" si="0"/>
        <v>1.273477</v>
      </c>
      <c r="CC12" s="75" t="e">
        <f t="shared" si="73"/>
        <v>#DIV/0!</v>
      </c>
      <c r="CD12" s="75" t="e">
        <f t="shared" si="74"/>
        <v>#DIV/0!</v>
      </c>
      <c r="CE12" s="75" t="e">
        <f t="shared" si="1"/>
        <v>#DIV/0!</v>
      </c>
      <c r="CF12" s="118" t="e">
        <f t="shared" si="75"/>
        <v>#DIV/0!</v>
      </c>
      <c r="CH12" s="25">
        <v>13</v>
      </c>
      <c r="CI12" s="71">
        <f t="shared" si="76"/>
        <v>0</v>
      </c>
      <c r="CJ12" s="42">
        <f t="shared" si="77"/>
        <v>0</v>
      </c>
      <c r="CK12" s="72" t="e">
        <f t="shared" si="78"/>
        <v>#DIV/0!</v>
      </c>
      <c r="CL12" s="71" t="e">
        <f t="shared" si="79"/>
        <v>#DIV/0!</v>
      </c>
      <c r="CM12" s="42" t="e">
        <f t="shared" si="80"/>
        <v>#DIV/0!</v>
      </c>
      <c r="CN12" s="73" t="e">
        <f t="shared" si="81"/>
        <v>#DIV/0!</v>
      </c>
      <c r="CO12" s="123" t="e">
        <f t="shared" si="82"/>
        <v>#DIV/0!</v>
      </c>
    </row>
    <row r="13" spans="1:93" ht="15" customHeight="1">
      <c r="A13" s="20">
        <v>14</v>
      </c>
      <c r="B13" s="47">
        <f t="shared" si="2"/>
        <v>0</v>
      </c>
      <c r="C13" s="46">
        <f t="shared" si="3"/>
        <v>0</v>
      </c>
      <c r="D13" s="48" t="e">
        <f t="shared" si="4"/>
        <v>#DIV/0!</v>
      </c>
      <c r="E13" s="49" t="e">
        <f t="shared" si="5"/>
        <v>#DIV/0!</v>
      </c>
      <c r="F13" s="50" t="e">
        <f t="shared" si="6"/>
        <v>#DIV/0!</v>
      </c>
      <c r="G13" s="45">
        <f t="shared" si="7"/>
        <v>1.273477</v>
      </c>
      <c r="H13" s="45" t="e">
        <f t="shared" si="8"/>
        <v>#DIV/0!</v>
      </c>
      <c r="I13" s="109" t="e">
        <f t="shared" si="9"/>
        <v>#DIV/0!</v>
      </c>
      <c r="J13" s="113" t="e">
        <f t="shared" si="10"/>
        <v>#DIV/0!</v>
      </c>
      <c r="K13" s="170">
        <f t="shared" si="11"/>
        <v>14</v>
      </c>
      <c r="L13" s="41" t="str">
        <f t="shared" si="12"/>
        <v/>
      </c>
      <c r="M13" s="42" t="str">
        <f t="shared" si="13"/>
        <v/>
      </c>
      <c r="N13" s="43" t="str">
        <f t="shared" si="14"/>
        <v/>
      </c>
      <c r="O13" s="44" t="str">
        <f t="shared" si="15"/>
        <v/>
      </c>
      <c r="P13" s="45" t="str">
        <f t="shared" si="16"/>
        <v/>
      </c>
      <c r="Q13" s="45" t="str">
        <f t="shared" si="17"/>
        <v/>
      </c>
      <c r="R13" s="109" t="str">
        <f t="shared" si="18"/>
        <v/>
      </c>
      <c r="S13" s="113" t="str">
        <f t="shared" si="19"/>
        <v/>
      </c>
      <c r="T13" s="170">
        <v>14</v>
      </c>
      <c r="U13" s="41" t="str">
        <f t="shared" si="20"/>
        <v/>
      </c>
      <c r="V13" s="42" t="str">
        <f t="shared" si="21"/>
        <v/>
      </c>
      <c r="W13" s="43" t="str">
        <f t="shared" si="22"/>
        <v/>
      </c>
      <c r="X13" s="44" t="str">
        <f t="shared" si="23"/>
        <v/>
      </c>
      <c r="Y13" s="45" t="str">
        <f t="shared" si="24"/>
        <v/>
      </c>
      <c r="Z13" s="45" t="str">
        <f t="shared" si="25"/>
        <v/>
      </c>
      <c r="AA13" s="109" t="str">
        <f t="shared" si="26"/>
        <v/>
      </c>
      <c r="AB13" s="113" t="str">
        <f t="shared" si="27"/>
        <v/>
      </c>
      <c r="AC13" s="170">
        <v>14</v>
      </c>
      <c r="AD13" s="41" t="str">
        <f t="shared" si="28"/>
        <v/>
      </c>
      <c r="AE13" s="42" t="str">
        <f t="shared" si="29"/>
        <v/>
      </c>
      <c r="AF13" s="43" t="str">
        <f t="shared" si="30"/>
        <v/>
      </c>
      <c r="AG13" s="44" t="str">
        <f t="shared" si="31"/>
        <v/>
      </c>
      <c r="AH13" s="45" t="str">
        <f t="shared" si="32"/>
        <v/>
      </c>
      <c r="AI13" s="45" t="str">
        <f t="shared" si="33"/>
        <v/>
      </c>
      <c r="AJ13" s="109" t="str">
        <f t="shared" si="34"/>
        <v/>
      </c>
      <c r="AK13" s="113" t="str">
        <f t="shared" si="35"/>
        <v/>
      </c>
      <c r="AL13" s="170">
        <v>14</v>
      </c>
      <c r="AM13" s="41" t="str">
        <f t="shared" si="36"/>
        <v/>
      </c>
      <c r="AN13" s="42" t="str">
        <f t="shared" si="37"/>
        <v/>
      </c>
      <c r="AO13" s="43" t="str">
        <f t="shared" si="38"/>
        <v/>
      </c>
      <c r="AP13" s="44" t="str">
        <f t="shared" si="39"/>
        <v/>
      </c>
      <c r="AQ13" s="45" t="str">
        <f t="shared" si="40"/>
        <v/>
      </c>
      <c r="AR13" s="45" t="str">
        <f t="shared" si="41"/>
        <v/>
      </c>
      <c r="AS13" s="45" t="str">
        <f t="shared" si="42"/>
        <v/>
      </c>
      <c r="AT13" s="70" t="str">
        <f t="shared" si="43"/>
        <v/>
      </c>
      <c r="AU13" s="170">
        <v>14</v>
      </c>
      <c r="AV13" s="41" t="str">
        <f t="shared" si="44"/>
        <v/>
      </c>
      <c r="AW13" s="42" t="str">
        <f t="shared" si="45"/>
        <v/>
      </c>
      <c r="AX13" s="43" t="str">
        <f t="shared" si="46"/>
        <v/>
      </c>
      <c r="AY13" s="44" t="str">
        <f t="shared" si="47"/>
        <v/>
      </c>
      <c r="AZ13" s="45" t="str">
        <f t="shared" si="48"/>
        <v/>
      </c>
      <c r="BA13" s="45" t="str">
        <f t="shared" si="49"/>
        <v/>
      </c>
      <c r="BB13" s="45" t="str">
        <f t="shared" si="50"/>
        <v/>
      </c>
      <c r="BC13" s="70" t="str">
        <f t="shared" si="51"/>
        <v/>
      </c>
      <c r="BD13" s="170">
        <v>14</v>
      </c>
      <c r="BE13" s="41" t="str">
        <f t="shared" si="52"/>
        <v/>
      </c>
      <c r="BF13" s="42" t="str">
        <f t="shared" si="53"/>
        <v/>
      </c>
      <c r="BG13" s="43" t="str">
        <f t="shared" si="54"/>
        <v/>
      </c>
      <c r="BH13" s="44" t="str">
        <f t="shared" si="55"/>
        <v/>
      </c>
      <c r="BI13" s="45" t="str">
        <f t="shared" si="56"/>
        <v/>
      </c>
      <c r="BJ13" s="45" t="str">
        <f t="shared" si="57"/>
        <v/>
      </c>
      <c r="BK13" s="45" t="str">
        <f t="shared" si="58"/>
        <v/>
      </c>
      <c r="BL13" s="70" t="str">
        <f t="shared" si="59"/>
        <v/>
      </c>
      <c r="BM13" s="170">
        <v>14</v>
      </c>
      <c r="BN13" s="41" t="str">
        <f t="shared" si="60"/>
        <v/>
      </c>
      <c r="BO13" s="42" t="str">
        <f t="shared" si="61"/>
        <v/>
      </c>
      <c r="BP13" s="43" t="str">
        <f t="shared" si="62"/>
        <v/>
      </c>
      <c r="BQ13" s="44" t="str">
        <f t="shared" si="63"/>
        <v/>
      </c>
      <c r="BR13" s="45" t="str">
        <f t="shared" si="64"/>
        <v/>
      </c>
      <c r="BS13" s="45" t="str">
        <f t="shared" si="65"/>
        <v/>
      </c>
      <c r="BT13" s="45" t="str">
        <f t="shared" si="66"/>
        <v/>
      </c>
      <c r="BU13" s="70" t="str">
        <f t="shared" si="67"/>
        <v/>
      </c>
      <c r="BV13" s="19"/>
      <c r="BW13" s="28">
        <f t="shared" si="68"/>
        <v>14</v>
      </c>
      <c r="BX13" s="61">
        <f t="shared" si="69"/>
        <v>0</v>
      </c>
      <c r="BY13" s="62">
        <f t="shared" si="70"/>
        <v>0</v>
      </c>
      <c r="BZ13" s="62" t="e">
        <f t="shared" si="71"/>
        <v>#DIV/0!</v>
      </c>
      <c r="CA13" s="61" t="e">
        <f t="shared" si="72"/>
        <v>#DIV/0!</v>
      </c>
      <c r="CB13" s="75">
        <f t="shared" si="0"/>
        <v>1.273477</v>
      </c>
      <c r="CC13" s="75" t="e">
        <f t="shared" si="73"/>
        <v>#DIV/0!</v>
      </c>
      <c r="CD13" s="75" t="e">
        <f t="shared" si="74"/>
        <v>#DIV/0!</v>
      </c>
      <c r="CE13" s="75" t="e">
        <f t="shared" si="1"/>
        <v>#DIV/0!</v>
      </c>
      <c r="CF13" s="118" t="e">
        <f t="shared" si="75"/>
        <v>#DIV/0!</v>
      </c>
      <c r="CH13" s="25">
        <v>14</v>
      </c>
      <c r="CI13" s="71">
        <f t="shared" si="76"/>
        <v>0</v>
      </c>
      <c r="CJ13" s="42">
        <f t="shared" si="77"/>
        <v>0</v>
      </c>
      <c r="CK13" s="72" t="e">
        <f t="shared" si="78"/>
        <v>#DIV/0!</v>
      </c>
      <c r="CL13" s="71" t="e">
        <f t="shared" si="79"/>
        <v>#DIV/0!</v>
      </c>
      <c r="CM13" s="42" t="e">
        <f t="shared" si="80"/>
        <v>#DIV/0!</v>
      </c>
      <c r="CN13" s="73" t="e">
        <f t="shared" si="81"/>
        <v>#DIV/0!</v>
      </c>
      <c r="CO13" s="123" t="e">
        <f t="shared" si="82"/>
        <v>#DIV/0!</v>
      </c>
    </row>
    <row r="14" spans="1:93" ht="15" customHeight="1">
      <c r="A14" s="20">
        <v>15</v>
      </c>
      <c r="B14" s="47">
        <f t="shared" si="2"/>
        <v>0</v>
      </c>
      <c r="C14" s="46">
        <f t="shared" si="3"/>
        <v>0</v>
      </c>
      <c r="D14" s="48" t="e">
        <f t="shared" si="4"/>
        <v>#DIV/0!</v>
      </c>
      <c r="E14" s="49" t="e">
        <f t="shared" si="5"/>
        <v>#DIV/0!</v>
      </c>
      <c r="F14" s="50" t="e">
        <f t="shared" si="6"/>
        <v>#DIV/0!</v>
      </c>
      <c r="G14" s="45">
        <f t="shared" si="7"/>
        <v>1.273477</v>
      </c>
      <c r="H14" s="45" t="e">
        <f t="shared" si="8"/>
        <v>#DIV/0!</v>
      </c>
      <c r="I14" s="109" t="e">
        <f t="shared" si="9"/>
        <v>#DIV/0!</v>
      </c>
      <c r="J14" s="113" t="e">
        <f t="shared" si="10"/>
        <v>#DIV/0!</v>
      </c>
      <c r="K14" s="170">
        <f t="shared" si="11"/>
        <v>15</v>
      </c>
      <c r="L14" s="41" t="str">
        <f t="shared" si="12"/>
        <v/>
      </c>
      <c r="M14" s="42" t="str">
        <f t="shared" si="13"/>
        <v/>
      </c>
      <c r="N14" s="43" t="str">
        <f t="shared" si="14"/>
        <v/>
      </c>
      <c r="O14" s="44" t="str">
        <f t="shared" si="15"/>
        <v/>
      </c>
      <c r="P14" s="45" t="str">
        <f t="shared" si="16"/>
        <v/>
      </c>
      <c r="Q14" s="45" t="str">
        <f t="shared" si="17"/>
        <v/>
      </c>
      <c r="R14" s="109" t="str">
        <f t="shared" si="18"/>
        <v/>
      </c>
      <c r="S14" s="113" t="str">
        <f t="shared" si="19"/>
        <v/>
      </c>
      <c r="T14" s="170">
        <v>15</v>
      </c>
      <c r="U14" s="41" t="str">
        <f t="shared" si="20"/>
        <v/>
      </c>
      <c r="V14" s="42" t="str">
        <f t="shared" si="21"/>
        <v/>
      </c>
      <c r="W14" s="43" t="str">
        <f t="shared" si="22"/>
        <v/>
      </c>
      <c r="X14" s="44" t="str">
        <f t="shared" si="23"/>
        <v/>
      </c>
      <c r="Y14" s="45" t="str">
        <f t="shared" si="24"/>
        <v/>
      </c>
      <c r="Z14" s="45" t="str">
        <f t="shared" si="25"/>
        <v/>
      </c>
      <c r="AA14" s="109" t="str">
        <f t="shared" si="26"/>
        <v/>
      </c>
      <c r="AB14" s="113" t="str">
        <f t="shared" si="27"/>
        <v/>
      </c>
      <c r="AC14" s="170">
        <v>15</v>
      </c>
      <c r="AD14" s="41" t="str">
        <f t="shared" si="28"/>
        <v/>
      </c>
      <c r="AE14" s="42" t="str">
        <f t="shared" si="29"/>
        <v/>
      </c>
      <c r="AF14" s="43" t="str">
        <f t="shared" si="30"/>
        <v/>
      </c>
      <c r="AG14" s="44" t="str">
        <f t="shared" si="31"/>
        <v/>
      </c>
      <c r="AH14" s="45" t="str">
        <f t="shared" si="32"/>
        <v/>
      </c>
      <c r="AI14" s="45" t="str">
        <f t="shared" si="33"/>
        <v/>
      </c>
      <c r="AJ14" s="109" t="str">
        <f t="shared" si="34"/>
        <v/>
      </c>
      <c r="AK14" s="113" t="str">
        <f t="shared" si="35"/>
        <v/>
      </c>
      <c r="AL14" s="170">
        <v>15</v>
      </c>
      <c r="AM14" s="41" t="str">
        <f t="shared" si="36"/>
        <v/>
      </c>
      <c r="AN14" s="42" t="str">
        <f t="shared" si="37"/>
        <v/>
      </c>
      <c r="AO14" s="43" t="str">
        <f t="shared" si="38"/>
        <v/>
      </c>
      <c r="AP14" s="44" t="str">
        <f t="shared" si="39"/>
        <v/>
      </c>
      <c r="AQ14" s="45" t="str">
        <f t="shared" si="40"/>
        <v/>
      </c>
      <c r="AR14" s="45" t="str">
        <f t="shared" si="41"/>
        <v/>
      </c>
      <c r="AS14" s="45" t="str">
        <f t="shared" si="42"/>
        <v/>
      </c>
      <c r="AT14" s="70" t="str">
        <f t="shared" si="43"/>
        <v/>
      </c>
      <c r="AU14" s="170">
        <v>15</v>
      </c>
      <c r="AV14" s="41" t="str">
        <f t="shared" si="44"/>
        <v/>
      </c>
      <c r="AW14" s="42" t="str">
        <f t="shared" si="45"/>
        <v/>
      </c>
      <c r="AX14" s="43" t="str">
        <f t="shared" si="46"/>
        <v/>
      </c>
      <c r="AY14" s="44" t="str">
        <f t="shared" si="47"/>
        <v/>
      </c>
      <c r="AZ14" s="45" t="str">
        <f t="shared" si="48"/>
        <v/>
      </c>
      <c r="BA14" s="45" t="str">
        <f t="shared" si="49"/>
        <v/>
      </c>
      <c r="BB14" s="45" t="str">
        <f t="shared" si="50"/>
        <v/>
      </c>
      <c r="BC14" s="70" t="str">
        <f t="shared" si="51"/>
        <v/>
      </c>
      <c r="BD14" s="170">
        <v>15</v>
      </c>
      <c r="BE14" s="41" t="str">
        <f t="shared" si="52"/>
        <v/>
      </c>
      <c r="BF14" s="42" t="str">
        <f t="shared" si="53"/>
        <v/>
      </c>
      <c r="BG14" s="43" t="str">
        <f t="shared" si="54"/>
        <v/>
      </c>
      <c r="BH14" s="44" t="str">
        <f t="shared" si="55"/>
        <v/>
      </c>
      <c r="BI14" s="45" t="str">
        <f t="shared" si="56"/>
        <v/>
      </c>
      <c r="BJ14" s="45" t="str">
        <f t="shared" si="57"/>
        <v/>
      </c>
      <c r="BK14" s="45" t="str">
        <f t="shared" si="58"/>
        <v/>
      </c>
      <c r="BL14" s="70" t="str">
        <f t="shared" si="59"/>
        <v/>
      </c>
      <c r="BM14" s="170">
        <v>15</v>
      </c>
      <c r="BN14" s="41" t="str">
        <f t="shared" si="60"/>
        <v/>
      </c>
      <c r="BO14" s="42" t="str">
        <f t="shared" si="61"/>
        <v/>
      </c>
      <c r="BP14" s="43" t="str">
        <f t="shared" si="62"/>
        <v/>
      </c>
      <c r="BQ14" s="44" t="str">
        <f t="shared" si="63"/>
        <v/>
      </c>
      <c r="BR14" s="45" t="str">
        <f t="shared" si="64"/>
        <v/>
      </c>
      <c r="BS14" s="45" t="str">
        <f t="shared" si="65"/>
        <v/>
      </c>
      <c r="BT14" s="45" t="str">
        <f t="shared" si="66"/>
        <v/>
      </c>
      <c r="BU14" s="70" t="str">
        <f t="shared" si="67"/>
        <v/>
      </c>
      <c r="BV14" s="19"/>
      <c r="BW14" s="28">
        <f t="shared" si="68"/>
        <v>15</v>
      </c>
      <c r="BX14" s="61">
        <f t="shared" si="69"/>
        <v>0</v>
      </c>
      <c r="BY14" s="62">
        <f t="shared" si="70"/>
        <v>0</v>
      </c>
      <c r="BZ14" s="62" t="e">
        <f t="shared" si="71"/>
        <v>#DIV/0!</v>
      </c>
      <c r="CA14" s="61" t="e">
        <f t="shared" si="72"/>
        <v>#DIV/0!</v>
      </c>
      <c r="CB14" s="75">
        <f t="shared" si="0"/>
        <v>1.273477</v>
      </c>
      <c r="CC14" s="75" t="e">
        <f t="shared" si="73"/>
        <v>#DIV/0!</v>
      </c>
      <c r="CD14" s="75" t="e">
        <f t="shared" si="74"/>
        <v>#DIV/0!</v>
      </c>
      <c r="CE14" s="75" t="e">
        <f t="shared" si="1"/>
        <v>#DIV/0!</v>
      </c>
      <c r="CF14" s="118" t="e">
        <f t="shared" si="75"/>
        <v>#DIV/0!</v>
      </c>
      <c r="CH14" s="25">
        <v>15</v>
      </c>
      <c r="CI14" s="71">
        <f t="shared" si="76"/>
        <v>0</v>
      </c>
      <c r="CJ14" s="42">
        <f t="shared" si="77"/>
        <v>0</v>
      </c>
      <c r="CK14" s="72" t="e">
        <f t="shared" si="78"/>
        <v>#DIV/0!</v>
      </c>
      <c r="CL14" s="71" t="e">
        <f t="shared" si="79"/>
        <v>#DIV/0!</v>
      </c>
      <c r="CM14" s="42" t="e">
        <f t="shared" si="80"/>
        <v>#DIV/0!</v>
      </c>
      <c r="CN14" s="73" t="e">
        <f t="shared" si="81"/>
        <v>#DIV/0!</v>
      </c>
      <c r="CO14" s="123" t="e">
        <f t="shared" si="82"/>
        <v>#DIV/0!</v>
      </c>
    </row>
    <row r="15" spans="1:93" ht="15" customHeight="1">
      <c r="A15" s="20">
        <v>16</v>
      </c>
      <c r="B15" s="47">
        <f t="shared" si="2"/>
        <v>0</v>
      </c>
      <c r="C15" s="46">
        <f t="shared" si="3"/>
        <v>0</v>
      </c>
      <c r="D15" s="48" t="e">
        <f t="shared" si="4"/>
        <v>#DIV/0!</v>
      </c>
      <c r="E15" s="49" t="e">
        <f t="shared" si="5"/>
        <v>#DIV/0!</v>
      </c>
      <c r="F15" s="50" t="e">
        <f t="shared" si="6"/>
        <v>#DIV/0!</v>
      </c>
      <c r="G15" s="45">
        <f t="shared" si="7"/>
        <v>1.273477</v>
      </c>
      <c r="H15" s="45" t="e">
        <f t="shared" si="8"/>
        <v>#DIV/0!</v>
      </c>
      <c r="I15" s="109" t="e">
        <f t="shared" si="9"/>
        <v>#DIV/0!</v>
      </c>
      <c r="J15" s="113" t="e">
        <f t="shared" si="10"/>
        <v>#DIV/0!</v>
      </c>
      <c r="K15" s="170">
        <f t="shared" si="11"/>
        <v>16</v>
      </c>
      <c r="L15" s="41" t="str">
        <f t="shared" si="12"/>
        <v/>
      </c>
      <c r="M15" s="42" t="str">
        <f t="shared" si="13"/>
        <v/>
      </c>
      <c r="N15" s="43" t="str">
        <f t="shared" si="14"/>
        <v/>
      </c>
      <c r="O15" s="44" t="str">
        <f t="shared" si="15"/>
        <v/>
      </c>
      <c r="P15" s="45" t="str">
        <f t="shared" si="16"/>
        <v/>
      </c>
      <c r="Q15" s="45" t="str">
        <f t="shared" si="17"/>
        <v/>
      </c>
      <c r="R15" s="109" t="str">
        <f t="shared" si="18"/>
        <v/>
      </c>
      <c r="S15" s="113" t="str">
        <f t="shared" si="19"/>
        <v/>
      </c>
      <c r="T15" s="170">
        <v>16</v>
      </c>
      <c r="U15" s="41" t="str">
        <f t="shared" si="20"/>
        <v/>
      </c>
      <c r="V15" s="42" t="str">
        <f t="shared" si="21"/>
        <v/>
      </c>
      <c r="W15" s="43" t="str">
        <f t="shared" si="22"/>
        <v/>
      </c>
      <c r="X15" s="44" t="str">
        <f t="shared" si="23"/>
        <v/>
      </c>
      <c r="Y15" s="45" t="str">
        <f t="shared" si="24"/>
        <v/>
      </c>
      <c r="Z15" s="45" t="str">
        <f t="shared" si="25"/>
        <v/>
      </c>
      <c r="AA15" s="109" t="str">
        <f t="shared" si="26"/>
        <v/>
      </c>
      <c r="AB15" s="113" t="str">
        <f t="shared" si="27"/>
        <v/>
      </c>
      <c r="AC15" s="170">
        <v>16</v>
      </c>
      <c r="AD15" s="41" t="str">
        <f t="shared" si="28"/>
        <v/>
      </c>
      <c r="AE15" s="42" t="str">
        <f t="shared" si="29"/>
        <v/>
      </c>
      <c r="AF15" s="43" t="str">
        <f t="shared" si="30"/>
        <v/>
      </c>
      <c r="AG15" s="44" t="str">
        <f t="shared" si="31"/>
        <v/>
      </c>
      <c r="AH15" s="45" t="str">
        <f t="shared" si="32"/>
        <v/>
      </c>
      <c r="AI15" s="45" t="str">
        <f t="shared" si="33"/>
        <v/>
      </c>
      <c r="AJ15" s="109" t="str">
        <f t="shared" si="34"/>
        <v/>
      </c>
      <c r="AK15" s="113" t="str">
        <f t="shared" si="35"/>
        <v/>
      </c>
      <c r="AL15" s="170">
        <v>16</v>
      </c>
      <c r="AM15" s="41" t="str">
        <f t="shared" si="36"/>
        <v/>
      </c>
      <c r="AN15" s="42" t="str">
        <f t="shared" si="37"/>
        <v/>
      </c>
      <c r="AO15" s="43" t="str">
        <f t="shared" si="38"/>
        <v/>
      </c>
      <c r="AP15" s="44" t="str">
        <f t="shared" si="39"/>
        <v/>
      </c>
      <c r="AQ15" s="45" t="str">
        <f t="shared" si="40"/>
        <v/>
      </c>
      <c r="AR15" s="45" t="str">
        <f t="shared" si="41"/>
        <v/>
      </c>
      <c r="AS15" s="45" t="str">
        <f t="shared" si="42"/>
        <v/>
      </c>
      <c r="AT15" s="70" t="str">
        <f t="shared" si="43"/>
        <v/>
      </c>
      <c r="AU15" s="170">
        <v>16</v>
      </c>
      <c r="AV15" s="41" t="str">
        <f t="shared" si="44"/>
        <v/>
      </c>
      <c r="AW15" s="42" t="str">
        <f t="shared" si="45"/>
        <v/>
      </c>
      <c r="AX15" s="43" t="str">
        <f t="shared" si="46"/>
        <v/>
      </c>
      <c r="AY15" s="44" t="str">
        <f t="shared" si="47"/>
        <v/>
      </c>
      <c r="AZ15" s="45" t="str">
        <f t="shared" si="48"/>
        <v/>
      </c>
      <c r="BA15" s="45" t="str">
        <f t="shared" si="49"/>
        <v/>
      </c>
      <c r="BB15" s="45" t="str">
        <f t="shared" si="50"/>
        <v/>
      </c>
      <c r="BC15" s="70" t="str">
        <f t="shared" si="51"/>
        <v/>
      </c>
      <c r="BD15" s="170">
        <v>16</v>
      </c>
      <c r="BE15" s="41" t="str">
        <f t="shared" si="52"/>
        <v/>
      </c>
      <c r="BF15" s="42" t="str">
        <f t="shared" si="53"/>
        <v/>
      </c>
      <c r="BG15" s="43" t="str">
        <f t="shared" si="54"/>
        <v/>
      </c>
      <c r="BH15" s="44" t="str">
        <f t="shared" si="55"/>
        <v/>
      </c>
      <c r="BI15" s="45" t="str">
        <f t="shared" si="56"/>
        <v/>
      </c>
      <c r="BJ15" s="45" t="str">
        <f t="shared" si="57"/>
        <v/>
      </c>
      <c r="BK15" s="45" t="str">
        <f t="shared" si="58"/>
        <v/>
      </c>
      <c r="BL15" s="70" t="str">
        <f t="shared" si="59"/>
        <v/>
      </c>
      <c r="BM15" s="170">
        <v>16</v>
      </c>
      <c r="BN15" s="41" t="str">
        <f t="shared" si="60"/>
        <v/>
      </c>
      <c r="BO15" s="42" t="str">
        <f t="shared" si="61"/>
        <v/>
      </c>
      <c r="BP15" s="43" t="str">
        <f t="shared" si="62"/>
        <v/>
      </c>
      <c r="BQ15" s="44" t="str">
        <f t="shared" si="63"/>
        <v/>
      </c>
      <c r="BR15" s="45" t="str">
        <f t="shared" si="64"/>
        <v/>
      </c>
      <c r="BS15" s="45" t="str">
        <f t="shared" si="65"/>
        <v/>
      </c>
      <c r="BT15" s="45" t="str">
        <f t="shared" si="66"/>
        <v/>
      </c>
      <c r="BU15" s="70" t="str">
        <f t="shared" si="67"/>
        <v/>
      </c>
      <c r="BV15" s="19"/>
      <c r="BW15" s="28">
        <f t="shared" si="68"/>
        <v>16</v>
      </c>
      <c r="BX15" s="61">
        <f t="shared" si="69"/>
        <v>0</v>
      </c>
      <c r="BY15" s="62">
        <f t="shared" si="70"/>
        <v>0</v>
      </c>
      <c r="BZ15" s="62" t="e">
        <f t="shared" si="71"/>
        <v>#DIV/0!</v>
      </c>
      <c r="CA15" s="61" t="e">
        <f t="shared" si="72"/>
        <v>#DIV/0!</v>
      </c>
      <c r="CB15" s="75">
        <f t="shared" si="0"/>
        <v>1.273477</v>
      </c>
      <c r="CC15" s="75" t="e">
        <f t="shared" si="73"/>
        <v>#DIV/0!</v>
      </c>
      <c r="CD15" s="75" t="e">
        <f t="shared" si="74"/>
        <v>#DIV/0!</v>
      </c>
      <c r="CE15" s="75" t="e">
        <f t="shared" si="1"/>
        <v>#DIV/0!</v>
      </c>
      <c r="CF15" s="118" t="e">
        <f t="shared" si="75"/>
        <v>#DIV/0!</v>
      </c>
      <c r="CH15" s="25">
        <v>16</v>
      </c>
      <c r="CI15" s="71">
        <f t="shared" si="76"/>
        <v>0</v>
      </c>
      <c r="CJ15" s="42">
        <f t="shared" si="77"/>
        <v>0</v>
      </c>
      <c r="CK15" s="72" t="e">
        <f t="shared" si="78"/>
        <v>#DIV/0!</v>
      </c>
      <c r="CL15" s="71" t="e">
        <f t="shared" si="79"/>
        <v>#DIV/0!</v>
      </c>
      <c r="CM15" s="42" t="e">
        <f t="shared" si="80"/>
        <v>#DIV/0!</v>
      </c>
      <c r="CN15" s="73" t="e">
        <f t="shared" si="81"/>
        <v>#DIV/0!</v>
      </c>
      <c r="CO15" s="123" t="e">
        <f t="shared" si="82"/>
        <v>#DIV/0!</v>
      </c>
    </row>
    <row r="16" spans="1:93" ht="15" customHeight="1">
      <c r="A16" s="20">
        <v>17</v>
      </c>
      <c r="B16" s="47">
        <f t="shared" si="2"/>
        <v>0</v>
      </c>
      <c r="C16" s="46">
        <f t="shared" si="3"/>
        <v>0</v>
      </c>
      <c r="D16" s="48" t="e">
        <f t="shared" si="4"/>
        <v>#DIV/0!</v>
      </c>
      <c r="E16" s="49" t="e">
        <f t="shared" si="5"/>
        <v>#DIV/0!</v>
      </c>
      <c r="F16" s="50" t="e">
        <f t="shared" si="6"/>
        <v>#DIV/0!</v>
      </c>
      <c r="G16" s="45">
        <f t="shared" si="7"/>
        <v>1.273477</v>
      </c>
      <c r="H16" s="45" t="e">
        <f t="shared" si="8"/>
        <v>#DIV/0!</v>
      </c>
      <c r="I16" s="109" t="e">
        <f t="shared" si="9"/>
        <v>#DIV/0!</v>
      </c>
      <c r="J16" s="113" t="e">
        <f t="shared" si="10"/>
        <v>#DIV/0!</v>
      </c>
      <c r="K16" s="170">
        <f t="shared" si="11"/>
        <v>17</v>
      </c>
      <c r="L16" s="41" t="str">
        <f t="shared" si="12"/>
        <v/>
      </c>
      <c r="M16" s="42" t="str">
        <f t="shared" si="13"/>
        <v/>
      </c>
      <c r="N16" s="43" t="str">
        <f t="shared" si="14"/>
        <v/>
      </c>
      <c r="O16" s="44" t="str">
        <f t="shared" si="15"/>
        <v/>
      </c>
      <c r="P16" s="45" t="str">
        <f t="shared" si="16"/>
        <v/>
      </c>
      <c r="Q16" s="45" t="str">
        <f t="shared" si="17"/>
        <v/>
      </c>
      <c r="R16" s="109" t="str">
        <f t="shared" si="18"/>
        <v/>
      </c>
      <c r="S16" s="113" t="str">
        <f t="shared" si="19"/>
        <v/>
      </c>
      <c r="T16" s="170">
        <v>17</v>
      </c>
      <c r="U16" s="41" t="str">
        <f t="shared" si="20"/>
        <v/>
      </c>
      <c r="V16" s="42" t="str">
        <f t="shared" si="21"/>
        <v/>
      </c>
      <c r="W16" s="43" t="str">
        <f t="shared" si="22"/>
        <v/>
      </c>
      <c r="X16" s="44" t="str">
        <f t="shared" si="23"/>
        <v/>
      </c>
      <c r="Y16" s="45" t="str">
        <f t="shared" si="24"/>
        <v/>
      </c>
      <c r="Z16" s="45" t="str">
        <f t="shared" si="25"/>
        <v/>
      </c>
      <c r="AA16" s="109" t="str">
        <f t="shared" si="26"/>
        <v/>
      </c>
      <c r="AB16" s="113" t="str">
        <f t="shared" si="27"/>
        <v/>
      </c>
      <c r="AC16" s="170">
        <v>17</v>
      </c>
      <c r="AD16" s="41" t="str">
        <f t="shared" si="28"/>
        <v/>
      </c>
      <c r="AE16" s="42" t="str">
        <f t="shared" si="29"/>
        <v/>
      </c>
      <c r="AF16" s="43" t="str">
        <f t="shared" si="30"/>
        <v/>
      </c>
      <c r="AG16" s="44" t="str">
        <f t="shared" si="31"/>
        <v/>
      </c>
      <c r="AH16" s="45" t="str">
        <f t="shared" si="32"/>
        <v/>
      </c>
      <c r="AI16" s="45" t="str">
        <f t="shared" si="33"/>
        <v/>
      </c>
      <c r="AJ16" s="109" t="str">
        <f t="shared" si="34"/>
        <v/>
      </c>
      <c r="AK16" s="113" t="str">
        <f t="shared" si="35"/>
        <v/>
      </c>
      <c r="AL16" s="170">
        <v>17</v>
      </c>
      <c r="AM16" s="41" t="str">
        <f t="shared" si="36"/>
        <v/>
      </c>
      <c r="AN16" s="42" t="str">
        <f t="shared" si="37"/>
        <v/>
      </c>
      <c r="AO16" s="43" t="str">
        <f t="shared" si="38"/>
        <v/>
      </c>
      <c r="AP16" s="44" t="str">
        <f t="shared" si="39"/>
        <v/>
      </c>
      <c r="AQ16" s="45" t="str">
        <f t="shared" si="40"/>
        <v/>
      </c>
      <c r="AR16" s="45" t="str">
        <f t="shared" si="41"/>
        <v/>
      </c>
      <c r="AS16" s="45" t="str">
        <f t="shared" si="42"/>
        <v/>
      </c>
      <c r="AT16" s="70" t="str">
        <f t="shared" si="43"/>
        <v/>
      </c>
      <c r="AU16" s="170">
        <v>17</v>
      </c>
      <c r="AV16" s="41" t="str">
        <f t="shared" si="44"/>
        <v/>
      </c>
      <c r="AW16" s="42" t="str">
        <f t="shared" si="45"/>
        <v/>
      </c>
      <c r="AX16" s="43" t="str">
        <f t="shared" si="46"/>
        <v/>
      </c>
      <c r="AY16" s="44" t="str">
        <f t="shared" si="47"/>
        <v/>
      </c>
      <c r="AZ16" s="45" t="str">
        <f t="shared" si="48"/>
        <v/>
      </c>
      <c r="BA16" s="45" t="str">
        <f t="shared" si="49"/>
        <v/>
      </c>
      <c r="BB16" s="45" t="str">
        <f t="shared" si="50"/>
        <v/>
      </c>
      <c r="BC16" s="70" t="str">
        <f t="shared" si="51"/>
        <v/>
      </c>
      <c r="BD16" s="170">
        <v>17</v>
      </c>
      <c r="BE16" s="41" t="str">
        <f t="shared" si="52"/>
        <v/>
      </c>
      <c r="BF16" s="42" t="str">
        <f t="shared" si="53"/>
        <v/>
      </c>
      <c r="BG16" s="43" t="str">
        <f t="shared" si="54"/>
        <v/>
      </c>
      <c r="BH16" s="44" t="str">
        <f t="shared" si="55"/>
        <v/>
      </c>
      <c r="BI16" s="45" t="str">
        <f t="shared" si="56"/>
        <v/>
      </c>
      <c r="BJ16" s="45" t="str">
        <f t="shared" si="57"/>
        <v/>
      </c>
      <c r="BK16" s="45" t="str">
        <f t="shared" si="58"/>
        <v/>
      </c>
      <c r="BL16" s="70" t="str">
        <f t="shared" si="59"/>
        <v/>
      </c>
      <c r="BM16" s="170">
        <v>17</v>
      </c>
      <c r="BN16" s="41" t="str">
        <f t="shared" si="60"/>
        <v/>
      </c>
      <c r="BO16" s="42" t="str">
        <f t="shared" si="61"/>
        <v/>
      </c>
      <c r="BP16" s="43" t="str">
        <f t="shared" si="62"/>
        <v/>
      </c>
      <c r="BQ16" s="44" t="str">
        <f t="shared" si="63"/>
        <v/>
      </c>
      <c r="BR16" s="45" t="str">
        <f t="shared" si="64"/>
        <v/>
      </c>
      <c r="BS16" s="45" t="str">
        <f t="shared" si="65"/>
        <v/>
      </c>
      <c r="BT16" s="45" t="str">
        <f t="shared" si="66"/>
        <v/>
      </c>
      <c r="BU16" s="70" t="str">
        <f t="shared" si="67"/>
        <v/>
      </c>
      <c r="BV16" s="19"/>
      <c r="BW16" s="28">
        <f t="shared" si="68"/>
        <v>17</v>
      </c>
      <c r="BX16" s="61">
        <f t="shared" si="69"/>
        <v>0</v>
      </c>
      <c r="BY16" s="62">
        <f t="shared" si="70"/>
        <v>0</v>
      </c>
      <c r="BZ16" s="62" t="e">
        <f t="shared" si="71"/>
        <v>#DIV/0!</v>
      </c>
      <c r="CA16" s="61" t="e">
        <f t="shared" si="72"/>
        <v>#DIV/0!</v>
      </c>
      <c r="CB16" s="75">
        <f t="shared" si="0"/>
        <v>1.273477</v>
      </c>
      <c r="CC16" s="75" t="e">
        <f t="shared" si="73"/>
        <v>#DIV/0!</v>
      </c>
      <c r="CD16" s="75" t="e">
        <f t="shared" si="74"/>
        <v>#DIV/0!</v>
      </c>
      <c r="CE16" s="75" t="e">
        <f t="shared" si="1"/>
        <v>#DIV/0!</v>
      </c>
      <c r="CF16" s="118" t="e">
        <f t="shared" si="75"/>
        <v>#DIV/0!</v>
      </c>
      <c r="CH16" s="25">
        <v>17</v>
      </c>
      <c r="CI16" s="71">
        <f t="shared" si="76"/>
        <v>0</v>
      </c>
      <c r="CJ16" s="42">
        <f t="shared" si="77"/>
        <v>0</v>
      </c>
      <c r="CK16" s="72" t="e">
        <f t="shared" si="78"/>
        <v>#DIV/0!</v>
      </c>
      <c r="CL16" s="71" t="e">
        <f t="shared" si="79"/>
        <v>#DIV/0!</v>
      </c>
      <c r="CM16" s="42" t="e">
        <f t="shared" si="80"/>
        <v>#DIV/0!</v>
      </c>
      <c r="CN16" s="73" t="e">
        <f t="shared" si="81"/>
        <v>#DIV/0!</v>
      </c>
      <c r="CO16" s="123" t="e">
        <f t="shared" si="82"/>
        <v>#DIV/0!</v>
      </c>
    </row>
    <row r="17" spans="1:100" ht="15" customHeight="1">
      <c r="A17" s="20">
        <v>18</v>
      </c>
      <c r="B17" s="47">
        <f t="shared" si="2"/>
        <v>0</v>
      </c>
      <c r="C17" s="46">
        <f t="shared" si="3"/>
        <v>0</v>
      </c>
      <c r="D17" s="48" t="e">
        <f t="shared" si="4"/>
        <v>#DIV/0!</v>
      </c>
      <c r="E17" s="49" t="e">
        <f t="shared" si="5"/>
        <v>#DIV/0!</v>
      </c>
      <c r="F17" s="50" t="e">
        <f t="shared" si="6"/>
        <v>#DIV/0!</v>
      </c>
      <c r="G17" s="45">
        <f t="shared" si="7"/>
        <v>1.273477</v>
      </c>
      <c r="H17" s="45" t="e">
        <f t="shared" si="8"/>
        <v>#DIV/0!</v>
      </c>
      <c r="I17" s="109" t="e">
        <f t="shared" si="9"/>
        <v>#DIV/0!</v>
      </c>
      <c r="J17" s="113" t="e">
        <f t="shared" si="10"/>
        <v>#DIV/0!</v>
      </c>
      <c r="K17" s="170">
        <f t="shared" si="11"/>
        <v>18</v>
      </c>
      <c r="L17" s="41" t="str">
        <f t="shared" si="12"/>
        <v/>
      </c>
      <c r="M17" s="42" t="str">
        <f t="shared" si="13"/>
        <v/>
      </c>
      <c r="N17" s="43" t="str">
        <f t="shared" si="14"/>
        <v/>
      </c>
      <c r="O17" s="44" t="str">
        <f t="shared" si="15"/>
        <v/>
      </c>
      <c r="P17" s="45" t="str">
        <f t="shared" si="16"/>
        <v/>
      </c>
      <c r="Q17" s="45" t="str">
        <f t="shared" si="17"/>
        <v/>
      </c>
      <c r="R17" s="109" t="str">
        <f t="shared" si="18"/>
        <v/>
      </c>
      <c r="S17" s="113" t="str">
        <f t="shared" si="19"/>
        <v/>
      </c>
      <c r="T17" s="170">
        <v>18</v>
      </c>
      <c r="U17" s="41" t="str">
        <f t="shared" si="20"/>
        <v/>
      </c>
      <c r="V17" s="42" t="str">
        <f t="shared" si="21"/>
        <v/>
      </c>
      <c r="W17" s="43" t="str">
        <f t="shared" si="22"/>
        <v/>
      </c>
      <c r="X17" s="44" t="str">
        <f t="shared" si="23"/>
        <v/>
      </c>
      <c r="Y17" s="45" t="str">
        <f t="shared" si="24"/>
        <v/>
      </c>
      <c r="Z17" s="45" t="str">
        <f t="shared" si="25"/>
        <v/>
      </c>
      <c r="AA17" s="109" t="str">
        <f t="shared" si="26"/>
        <v/>
      </c>
      <c r="AB17" s="113" t="str">
        <f t="shared" si="27"/>
        <v/>
      </c>
      <c r="AC17" s="170">
        <v>18</v>
      </c>
      <c r="AD17" s="41" t="str">
        <f t="shared" si="28"/>
        <v/>
      </c>
      <c r="AE17" s="42" t="str">
        <f t="shared" si="29"/>
        <v/>
      </c>
      <c r="AF17" s="43" t="str">
        <f t="shared" si="30"/>
        <v/>
      </c>
      <c r="AG17" s="44" t="str">
        <f t="shared" si="31"/>
        <v/>
      </c>
      <c r="AH17" s="45" t="str">
        <f t="shared" si="32"/>
        <v/>
      </c>
      <c r="AI17" s="45" t="str">
        <f t="shared" si="33"/>
        <v/>
      </c>
      <c r="AJ17" s="109" t="str">
        <f t="shared" si="34"/>
        <v/>
      </c>
      <c r="AK17" s="113" t="str">
        <f t="shared" si="35"/>
        <v/>
      </c>
      <c r="AL17" s="170">
        <v>18</v>
      </c>
      <c r="AM17" s="41" t="str">
        <f t="shared" si="36"/>
        <v/>
      </c>
      <c r="AN17" s="42" t="str">
        <f t="shared" si="37"/>
        <v/>
      </c>
      <c r="AO17" s="43" t="str">
        <f t="shared" si="38"/>
        <v/>
      </c>
      <c r="AP17" s="44" t="str">
        <f t="shared" si="39"/>
        <v/>
      </c>
      <c r="AQ17" s="45" t="str">
        <f t="shared" si="40"/>
        <v/>
      </c>
      <c r="AR17" s="45" t="str">
        <f t="shared" si="41"/>
        <v/>
      </c>
      <c r="AS17" s="45" t="str">
        <f t="shared" si="42"/>
        <v/>
      </c>
      <c r="AT17" s="70" t="str">
        <f t="shared" si="43"/>
        <v/>
      </c>
      <c r="AU17" s="170">
        <v>18</v>
      </c>
      <c r="AV17" s="41" t="str">
        <f t="shared" si="44"/>
        <v/>
      </c>
      <c r="AW17" s="42" t="str">
        <f t="shared" si="45"/>
        <v/>
      </c>
      <c r="AX17" s="43" t="str">
        <f t="shared" si="46"/>
        <v/>
      </c>
      <c r="AY17" s="44" t="str">
        <f t="shared" si="47"/>
        <v/>
      </c>
      <c r="AZ17" s="45" t="str">
        <f t="shared" si="48"/>
        <v/>
      </c>
      <c r="BA17" s="45" t="str">
        <f t="shared" si="49"/>
        <v/>
      </c>
      <c r="BB17" s="45" t="str">
        <f t="shared" si="50"/>
        <v/>
      </c>
      <c r="BC17" s="70" t="str">
        <f t="shared" si="51"/>
        <v/>
      </c>
      <c r="BD17" s="170">
        <v>18</v>
      </c>
      <c r="BE17" s="41" t="str">
        <f t="shared" si="52"/>
        <v/>
      </c>
      <c r="BF17" s="42" t="str">
        <f t="shared" si="53"/>
        <v/>
      </c>
      <c r="BG17" s="43" t="str">
        <f t="shared" si="54"/>
        <v/>
      </c>
      <c r="BH17" s="44" t="str">
        <f t="shared" si="55"/>
        <v/>
      </c>
      <c r="BI17" s="45" t="str">
        <f t="shared" si="56"/>
        <v/>
      </c>
      <c r="BJ17" s="45" t="str">
        <f t="shared" si="57"/>
        <v/>
      </c>
      <c r="BK17" s="45" t="str">
        <f t="shared" si="58"/>
        <v/>
      </c>
      <c r="BL17" s="70" t="str">
        <f t="shared" si="59"/>
        <v/>
      </c>
      <c r="BM17" s="170">
        <v>18</v>
      </c>
      <c r="BN17" s="41" t="str">
        <f t="shared" si="60"/>
        <v/>
      </c>
      <c r="BO17" s="42" t="str">
        <f t="shared" si="61"/>
        <v/>
      </c>
      <c r="BP17" s="43" t="str">
        <f t="shared" si="62"/>
        <v/>
      </c>
      <c r="BQ17" s="44" t="str">
        <f t="shared" si="63"/>
        <v/>
      </c>
      <c r="BR17" s="45" t="str">
        <f t="shared" si="64"/>
        <v/>
      </c>
      <c r="BS17" s="45" t="str">
        <f t="shared" si="65"/>
        <v/>
      </c>
      <c r="BT17" s="45" t="str">
        <f t="shared" si="66"/>
        <v/>
      </c>
      <c r="BU17" s="70" t="str">
        <f t="shared" si="67"/>
        <v/>
      </c>
      <c r="BV17" s="19"/>
      <c r="BW17" s="28">
        <f t="shared" si="68"/>
        <v>18</v>
      </c>
      <c r="BX17" s="61">
        <f t="shared" si="69"/>
        <v>0</v>
      </c>
      <c r="BY17" s="62">
        <f t="shared" si="70"/>
        <v>0</v>
      </c>
      <c r="BZ17" s="62" t="e">
        <f t="shared" si="71"/>
        <v>#DIV/0!</v>
      </c>
      <c r="CA17" s="61" t="e">
        <f t="shared" si="72"/>
        <v>#DIV/0!</v>
      </c>
      <c r="CB17" s="75">
        <f t="shared" si="0"/>
        <v>1.273477</v>
      </c>
      <c r="CC17" s="75" t="e">
        <f t="shared" si="73"/>
        <v>#DIV/0!</v>
      </c>
      <c r="CD17" s="75" t="e">
        <f t="shared" si="74"/>
        <v>#DIV/0!</v>
      </c>
      <c r="CE17" s="75" t="e">
        <f t="shared" si="1"/>
        <v>#DIV/0!</v>
      </c>
      <c r="CF17" s="118" t="e">
        <f t="shared" si="75"/>
        <v>#DIV/0!</v>
      </c>
      <c r="CH17" s="25">
        <v>18</v>
      </c>
      <c r="CI17" s="71">
        <f t="shared" si="76"/>
        <v>0</v>
      </c>
      <c r="CJ17" s="42">
        <f t="shared" si="77"/>
        <v>0</v>
      </c>
      <c r="CK17" s="72" t="e">
        <f t="shared" si="78"/>
        <v>#DIV/0!</v>
      </c>
      <c r="CL17" s="71" t="e">
        <f t="shared" si="79"/>
        <v>#DIV/0!</v>
      </c>
      <c r="CM17" s="42" t="e">
        <f t="shared" si="80"/>
        <v>#DIV/0!</v>
      </c>
      <c r="CN17" s="73" t="e">
        <f t="shared" si="81"/>
        <v>#DIV/0!</v>
      </c>
      <c r="CO17" s="123" t="e">
        <f t="shared" si="82"/>
        <v>#DIV/0!</v>
      </c>
    </row>
    <row r="18" spans="1:100" ht="15" customHeight="1">
      <c r="A18" s="20">
        <v>19</v>
      </c>
      <c r="B18" s="47">
        <f t="shared" si="2"/>
        <v>0</v>
      </c>
      <c r="C18" s="46">
        <f t="shared" si="3"/>
        <v>0</v>
      </c>
      <c r="D18" s="48" t="e">
        <f t="shared" si="4"/>
        <v>#DIV/0!</v>
      </c>
      <c r="E18" s="49" t="e">
        <f t="shared" si="5"/>
        <v>#DIV/0!</v>
      </c>
      <c r="F18" s="50" t="e">
        <f t="shared" si="6"/>
        <v>#DIV/0!</v>
      </c>
      <c r="G18" s="45">
        <f t="shared" si="7"/>
        <v>1.273477</v>
      </c>
      <c r="H18" s="45" t="e">
        <f t="shared" si="8"/>
        <v>#DIV/0!</v>
      </c>
      <c r="I18" s="109" t="e">
        <f t="shared" si="9"/>
        <v>#DIV/0!</v>
      </c>
      <c r="J18" s="113" t="e">
        <f t="shared" si="10"/>
        <v>#DIV/0!</v>
      </c>
      <c r="K18" s="170">
        <f t="shared" si="11"/>
        <v>19</v>
      </c>
      <c r="L18" s="41" t="str">
        <f t="shared" si="12"/>
        <v/>
      </c>
      <c r="M18" s="42" t="str">
        <f t="shared" si="13"/>
        <v/>
      </c>
      <c r="N18" s="43" t="str">
        <f t="shared" si="14"/>
        <v/>
      </c>
      <c r="O18" s="44" t="str">
        <f t="shared" si="15"/>
        <v/>
      </c>
      <c r="P18" s="45" t="str">
        <f t="shared" si="16"/>
        <v/>
      </c>
      <c r="Q18" s="45" t="str">
        <f t="shared" si="17"/>
        <v/>
      </c>
      <c r="R18" s="109" t="str">
        <f t="shared" si="18"/>
        <v/>
      </c>
      <c r="S18" s="113" t="str">
        <f t="shared" si="19"/>
        <v/>
      </c>
      <c r="T18" s="170">
        <v>19</v>
      </c>
      <c r="U18" s="41" t="str">
        <f t="shared" si="20"/>
        <v/>
      </c>
      <c r="V18" s="42" t="str">
        <f t="shared" si="21"/>
        <v/>
      </c>
      <c r="W18" s="43" t="str">
        <f t="shared" si="22"/>
        <v/>
      </c>
      <c r="X18" s="44" t="str">
        <f t="shared" si="23"/>
        <v/>
      </c>
      <c r="Y18" s="45" t="str">
        <f t="shared" si="24"/>
        <v/>
      </c>
      <c r="Z18" s="45" t="str">
        <f t="shared" si="25"/>
        <v/>
      </c>
      <c r="AA18" s="109" t="str">
        <f t="shared" si="26"/>
        <v/>
      </c>
      <c r="AB18" s="113" t="str">
        <f t="shared" si="27"/>
        <v/>
      </c>
      <c r="AC18" s="170">
        <v>19</v>
      </c>
      <c r="AD18" s="41" t="str">
        <f t="shared" si="28"/>
        <v/>
      </c>
      <c r="AE18" s="42" t="str">
        <f t="shared" si="29"/>
        <v/>
      </c>
      <c r="AF18" s="43" t="str">
        <f t="shared" si="30"/>
        <v/>
      </c>
      <c r="AG18" s="44" t="str">
        <f t="shared" si="31"/>
        <v/>
      </c>
      <c r="AH18" s="45" t="str">
        <f t="shared" si="32"/>
        <v/>
      </c>
      <c r="AI18" s="45" t="str">
        <f t="shared" si="33"/>
        <v/>
      </c>
      <c r="AJ18" s="109" t="str">
        <f t="shared" si="34"/>
        <v/>
      </c>
      <c r="AK18" s="113" t="str">
        <f t="shared" si="35"/>
        <v/>
      </c>
      <c r="AL18" s="170">
        <v>19</v>
      </c>
      <c r="AM18" s="41" t="str">
        <f t="shared" si="36"/>
        <v/>
      </c>
      <c r="AN18" s="42" t="str">
        <f t="shared" si="37"/>
        <v/>
      </c>
      <c r="AO18" s="43" t="str">
        <f t="shared" si="38"/>
        <v/>
      </c>
      <c r="AP18" s="44" t="str">
        <f t="shared" si="39"/>
        <v/>
      </c>
      <c r="AQ18" s="45" t="str">
        <f t="shared" si="40"/>
        <v/>
      </c>
      <c r="AR18" s="45" t="str">
        <f t="shared" si="41"/>
        <v/>
      </c>
      <c r="AS18" s="45" t="str">
        <f t="shared" si="42"/>
        <v/>
      </c>
      <c r="AT18" s="70" t="str">
        <f t="shared" si="43"/>
        <v/>
      </c>
      <c r="AU18" s="170">
        <v>19</v>
      </c>
      <c r="AV18" s="41" t="str">
        <f t="shared" si="44"/>
        <v/>
      </c>
      <c r="AW18" s="42" t="str">
        <f t="shared" si="45"/>
        <v/>
      </c>
      <c r="AX18" s="43" t="str">
        <f t="shared" si="46"/>
        <v/>
      </c>
      <c r="AY18" s="44" t="str">
        <f t="shared" si="47"/>
        <v/>
      </c>
      <c r="AZ18" s="45" t="str">
        <f t="shared" si="48"/>
        <v/>
      </c>
      <c r="BA18" s="45" t="str">
        <f t="shared" si="49"/>
        <v/>
      </c>
      <c r="BB18" s="45" t="str">
        <f t="shared" si="50"/>
        <v/>
      </c>
      <c r="BC18" s="70" t="str">
        <f t="shared" si="51"/>
        <v/>
      </c>
      <c r="BD18" s="170">
        <v>19</v>
      </c>
      <c r="BE18" s="41" t="str">
        <f t="shared" si="52"/>
        <v/>
      </c>
      <c r="BF18" s="42" t="str">
        <f t="shared" si="53"/>
        <v/>
      </c>
      <c r="BG18" s="43" t="str">
        <f t="shared" si="54"/>
        <v/>
      </c>
      <c r="BH18" s="44" t="str">
        <f t="shared" si="55"/>
        <v/>
      </c>
      <c r="BI18" s="45" t="str">
        <f t="shared" si="56"/>
        <v/>
      </c>
      <c r="BJ18" s="45" t="str">
        <f t="shared" si="57"/>
        <v/>
      </c>
      <c r="BK18" s="45" t="str">
        <f t="shared" si="58"/>
        <v/>
      </c>
      <c r="BL18" s="70" t="str">
        <f t="shared" si="59"/>
        <v/>
      </c>
      <c r="BM18" s="170">
        <v>19</v>
      </c>
      <c r="BN18" s="41" t="str">
        <f t="shared" si="60"/>
        <v/>
      </c>
      <c r="BO18" s="42" t="str">
        <f t="shared" si="61"/>
        <v/>
      </c>
      <c r="BP18" s="43" t="str">
        <f t="shared" si="62"/>
        <v/>
      </c>
      <c r="BQ18" s="44" t="str">
        <f t="shared" si="63"/>
        <v/>
      </c>
      <c r="BR18" s="45" t="str">
        <f t="shared" si="64"/>
        <v/>
      </c>
      <c r="BS18" s="45" t="str">
        <f t="shared" si="65"/>
        <v/>
      </c>
      <c r="BT18" s="45" t="str">
        <f t="shared" si="66"/>
        <v/>
      </c>
      <c r="BU18" s="70" t="str">
        <f t="shared" si="67"/>
        <v/>
      </c>
      <c r="BV18" s="19"/>
      <c r="BW18" s="28">
        <f t="shared" si="68"/>
        <v>19</v>
      </c>
      <c r="BX18" s="61">
        <f t="shared" si="69"/>
        <v>0</v>
      </c>
      <c r="BY18" s="62">
        <f t="shared" si="70"/>
        <v>0</v>
      </c>
      <c r="BZ18" s="62" t="e">
        <f t="shared" si="71"/>
        <v>#DIV/0!</v>
      </c>
      <c r="CA18" s="61" t="e">
        <f t="shared" si="72"/>
        <v>#DIV/0!</v>
      </c>
      <c r="CB18" s="75">
        <f t="shared" si="0"/>
        <v>1.273477</v>
      </c>
      <c r="CC18" s="75" t="e">
        <f t="shared" si="73"/>
        <v>#DIV/0!</v>
      </c>
      <c r="CD18" s="75" t="e">
        <f t="shared" si="74"/>
        <v>#DIV/0!</v>
      </c>
      <c r="CE18" s="75" t="e">
        <f t="shared" si="1"/>
        <v>#DIV/0!</v>
      </c>
      <c r="CF18" s="118" t="e">
        <f t="shared" si="75"/>
        <v>#DIV/0!</v>
      </c>
      <c r="CH18" s="25">
        <v>19</v>
      </c>
      <c r="CI18" s="71">
        <f t="shared" si="76"/>
        <v>0</v>
      </c>
      <c r="CJ18" s="42">
        <f t="shared" si="77"/>
        <v>0</v>
      </c>
      <c r="CK18" s="72" t="e">
        <f t="shared" si="78"/>
        <v>#DIV/0!</v>
      </c>
      <c r="CL18" s="71" t="e">
        <f t="shared" si="79"/>
        <v>#DIV/0!</v>
      </c>
      <c r="CM18" s="42" t="e">
        <f t="shared" si="80"/>
        <v>#DIV/0!</v>
      </c>
      <c r="CN18" s="73" t="e">
        <f t="shared" si="81"/>
        <v>#DIV/0!</v>
      </c>
      <c r="CO18" s="123" t="e">
        <f t="shared" si="82"/>
        <v>#DIV/0!</v>
      </c>
    </row>
    <row r="19" spans="1:100" ht="15" customHeight="1" thickBot="1">
      <c r="A19" s="21">
        <v>20</v>
      </c>
      <c r="B19" s="79">
        <f t="shared" si="2"/>
        <v>0</v>
      </c>
      <c r="C19" s="80">
        <f t="shared" si="3"/>
        <v>0</v>
      </c>
      <c r="D19" s="81" t="e">
        <f t="shared" si="4"/>
        <v>#DIV/0!</v>
      </c>
      <c r="E19" s="82" t="e">
        <f t="shared" si="5"/>
        <v>#DIV/0!</v>
      </c>
      <c r="F19" s="83" t="e">
        <f t="shared" si="6"/>
        <v>#DIV/0!</v>
      </c>
      <c r="G19" s="84">
        <f t="shared" si="7"/>
        <v>1.273477</v>
      </c>
      <c r="H19" s="84" t="e">
        <f t="shared" si="8"/>
        <v>#DIV/0!</v>
      </c>
      <c r="I19" s="110" t="e">
        <f t="shared" si="9"/>
        <v>#DIV/0!</v>
      </c>
      <c r="J19" s="114" t="e">
        <f t="shared" si="10"/>
        <v>#DIV/0!</v>
      </c>
      <c r="K19" s="170">
        <f t="shared" si="11"/>
        <v>20</v>
      </c>
      <c r="L19" s="100" t="str">
        <f t="shared" si="12"/>
        <v/>
      </c>
      <c r="M19" s="101" t="str">
        <f t="shared" si="13"/>
        <v/>
      </c>
      <c r="N19" s="102" t="str">
        <f t="shared" si="14"/>
        <v/>
      </c>
      <c r="O19" s="103" t="str">
        <f t="shared" si="15"/>
        <v/>
      </c>
      <c r="P19" s="84" t="str">
        <f t="shared" si="16"/>
        <v/>
      </c>
      <c r="Q19" s="84" t="str">
        <f t="shared" si="17"/>
        <v/>
      </c>
      <c r="R19" s="110" t="str">
        <f t="shared" si="18"/>
        <v/>
      </c>
      <c r="S19" s="114" t="str">
        <f t="shared" si="19"/>
        <v/>
      </c>
      <c r="T19" s="170">
        <v>20</v>
      </c>
      <c r="U19" s="100" t="str">
        <f t="shared" si="20"/>
        <v/>
      </c>
      <c r="V19" s="101" t="str">
        <f t="shared" si="21"/>
        <v/>
      </c>
      <c r="W19" s="102" t="str">
        <f t="shared" si="22"/>
        <v/>
      </c>
      <c r="X19" s="103" t="str">
        <f t="shared" si="23"/>
        <v/>
      </c>
      <c r="Y19" s="84" t="str">
        <f t="shared" si="24"/>
        <v/>
      </c>
      <c r="Z19" s="84" t="str">
        <f t="shared" si="25"/>
        <v/>
      </c>
      <c r="AA19" s="110" t="str">
        <f t="shared" si="26"/>
        <v/>
      </c>
      <c r="AB19" s="114" t="str">
        <f t="shared" si="27"/>
        <v/>
      </c>
      <c r="AC19" s="170">
        <v>20</v>
      </c>
      <c r="AD19" s="100" t="str">
        <f t="shared" si="28"/>
        <v/>
      </c>
      <c r="AE19" s="101" t="str">
        <f t="shared" si="29"/>
        <v/>
      </c>
      <c r="AF19" s="102" t="str">
        <f t="shared" si="30"/>
        <v/>
      </c>
      <c r="AG19" s="103" t="str">
        <f t="shared" si="31"/>
        <v/>
      </c>
      <c r="AH19" s="84" t="str">
        <f t="shared" si="32"/>
        <v/>
      </c>
      <c r="AI19" s="84" t="str">
        <f t="shared" si="33"/>
        <v/>
      </c>
      <c r="AJ19" s="110" t="str">
        <f t="shared" si="34"/>
        <v/>
      </c>
      <c r="AK19" s="114" t="str">
        <f t="shared" si="35"/>
        <v/>
      </c>
      <c r="AL19" s="170">
        <v>20</v>
      </c>
      <c r="AM19" s="100" t="str">
        <f t="shared" si="36"/>
        <v/>
      </c>
      <c r="AN19" s="101" t="str">
        <f t="shared" si="37"/>
        <v/>
      </c>
      <c r="AO19" s="102" t="str">
        <f t="shared" si="38"/>
        <v/>
      </c>
      <c r="AP19" s="103" t="str">
        <f t="shared" si="39"/>
        <v/>
      </c>
      <c r="AQ19" s="84" t="str">
        <f t="shared" si="40"/>
        <v/>
      </c>
      <c r="AR19" s="84" t="str">
        <f t="shared" si="41"/>
        <v/>
      </c>
      <c r="AS19" s="84" t="str">
        <f t="shared" si="42"/>
        <v/>
      </c>
      <c r="AT19" s="85" t="str">
        <f t="shared" si="43"/>
        <v/>
      </c>
      <c r="AU19" s="170">
        <v>20</v>
      </c>
      <c r="AV19" s="100" t="str">
        <f t="shared" si="44"/>
        <v/>
      </c>
      <c r="AW19" s="101" t="str">
        <f t="shared" si="45"/>
        <v/>
      </c>
      <c r="AX19" s="102" t="str">
        <f t="shared" si="46"/>
        <v/>
      </c>
      <c r="AY19" s="103" t="str">
        <f t="shared" si="47"/>
        <v/>
      </c>
      <c r="AZ19" s="84" t="str">
        <f t="shared" si="48"/>
        <v/>
      </c>
      <c r="BA19" s="84" t="str">
        <f t="shared" si="49"/>
        <v/>
      </c>
      <c r="BB19" s="84" t="str">
        <f t="shared" si="50"/>
        <v/>
      </c>
      <c r="BC19" s="85" t="str">
        <f t="shared" si="51"/>
        <v/>
      </c>
      <c r="BD19" s="170">
        <v>20</v>
      </c>
      <c r="BE19" s="100" t="str">
        <f t="shared" si="52"/>
        <v/>
      </c>
      <c r="BF19" s="101" t="str">
        <f t="shared" si="53"/>
        <v/>
      </c>
      <c r="BG19" s="102" t="str">
        <f t="shared" si="54"/>
        <v/>
      </c>
      <c r="BH19" s="103" t="str">
        <f t="shared" si="55"/>
        <v/>
      </c>
      <c r="BI19" s="84" t="str">
        <f t="shared" si="56"/>
        <v/>
      </c>
      <c r="BJ19" s="84" t="str">
        <f t="shared" si="57"/>
        <v/>
      </c>
      <c r="BK19" s="84" t="str">
        <f t="shared" si="58"/>
        <v/>
      </c>
      <c r="BL19" s="85" t="str">
        <f t="shared" si="59"/>
        <v/>
      </c>
      <c r="BM19" s="170">
        <v>20</v>
      </c>
      <c r="BN19" s="100" t="str">
        <f t="shared" si="60"/>
        <v/>
      </c>
      <c r="BO19" s="101" t="str">
        <f t="shared" si="61"/>
        <v/>
      </c>
      <c r="BP19" s="102" t="str">
        <f t="shared" si="62"/>
        <v/>
      </c>
      <c r="BQ19" s="103" t="str">
        <f t="shared" si="63"/>
        <v/>
      </c>
      <c r="BR19" s="84" t="str">
        <f t="shared" si="64"/>
        <v/>
      </c>
      <c r="BS19" s="84" t="str">
        <f t="shared" si="65"/>
        <v/>
      </c>
      <c r="BT19" s="84" t="str">
        <f t="shared" si="66"/>
        <v/>
      </c>
      <c r="BU19" s="85" t="str">
        <f t="shared" si="67"/>
        <v/>
      </c>
      <c r="BV19" s="11"/>
      <c r="BW19" s="128">
        <v>20</v>
      </c>
      <c r="BX19" s="129">
        <f t="shared" si="69"/>
        <v>0</v>
      </c>
      <c r="BY19" s="130">
        <f t="shared" si="70"/>
        <v>0</v>
      </c>
      <c r="BZ19" s="130" t="e">
        <f t="shared" si="71"/>
        <v>#DIV/0!</v>
      </c>
      <c r="CA19" s="129" t="e">
        <f t="shared" si="72"/>
        <v>#DIV/0!</v>
      </c>
      <c r="CB19" s="131">
        <f t="shared" si="0"/>
        <v>1.273477</v>
      </c>
      <c r="CC19" s="131" t="e">
        <f t="shared" si="73"/>
        <v>#DIV/0!</v>
      </c>
      <c r="CD19" s="131" t="e">
        <f t="shared" si="74"/>
        <v>#DIV/0!</v>
      </c>
      <c r="CE19" s="131" t="e">
        <f t="shared" si="1"/>
        <v>#DIV/0!</v>
      </c>
      <c r="CF19" s="132" t="e">
        <f t="shared" si="75"/>
        <v>#DIV/0!</v>
      </c>
      <c r="CH19" s="149">
        <v>20</v>
      </c>
      <c r="CI19" s="143">
        <f t="shared" si="76"/>
        <v>0</v>
      </c>
      <c r="CJ19" s="105">
        <f t="shared" si="77"/>
        <v>0</v>
      </c>
      <c r="CK19" s="144" t="e">
        <f t="shared" si="78"/>
        <v>#DIV/0!</v>
      </c>
      <c r="CL19" s="143" t="e">
        <f t="shared" si="79"/>
        <v>#DIV/0!</v>
      </c>
      <c r="CM19" s="105" t="e">
        <f t="shared" si="80"/>
        <v>#DIV/0!</v>
      </c>
      <c r="CN19" s="145" t="e">
        <f t="shared" si="81"/>
        <v>#DIV/0!</v>
      </c>
      <c r="CO19" s="146" t="e">
        <f t="shared" si="82"/>
        <v>#DIV/0!</v>
      </c>
    </row>
    <row r="20" spans="1:100" ht="15" customHeight="1">
      <c r="A20" s="1">
        <v>21</v>
      </c>
      <c r="B20" s="47">
        <f t="shared" si="2"/>
        <v>0</v>
      </c>
      <c r="C20" s="46">
        <f t="shared" si="3"/>
        <v>0</v>
      </c>
      <c r="D20" s="77" t="e">
        <f t="shared" si="4"/>
        <v>#DIV/0!</v>
      </c>
      <c r="E20" s="49" t="e">
        <f t="shared" si="5"/>
        <v>#DIV/0!</v>
      </c>
      <c r="F20" s="50" t="e">
        <f t="shared" si="6"/>
        <v>#DIV/0!</v>
      </c>
      <c r="G20" s="78">
        <f t="shared" si="7"/>
        <v>1.273477</v>
      </c>
      <c r="H20" s="78" t="e">
        <f t="shared" si="8"/>
        <v>#DIV/0!</v>
      </c>
      <c r="I20" s="108" t="e">
        <f t="shared" si="9"/>
        <v>#DIV/0!</v>
      </c>
      <c r="J20" s="113" t="e">
        <f t="shared" si="10"/>
        <v>#DIV/0!</v>
      </c>
      <c r="K20" s="170">
        <f t="shared" si="11"/>
        <v>21</v>
      </c>
      <c r="L20" s="98" t="str">
        <f t="shared" si="12"/>
        <v/>
      </c>
      <c r="M20" s="46" t="str">
        <f t="shared" si="13"/>
        <v/>
      </c>
      <c r="N20" s="49" t="str">
        <f t="shared" si="14"/>
        <v/>
      </c>
      <c r="O20" s="50" t="str">
        <f t="shared" si="15"/>
        <v/>
      </c>
      <c r="P20" s="78" t="str">
        <f t="shared" si="16"/>
        <v/>
      </c>
      <c r="Q20" s="78" t="str">
        <f t="shared" si="17"/>
        <v/>
      </c>
      <c r="R20" s="108" t="str">
        <f t="shared" si="18"/>
        <v/>
      </c>
      <c r="S20" s="113" t="str">
        <f t="shared" si="19"/>
        <v/>
      </c>
      <c r="T20" s="170">
        <v>21</v>
      </c>
      <c r="U20" s="98" t="str">
        <f t="shared" si="20"/>
        <v/>
      </c>
      <c r="V20" s="46" t="str">
        <f t="shared" si="21"/>
        <v/>
      </c>
      <c r="W20" s="49" t="str">
        <f t="shared" si="22"/>
        <v/>
      </c>
      <c r="X20" s="50" t="str">
        <f t="shared" si="23"/>
        <v/>
      </c>
      <c r="Y20" s="78" t="str">
        <f t="shared" si="24"/>
        <v/>
      </c>
      <c r="Z20" s="78" t="str">
        <f t="shared" si="25"/>
        <v/>
      </c>
      <c r="AA20" s="108" t="str">
        <f t="shared" si="26"/>
        <v/>
      </c>
      <c r="AB20" s="113" t="str">
        <f t="shared" si="27"/>
        <v/>
      </c>
      <c r="AC20" s="170">
        <v>21</v>
      </c>
      <c r="AD20" s="99" t="str">
        <f t="shared" si="28"/>
        <v/>
      </c>
      <c r="AE20" s="54" t="str">
        <f t="shared" si="29"/>
        <v/>
      </c>
      <c r="AF20" s="94" t="str">
        <f t="shared" si="30"/>
        <v/>
      </c>
      <c r="AG20" s="95" t="str">
        <f t="shared" si="31"/>
        <v/>
      </c>
      <c r="AH20" s="96" t="str">
        <f t="shared" si="32"/>
        <v/>
      </c>
      <c r="AI20" s="96" t="str">
        <f t="shared" si="33"/>
        <v/>
      </c>
      <c r="AJ20" s="112" t="str">
        <f t="shared" si="34"/>
        <v/>
      </c>
      <c r="AK20" s="116" t="str">
        <f t="shared" si="35"/>
        <v/>
      </c>
      <c r="AL20" s="170">
        <v>21</v>
      </c>
      <c r="AM20" s="98" t="str">
        <f t="shared" si="36"/>
        <v/>
      </c>
      <c r="AN20" s="46" t="str">
        <f t="shared" si="37"/>
        <v/>
      </c>
      <c r="AO20" s="49" t="str">
        <f t="shared" si="38"/>
        <v/>
      </c>
      <c r="AP20" s="50" t="str">
        <f t="shared" si="39"/>
        <v/>
      </c>
      <c r="AQ20" s="78" t="str">
        <f t="shared" si="40"/>
        <v/>
      </c>
      <c r="AR20" s="78" t="str">
        <f t="shared" si="41"/>
        <v/>
      </c>
      <c r="AS20" s="78" t="str">
        <f t="shared" si="42"/>
        <v/>
      </c>
      <c r="AT20" s="46" t="str">
        <f t="shared" si="43"/>
        <v/>
      </c>
      <c r="AU20" s="170">
        <v>21</v>
      </c>
      <c r="AV20" s="98" t="str">
        <f t="shared" si="44"/>
        <v/>
      </c>
      <c r="AW20" s="46" t="str">
        <f t="shared" si="45"/>
        <v/>
      </c>
      <c r="AX20" s="49" t="str">
        <f t="shared" si="46"/>
        <v/>
      </c>
      <c r="AY20" s="50" t="str">
        <f t="shared" si="47"/>
        <v/>
      </c>
      <c r="AZ20" s="78" t="str">
        <f t="shared" si="48"/>
        <v/>
      </c>
      <c r="BA20" s="78" t="str">
        <f t="shared" si="49"/>
        <v/>
      </c>
      <c r="BB20" s="78" t="str">
        <f t="shared" si="50"/>
        <v/>
      </c>
      <c r="BC20" s="46" t="str">
        <f t="shared" si="51"/>
        <v/>
      </c>
      <c r="BD20" s="170">
        <v>21</v>
      </c>
      <c r="BE20" s="98" t="str">
        <f t="shared" si="52"/>
        <v/>
      </c>
      <c r="BF20" s="46" t="str">
        <f t="shared" si="53"/>
        <v/>
      </c>
      <c r="BG20" s="49" t="str">
        <f t="shared" si="54"/>
        <v/>
      </c>
      <c r="BH20" s="50" t="str">
        <f t="shared" si="55"/>
        <v/>
      </c>
      <c r="BI20" s="78" t="str">
        <f t="shared" si="56"/>
        <v/>
      </c>
      <c r="BJ20" s="78" t="str">
        <f t="shared" si="57"/>
        <v/>
      </c>
      <c r="BK20" s="78" t="str">
        <f t="shared" si="58"/>
        <v/>
      </c>
      <c r="BL20" s="46" t="str">
        <f t="shared" si="59"/>
        <v/>
      </c>
      <c r="BM20" s="170">
        <v>21</v>
      </c>
      <c r="BN20" s="98" t="str">
        <f t="shared" si="60"/>
        <v/>
      </c>
      <c r="BO20" s="46" t="str">
        <f t="shared" si="61"/>
        <v/>
      </c>
      <c r="BP20" s="49" t="str">
        <f t="shared" si="62"/>
        <v/>
      </c>
      <c r="BQ20" s="50" t="str">
        <f t="shared" si="63"/>
        <v/>
      </c>
      <c r="BR20" s="78" t="str">
        <f t="shared" si="64"/>
        <v/>
      </c>
      <c r="BS20" s="78" t="str">
        <f t="shared" si="65"/>
        <v/>
      </c>
      <c r="BT20" s="78" t="str">
        <f t="shared" si="66"/>
        <v/>
      </c>
      <c r="BU20" s="70" t="str">
        <f t="shared" si="67"/>
        <v/>
      </c>
      <c r="BV20" s="11"/>
      <c r="BW20" s="27">
        <v>21</v>
      </c>
      <c r="BX20" s="51">
        <f t="shared" si="69"/>
        <v>0</v>
      </c>
      <c r="BY20" s="56">
        <f t="shared" si="70"/>
        <v>0</v>
      </c>
      <c r="BZ20" s="56" t="e">
        <f t="shared" si="71"/>
        <v>#DIV/0!</v>
      </c>
      <c r="CA20" s="51" t="e">
        <f t="shared" si="72"/>
        <v>#DIV/0!</v>
      </c>
      <c r="CB20" s="135">
        <f t="shared" si="0"/>
        <v>1.273477</v>
      </c>
      <c r="CC20" s="135" t="e">
        <f t="shared" si="73"/>
        <v>#DIV/0!</v>
      </c>
      <c r="CD20" s="135" t="e">
        <f t="shared" si="74"/>
        <v>#DIV/0!</v>
      </c>
      <c r="CE20" s="135" t="e">
        <f t="shared" si="1"/>
        <v>#DIV/0!</v>
      </c>
      <c r="CF20" s="136" t="e">
        <f t="shared" si="75"/>
        <v>#DIV/0!</v>
      </c>
      <c r="CH20" s="24">
        <v>21</v>
      </c>
      <c r="CI20" s="52">
        <f t="shared" si="76"/>
        <v>0</v>
      </c>
      <c r="CJ20" s="54">
        <f t="shared" si="77"/>
        <v>0</v>
      </c>
      <c r="CK20" s="55" t="e">
        <f t="shared" si="78"/>
        <v>#DIV/0!</v>
      </c>
      <c r="CL20" s="52" t="e">
        <f t="shared" si="79"/>
        <v>#DIV/0!</v>
      </c>
      <c r="CM20" s="54" t="e">
        <f t="shared" si="80"/>
        <v>#DIV/0!</v>
      </c>
      <c r="CN20" s="148" t="e">
        <f t="shared" si="81"/>
        <v>#DIV/0!</v>
      </c>
      <c r="CO20" s="53" t="e">
        <f t="shared" si="82"/>
        <v>#DIV/0!</v>
      </c>
    </row>
    <row r="21" spans="1:100" ht="15" customHeight="1">
      <c r="A21" s="2">
        <v>22</v>
      </c>
      <c r="B21" s="47">
        <f t="shared" si="2"/>
        <v>0</v>
      </c>
      <c r="C21" s="46">
        <f t="shared" si="3"/>
        <v>0</v>
      </c>
      <c r="D21" s="48" t="e">
        <f t="shared" si="4"/>
        <v>#DIV/0!</v>
      </c>
      <c r="E21" s="49" t="e">
        <f t="shared" si="5"/>
        <v>#DIV/0!</v>
      </c>
      <c r="F21" s="50" t="e">
        <f t="shared" si="6"/>
        <v>#DIV/0!</v>
      </c>
      <c r="G21" s="45">
        <f t="shared" si="7"/>
        <v>1.273477</v>
      </c>
      <c r="H21" s="45" t="e">
        <f t="shared" si="8"/>
        <v>#DIV/0!</v>
      </c>
      <c r="I21" s="109" t="e">
        <f t="shared" si="9"/>
        <v>#DIV/0!</v>
      </c>
      <c r="J21" s="113" t="e">
        <f t="shared" si="10"/>
        <v>#DIV/0!</v>
      </c>
      <c r="K21" s="170">
        <f t="shared" si="11"/>
        <v>22</v>
      </c>
      <c r="L21" s="41" t="str">
        <f t="shared" si="12"/>
        <v/>
      </c>
      <c r="M21" s="42" t="str">
        <f t="shared" si="13"/>
        <v/>
      </c>
      <c r="N21" s="43" t="str">
        <f t="shared" si="14"/>
        <v/>
      </c>
      <c r="O21" s="44" t="str">
        <f t="shared" si="15"/>
        <v/>
      </c>
      <c r="P21" s="45" t="str">
        <f t="shared" si="16"/>
        <v/>
      </c>
      <c r="Q21" s="45" t="str">
        <f t="shared" si="17"/>
        <v/>
      </c>
      <c r="R21" s="109" t="str">
        <f t="shared" si="18"/>
        <v/>
      </c>
      <c r="S21" s="113" t="str">
        <f t="shared" si="19"/>
        <v/>
      </c>
      <c r="T21" s="170">
        <v>22</v>
      </c>
      <c r="U21" s="41" t="str">
        <f t="shared" si="20"/>
        <v/>
      </c>
      <c r="V21" s="42" t="str">
        <f t="shared" si="21"/>
        <v/>
      </c>
      <c r="W21" s="43" t="str">
        <f t="shared" si="22"/>
        <v/>
      </c>
      <c r="X21" s="44" t="str">
        <f t="shared" si="23"/>
        <v/>
      </c>
      <c r="Y21" s="45" t="str">
        <f t="shared" si="24"/>
        <v/>
      </c>
      <c r="Z21" s="45" t="str">
        <f t="shared" si="25"/>
        <v/>
      </c>
      <c r="AA21" s="109" t="str">
        <f t="shared" si="26"/>
        <v/>
      </c>
      <c r="AB21" s="113" t="str">
        <f t="shared" si="27"/>
        <v/>
      </c>
      <c r="AC21" s="170">
        <v>22</v>
      </c>
      <c r="AD21" s="41" t="str">
        <f t="shared" si="28"/>
        <v/>
      </c>
      <c r="AE21" s="42" t="str">
        <f t="shared" si="29"/>
        <v/>
      </c>
      <c r="AF21" s="43" t="str">
        <f t="shared" si="30"/>
        <v/>
      </c>
      <c r="AG21" s="44" t="str">
        <f t="shared" si="31"/>
        <v/>
      </c>
      <c r="AH21" s="45" t="str">
        <f t="shared" si="32"/>
        <v/>
      </c>
      <c r="AI21" s="45" t="str">
        <f t="shared" si="33"/>
        <v/>
      </c>
      <c r="AJ21" s="109" t="str">
        <f t="shared" si="34"/>
        <v/>
      </c>
      <c r="AK21" s="113" t="str">
        <f t="shared" si="35"/>
        <v/>
      </c>
      <c r="AL21" s="170">
        <v>22</v>
      </c>
      <c r="AM21" s="41" t="str">
        <f t="shared" si="36"/>
        <v/>
      </c>
      <c r="AN21" s="42" t="str">
        <f t="shared" si="37"/>
        <v/>
      </c>
      <c r="AO21" s="43" t="str">
        <f t="shared" si="38"/>
        <v/>
      </c>
      <c r="AP21" s="44" t="str">
        <f t="shared" si="39"/>
        <v/>
      </c>
      <c r="AQ21" s="45" t="str">
        <f t="shared" si="40"/>
        <v/>
      </c>
      <c r="AR21" s="45" t="str">
        <f t="shared" si="41"/>
        <v/>
      </c>
      <c r="AS21" s="45" t="str">
        <f t="shared" si="42"/>
        <v/>
      </c>
      <c r="AT21" s="46" t="str">
        <f t="shared" si="43"/>
        <v/>
      </c>
      <c r="AU21" s="170">
        <v>22</v>
      </c>
      <c r="AV21" s="41" t="str">
        <f t="shared" si="44"/>
        <v/>
      </c>
      <c r="AW21" s="42" t="str">
        <f t="shared" si="45"/>
        <v/>
      </c>
      <c r="AX21" s="43" t="str">
        <f t="shared" si="46"/>
        <v/>
      </c>
      <c r="AY21" s="44" t="str">
        <f t="shared" si="47"/>
        <v/>
      </c>
      <c r="AZ21" s="45" t="str">
        <f t="shared" si="48"/>
        <v/>
      </c>
      <c r="BA21" s="45" t="str">
        <f t="shared" si="49"/>
        <v/>
      </c>
      <c r="BB21" s="45" t="str">
        <f t="shared" si="50"/>
        <v/>
      </c>
      <c r="BC21" s="46" t="str">
        <f t="shared" si="51"/>
        <v/>
      </c>
      <c r="BD21" s="170">
        <v>22</v>
      </c>
      <c r="BE21" s="41" t="str">
        <f t="shared" si="52"/>
        <v/>
      </c>
      <c r="BF21" s="42" t="str">
        <f t="shared" si="53"/>
        <v/>
      </c>
      <c r="BG21" s="43" t="str">
        <f t="shared" si="54"/>
        <v/>
      </c>
      <c r="BH21" s="44" t="str">
        <f t="shared" si="55"/>
        <v/>
      </c>
      <c r="BI21" s="45" t="str">
        <f t="shared" si="56"/>
        <v/>
      </c>
      <c r="BJ21" s="45" t="str">
        <f t="shared" si="57"/>
        <v/>
      </c>
      <c r="BK21" s="45" t="str">
        <f t="shared" si="58"/>
        <v/>
      </c>
      <c r="BL21" s="46" t="str">
        <f t="shared" si="59"/>
        <v/>
      </c>
      <c r="BM21" s="170">
        <v>22</v>
      </c>
      <c r="BN21" s="41" t="str">
        <f t="shared" si="60"/>
        <v/>
      </c>
      <c r="BO21" s="42" t="str">
        <f t="shared" si="61"/>
        <v/>
      </c>
      <c r="BP21" s="43" t="str">
        <f t="shared" si="62"/>
        <v/>
      </c>
      <c r="BQ21" s="44" t="str">
        <f t="shared" si="63"/>
        <v/>
      </c>
      <c r="BR21" s="45" t="str">
        <f t="shared" si="64"/>
        <v/>
      </c>
      <c r="BS21" s="45" t="str">
        <f t="shared" si="65"/>
        <v/>
      </c>
      <c r="BT21" s="45" t="str">
        <f t="shared" si="66"/>
        <v/>
      </c>
      <c r="BU21" s="70" t="str">
        <f t="shared" si="67"/>
        <v/>
      </c>
      <c r="BV21" s="11"/>
      <c r="BW21" s="28">
        <v>22</v>
      </c>
      <c r="BX21" s="61">
        <f t="shared" si="69"/>
        <v>0</v>
      </c>
      <c r="BY21" s="62">
        <f>IF($B$5&gt;$A21,"",C21)</f>
        <v>0</v>
      </c>
      <c r="BZ21" s="62" t="e">
        <f t="shared" si="71"/>
        <v>#DIV/0!</v>
      </c>
      <c r="CA21" s="61" t="e">
        <f t="shared" si="72"/>
        <v>#DIV/0!</v>
      </c>
      <c r="CB21" s="75">
        <f t="shared" si="0"/>
        <v>1.273477</v>
      </c>
      <c r="CC21" s="75" t="e">
        <f t="shared" si="73"/>
        <v>#DIV/0!</v>
      </c>
      <c r="CD21" s="75" t="e">
        <f t="shared" si="74"/>
        <v>#DIV/0!</v>
      </c>
      <c r="CE21" s="75" t="e">
        <f t="shared" si="1"/>
        <v>#DIV/0!</v>
      </c>
      <c r="CF21" s="118" t="e">
        <f t="shared" si="75"/>
        <v>#DIV/0!</v>
      </c>
      <c r="CH21" s="25">
        <v>22</v>
      </c>
      <c r="CI21" s="71">
        <f t="shared" si="76"/>
        <v>0</v>
      </c>
      <c r="CJ21" s="42">
        <f t="shared" si="77"/>
        <v>0</v>
      </c>
      <c r="CK21" s="72" t="e">
        <f t="shared" si="78"/>
        <v>#DIV/0!</v>
      </c>
      <c r="CL21" s="71" t="e">
        <f t="shared" si="79"/>
        <v>#DIV/0!</v>
      </c>
      <c r="CM21" s="42" t="e">
        <f t="shared" si="80"/>
        <v>#DIV/0!</v>
      </c>
      <c r="CN21" s="73" t="e">
        <f t="shared" si="81"/>
        <v>#DIV/0!</v>
      </c>
      <c r="CO21" s="123" t="e">
        <f t="shared" si="82"/>
        <v>#DIV/0!</v>
      </c>
    </row>
    <row r="22" spans="1:100" ht="15" customHeight="1">
      <c r="A22" s="2">
        <v>23</v>
      </c>
      <c r="B22" s="47">
        <f t="shared" si="2"/>
        <v>0</v>
      </c>
      <c r="C22" s="46">
        <f t="shared" si="3"/>
        <v>0</v>
      </c>
      <c r="D22" s="48" t="e">
        <f t="shared" si="4"/>
        <v>#DIV/0!</v>
      </c>
      <c r="E22" s="49" t="e">
        <f t="shared" si="5"/>
        <v>#DIV/0!</v>
      </c>
      <c r="F22" s="50" t="e">
        <f t="shared" si="6"/>
        <v>#DIV/0!</v>
      </c>
      <c r="G22" s="45">
        <f t="shared" si="7"/>
        <v>1.273477</v>
      </c>
      <c r="H22" s="45" t="e">
        <f t="shared" si="8"/>
        <v>#DIV/0!</v>
      </c>
      <c r="I22" s="109" t="e">
        <f t="shared" si="9"/>
        <v>#DIV/0!</v>
      </c>
      <c r="J22" s="113" t="e">
        <f t="shared" si="10"/>
        <v>#DIV/0!</v>
      </c>
      <c r="K22" s="170">
        <f t="shared" si="11"/>
        <v>23</v>
      </c>
      <c r="L22" s="41" t="str">
        <f t="shared" si="12"/>
        <v/>
      </c>
      <c r="M22" s="42" t="str">
        <f t="shared" si="13"/>
        <v/>
      </c>
      <c r="N22" s="43" t="str">
        <f t="shared" si="14"/>
        <v/>
      </c>
      <c r="O22" s="44" t="str">
        <f t="shared" si="15"/>
        <v/>
      </c>
      <c r="P22" s="45" t="str">
        <f t="shared" si="16"/>
        <v/>
      </c>
      <c r="Q22" s="45" t="str">
        <f t="shared" si="17"/>
        <v/>
      </c>
      <c r="R22" s="109" t="str">
        <f t="shared" si="18"/>
        <v/>
      </c>
      <c r="S22" s="113" t="str">
        <f t="shared" si="19"/>
        <v/>
      </c>
      <c r="T22" s="170">
        <v>23</v>
      </c>
      <c r="U22" s="41" t="str">
        <f t="shared" si="20"/>
        <v/>
      </c>
      <c r="V22" s="42" t="str">
        <f t="shared" si="21"/>
        <v/>
      </c>
      <c r="W22" s="43" t="str">
        <f t="shared" si="22"/>
        <v/>
      </c>
      <c r="X22" s="44" t="str">
        <f t="shared" si="23"/>
        <v/>
      </c>
      <c r="Y22" s="45" t="str">
        <f t="shared" si="24"/>
        <v/>
      </c>
      <c r="Z22" s="45" t="str">
        <f t="shared" si="25"/>
        <v/>
      </c>
      <c r="AA22" s="109" t="str">
        <f t="shared" si="26"/>
        <v/>
      </c>
      <c r="AB22" s="113" t="str">
        <f t="shared" si="27"/>
        <v/>
      </c>
      <c r="AC22" s="170">
        <v>23</v>
      </c>
      <c r="AD22" s="41" t="str">
        <f t="shared" si="28"/>
        <v/>
      </c>
      <c r="AE22" s="42" t="str">
        <f t="shared" si="29"/>
        <v/>
      </c>
      <c r="AF22" s="43" t="str">
        <f t="shared" si="30"/>
        <v/>
      </c>
      <c r="AG22" s="44" t="str">
        <f t="shared" si="31"/>
        <v/>
      </c>
      <c r="AH22" s="45" t="str">
        <f t="shared" si="32"/>
        <v/>
      </c>
      <c r="AI22" s="45" t="str">
        <f t="shared" si="33"/>
        <v/>
      </c>
      <c r="AJ22" s="109" t="str">
        <f t="shared" si="34"/>
        <v/>
      </c>
      <c r="AK22" s="113" t="str">
        <f t="shared" si="35"/>
        <v/>
      </c>
      <c r="AL22" s="170">
        <v>23</v>
      </c>
      <c r="AM22" s="41" t="str">
        <f t="shared" si="36"/>
        <v/>
      </c>
      <c r="AN22" s="42" t="str">
        <f t="shared" si="37"/>
        <v/>
      </c>
      <c r="AO22" s="43" t="str">
        <f t="shared" si="38"/>
        <v/>
      </c>
      <c r="AP22" s="44" t="str">
        <f t="shared" si="39"/>
        <v/>
      </c>
      <c r="AQ22" s="45" t="str">
        <f t="shared" si="40"/>
        <v/>
      </c>
      <c r="AR22" s="45" t="str">
        <f t="shared" si="41"/>
        <v/>
      </c>
      <c r="AS22" s="45" t="str">
        <f t="shared" si="42"/>
        <v/>
      </c>
      <c r="AT22" s="46" t="str">
        <f t="shared" si="43"/>
        <v/>
      </c>
      <c r="AU22" s="170">
        <v>23</v>
      </c>
      <c r="AV22" s="41" t="str">
        <f t="shared" si="44"/>
        <v/>
      </c>
      <c r="AW22" s="42" t="str">
        <f t="shared" si="45"/>
        <v/>
      </c>
      <c r="AX22" s="43" t="str">
        <f t="shared" si="46"/>
        <v/>
      </c>
      <c r="AY22" s="44" t="str">
        <f t="shared" si="47"/>
        <v/>
      </c>
      <c r="AZ22" s="45" t="str">
        <f t="shared" si="48"/>
        <v/>
      </c>
      <c r="BA22" s="45" t="str">
        <f t="shared" si="49"/>
        <v/>
      </c>
      <c r="BB22" s="45" t="str">
        <f t="shared" si="50"/>
        <v/>
      </c>
      <c r="BC22" s="46" t="str">
        <f t="shared" si="51"/>
        <v/>
      </c>
      <c r="BD22" s="170">
        <v>23</v>
      </c>
      <c r="BE22" s="41" t="str">
        <f t="shared" si="52"/>
        <v/>
      </c>
      <c r="BF22" s="42" t="str">
        <f t="shared" si="53"/>
        <v/>
      </c>
      <c r="BG22" s="43" t="str">
        <f t="shared" si="54"/>
        <v/>
      </c>
      <c r="BH22" s="44" t="str">
        <f t="shared" si="55"/>
        <v/>
      </c>
      <c r="BI22" s="45" t="str">
        <f t="shared" si="56"/>
        <v/>
      </c>
      <c r="BJ22" s="45" t="str">
        <f t="shared" si="57"/>
        <v/>
      </c>
      <c r="BK22" s="45" t="str">
        <f t="shared" si="58"/>
        <v/>
      </c>
      <c r="BL22" s="46" t="str">
        <f t="shared" si="59"/>
        <v/>
      </c>
      <c r="BM22" s="170">
        <v>23</v>
      </c>
      <c r="BN22" s="41" t="str">
        <f t="shared" si="60"/>
        <v/>
      </c>
      <c r="BO22" s="42" t="str">
        <f t="shared" si="61"/>
        <v/>
      </c>
      <c r="BP22" s="43" t="str">
        <f t="shared" si="62"/>
        <v/>
      </c>
      <c r="BQ22" s="44" t="str">
        <f t="shared" si="63"/>
        <v/>
      </c>
      <c r="BR22" s="45" t="str">
        <f t="shared" si="64"/>
        <v/>
      </c>
      <c r="BS22" s="45" t="str">
        <f t="shared" si="65"/>
        <v/>
      </c>
      <c r="BT22" s="45" t="str">
        <f t="shared" si="66"/>
        <v/>
      </c>
      <c r="BU22" s="70" t="str">
        <f t="shared" si="67"/>
        <v/>
      </c>
      <c r="BV22" s="11"/>
      <c r="BW22" s="28">
        <v>23</v>
      </c>
      <c r="BX22" s="61">
        <f t="shared" si="69"/>
        <v>0</v>
      </c>
      <c r="BY22" s="62">
        <f t="shared" si="70"/>
        <v>0</v>
      </c>
      <c r="BZ22" s="62" t="e">
        <f t="shared" si="71"/>
        <v>#DIV/0!</v>
      </c>
      <c r="CA22" s="61" t="e">
        <f t="shared" si="72"/>
        <v>#DIV/0!</v>
      </c>
      <c r="CB22" s="75">
        <f t="shared" si="0"/>
        <v>1.273477</v>
      </c>
      <c r="CC22" s="75" t="e">
        <f t="shared" si="73"/>
        <v>#DIV/0!</v>
      </c>
      <c r="CD22" s="75" t="e">
        <f t="shared" si="74"/>
        <v>#DIV/0!</v>
      </c>
      <c r="CE22" s="75" t="e">
        <f t="shared" si="1"/>
        <v>#DIV/0!</v>
      </c>
      <c r="CF22" s="118" t="e">
        <f t="shared" si="75"/>
        <v>#DIV/0!</v>
      </c>
      <c r="CH22" s="25">
        <v>23</v>
      </c>
      <c r="CI22" s="71">
        <f t="shared" si="76"/>
        <v>0</v>
      </c>
      <c r="CJ22" s="42">
        <f t="shared" si="77"/>
        <v>0</v>
      </c>
      <c r="CK22" s="72" t="e">
        <f t="shared" si="78"/>
        <v>#DIV/0!</v>
      </c>
      <c r="CL22" s="71" t="e">
        <f t="shared" si="79"/>
        <v>#DIV/0!</v>
      </c>
      <c r="CM22" s="42" t="e">
        <f t="shared" si="80"/>
        <v>#DIV/0!</v>
      </c>
      <c r="CN22" s="73" t="e">
        <f t="shared" si="81"/>
        <v>#DIV/0!</v>
      </c>
      <c r="CO22" s="123" t="e">
        <f t="shared" si="82"/>
        <v>#DIV/0!</v>
      </c>
    </row>
    <row r="23" spans="1:100" ht="15" customHeight="1">
      <c r="A23" s="2">
        <v>24</v>
      </c>
      <c r="B23" s="47">
        <f t="shared" si="2"/>
        <v>0</v>
      </c>
      <c r="C23" s="46">
        <f t="shared" si="3"/>
        <v>0</v>
      </c>
      <c r="D23" s="48" t="e">
        <f t="shared" si="4"/>
        <v>#DIV/0!</v>
      </c>
      <c r="E23" s="49" t="e">
        <f t="shared" si="5"/>
        <v>#DIV/0!</v>
      </c>
      <c r="F23" s="50" t="e">
        <f t="shared" si="6"/>
        <v>#DIV/0!</v>
      </c>
      <c r="G23" s="45">
        <f t="shared" si="7"/>
        <v>1.273477</v>
      </c>
      <c r="H23" s="45" t="e">
        <f t="shared" si="8"/>
        <v>#DIV/0!</v>
      </c>
      <c r="I23" s="109" t="e">
        <f t="shared" si="9"/>
        <v>#DIV/0!</v>
      </c>
      <c r="J23" s="113" t="e">
        <f t="shared" si="10"/>
        <v>#DIV/0!</v>
      </c>
      <c r="K23" s="170">
        <f t="shared" si="11"/>
        <v>24</v>
      </c>
      <c r="L23" s="41" t="str">
        <f t="shared" si="12"/>
        <v/>
      </c>
      <c r="M23" s="42" t="str">
        <f t="shared" si="13"/>
        <v/>
      </c>
      <c r="N23" s="43" t="str">
        <f t="shared" si="14"/>
        <v/>
      </c>
      <c r="O23" s="44" t="str">
        <f t="shared" si="15"/>
        <v/>
      </c>
      <c r="P23" s="45" t="str">
        <f t="shared" si="16"/>
        <v/>
      </c>
      <c r="Q23" s="45" t="str">
        <f t="shared" si="17"/>
        <v/>
      </c>
      <c r="R23" s="109" t="str">
        <f t="shared" si="18"/>
        <v/>
      </c>
      <c r="S23" s="113" t="str">
        <f t="shared" si="19"/>
        <v/>
      </c>
      <c r="T23" s="170">
        <v>24</v>
      </c>
      <c r="U23" s="41" t="str">
        <f t="shared" si="20"/>
        <v/>
      </c>
      <c r="V23" s="42" t="str">
        <f t="shared" si="21"/>
        <v/>
      </c>
      <c r="W23" s="43" t="str">
        <f t="shared" si="22"/>
        <v/>
      </c>
      <c r="X23" s="44" t="str">
        <f t="shared" si="23"/>
        <v/>
      </c>
      <c r="Y23" s="45" t="str">
        <f t="shared" si="24"/>
        <v/>
      </c>
      <c r="Z23" s="45" t="str">
        <f t="shared" si="25"/>
        <v/>
      </c>
      <c r="AA23" s="109" t="str">
        <f t="shared" si="26"/>
        <v/>
      </c>
      <c r="AB23" s="113" t="str">
        <f t="shared" si="27"/>
        <v/>
      </c>
      <c r="AC23" s="170">
        <v>24</v>
      </c>
      <c r="AD23" s="41" t="str">
        <f t="shared" si="28"/>
        <v/>
      </c>
      <c r="AE23" s="42" t="str">
        <f t="shared" si="29"/>
        <v/>
      </c>
      <c r="AF23" s="43" t="str">
        <f t="shared" si="30"/>
        <v/>
      </c>
      <c r="AG23" s="44" t="str">
        <f t="shared" si="31"/>
        <v/>
      </c>
      <c r="AH23" s="45" t="str">
        <f t="shared" si="32"/>
        <v/>
      </c>
      <c r="AI23" s="45" t="str">
        <f t="shared" si="33"/>
        <v/>
      </c>
      <c r="AJ23" s="109" t="str">
        <f t="shared" si="34"/>
        <v/>
      </c>
      <c r="AK23" s="113" t="str">
        <f t="shared" si="35"/>
        <v/>
      </c>
      <c r="AL23" s="170">
        <v>24</v>
      </c>
      <c r="AM23" s="41" t="str">
        <f t="shared" si="36"/>
        <v/>
      </c>
      <c r="AN23" s="42" t="str">
        <f t="shared" si="37"/>
        <v/>
      </c>
      <c r="AO23" s="43" t="str">
        <f t="shared" si="38"/>
        <v/>
      </c>
      <c r="AP23" s="44" t="str">
        <f t="shared" si="39"/>
        <v/>
      </c>
      <c r="AQ23" s="45" t="str">
        <f t="shared" si="40"/>
        <v/>
      </c>
      <c r="AR23" s="45" t="str">
        <f t="shared" si="41"/>
        <v/>
      </c>
      <c r="AS23" s="45" t="str">
        <f t="shared" si="42"/>
        <v/>
      </c>
      <c r="AT23" s="46" t="str">
        <f t="shared" si="43"/>
        <v/>
      </c>
      <c r="AU23" s="170">
        <v>24</v>
      </c>
      <c r="AV23" s="41" t="str">
        <f t="shared" si="44"/>
        <v/>
      </c>
      <c r="AW23" s="42" t="str">
        <f t="shared" si="45"/>
        <v/>
      </c>
      <c r="AX23" s="43" t="str">
        <f t="shared" si="46"/>
        <v/>
      </c>
      <c r="AY23" s="44" t="str">
        <f t="shared" si="47"/>
        <v/>
      </c>
      <c r="AZ23" s="45" t="str">
        <f t="shared" si="48"/>
        <v/>
      </c>
      <c r="BA23" s="45" t="str">
        <f t="shared" si="49"/>
        <v/>
      </c>
      <c r="BB23" s="45" t="str">
        <f t="shared" si="50"/>
        <v/>
      </c>
      <c r="BC23" s="46" t="str">
        <f t="shared" si="51"/>
        <v/>
      </c>
      <c r="BD23" s="170">
        <v>24</v>
      </c>
      <c r="BE23" s="41" t="str">
        <f t="shared" si="52"/>
        <v/>
      </c>
      <c r="BF23" s="42" t="str">
        <f t="shared" si="53"/>
        <v/>
      </c>
      <c r="BG23" s="43" t="str">
        <f t="shared" si="54"/>
        <v/>
      </c>
      <c r="BH23" s="44" t="str">
        <f t="shared" si="55"/>
        <v/>
      </c>
      <c r="BI23" s="45" t="str">
        <f t="shared" si="56"/>
        <v/>
      </c>
      <c r="BJ23" s="45" t="str">
        <f t="shared" si="57"/>
        <v/>
      </c>
      <c r="BK23" s="45" t="str">
        <f t="shared" si="58"/>
        <v/>
      </c>
      <c r="BL23" s="46" t="str">
        <f t="shared" si="59"/>
        <v/>
      </c>
      <c r="BM23" s="170">
        <v>24</v>
      </c>
      <c r="BN23" s="41" t="str">
        <f t="shared" si="60"/>
        <v/>
      </c>
      <c r="BO23" s="42" t="str">
        <f t="shared" si="61"/>
        <v/>
      </c>
      <c r="BP23" s="43" t="str">
        <f t="shared" si="62"/>
        <v/>
      </c>
      <c r="BQ23" s="44" t="str">
        <f t="shared" si="63"/>
        <v/>
      </c>
      <c r="BR23" s="45" t="str">
        <f t="shared" si="64"/>
        <v/>
      </c>
      <c r="BS23" s="45" t="str">
        <f t="shared" si="65"/>
        <v/>
      </c>
      <c r="BT23" s="45" t="str">
        <f t="shared" si="66"/>
        <v/>
      </c>
      <c r="BU23" s="70" t="str">
        <f t="shared" si="67"/>
        <v/>
      </c>
      <c r="BV23" s="11"/>
      <c r="BW23" s="28">
        <v>24</v>
      </c>
      <c r="BX23" s="61">
        <f t="shared" si="69"/>
        <v>0</v>
      </c>
      <c r="BY23" s="62">
        <f t="shared" si="70"/>
        <v>0</v>
      </c>
      <c r="BZ23" s="62" t="e">
        <f t="shared" si="71"/>
        <v>#DIV/0!</v>
      </c>
      <c r="CA23" s="61" t="e">
        <f t="shared" si="72"/>
        <v>#DIV/0!</v>
      </c>
      <c r="CB23" s="75">
        <f t="shared" si="0"/>
        <v>1.273477</v>
      </c>
      <c r="CC23" s="75" t="e">
        <f t="shared" si="73"/>
        <v>#DIV/0!</v>
      </c>
      <c r="CD23" s="75" t="e">
        <f t="shared" si="74"/>
        <v>#DIV/0!</v>
      </c>
      <c r="CE23" s="75" t="e">
        <f t="shared" si="1"/>
        <v>#DIV/0!</v>
      </c>
      <c r="CF23" s="118" t="e">
        <f t="shared" si="75"/>
        <v>#DIV/0!</v>
      </c>
      <c r="CH23" s="25">
        <v>24</v>
      </c>
      <c r="CI23" s="71">
        <f t="shared" si="76"/>
        <v>0</v>
      </c>
      <c r="CJ23" s="42">
        <f t="shared" si="77"/>
        <v>0</v>
      </c>
      <c r="CK23" s="72" t="e">
        <f t="shared" si="78"/>
        <v>#DIV/0!</v>
      </c>
      <c r="CL23" s="71" t="e">
        <f t="shared" si="79"/>
        <v>#DIV/0!</v>
      </c>
      <c r="CM23" s="42" t="e">
        <f t="shared" si="80"/>
        <v>#DIV/0!</v>
      </c>
      <c r="CN23" s="73" t="e">
        <f t="shared" si="81"/>
        <v>#DIV/0!</v>
      </c>
      <c r="CO23" s="123" t="e">
        <f t="shared" si="82"/>
        <v>#DIV/0!</v>
      </c>
    </row>
    <row r="24" spans="1:100" ht="15" customHeight="1">
      <c r="A24" s="2">
        <v>25</v>
      </c>
      <c r="B24" s="47">
        <f t="shared" si="2"/>
        <v>0</v>
      </c>
      <c r="C24" s="46">
        <f t="shared" si="3"/>
        <v>0</v>
      </c>
      <c r="D24" s="48" t="e">
        <f t="shared" si="4"/>
        <v>#DIV/0!</v>
      </c>
      <c r="E24" s="49" t="e">
        <f t="shared" si="5"/>
        <v>#DIV/0!</v>
      </c>
      <c r="F24" s="50" t="e">
        <f t="shared" si="6"/>
        <v>#DIV/0!</v>
      </c>
      <c r="G24" s="45">
        <f t="shared" si="7"/>
        <v>1.273477</v>
      </c>
      <c r="H24" s="45" t="e">
        <f t="shared" si="8"/>
        <v>#DIV/0!</v>
      </c>
      <c r="I24" s="109" t="e">
        <f t="shared" si="9"/>
        <v>#DIV/0!</v>
      </c>
      <c r="J24" s="113" t="e">
        <f t="shared" si="10"/>
        <v>#DIV/0!</v>
      </c>
      <c r="K24" s="170">
        <f t="shared" si="11"/>
        <v>25</v>
      </c>
      <c r="L24" s="41" t="str">
        <f t="shared" si="12"/>
        <v/>
      </c>
      <c r="M24" s="42" t="str">
        <f t="shared" si="13"/>
        <v/>
      </c>
      <c r="N24" s="43" t="str">
        <f t="shared" si="14"/>
        <v/>
      </c>
      <c r="O24" s="44" t="str">
        <f t="shared" si="15"/>
        <v/>
      </c>
      <c r="P24" s="45" t="str">
        <f t="shared" si="16"/>
        <v/>
      </c>
      <c r="Q24" s="45" t="str">
        <f t="shared" si="17"/>
        <v/>
      </c>
      <c r="R24" s="109" t="str">
        <f t="shared" si="18"/>
        <v/>
      </c>
      <c r="S24" s="113" t="str">
        <f t="shared" si="19"/>
        <v/>
      </c>
      <c r="T24" s="170">
        <v>25</v>
      </c>
      <c r="U24" s="41" t="str">
        <f t="shared" si="20"/>
        <v/>
      </c>
      <c r="V24" s="42" t="str">
        <f t="shared" si="21"/>
        <v/>
      </c>
      <c r="W24" s="43" t="str">
        <f t="shared" si="22"/>
        <v/>
      </c>
      <c r="X24" s="44" t="str">
        <f t="shared" si="23"/>
        <v/>
      </c>
      <c r="Y24" s="45" t="str">
        <f t="shared" si="24"/>
        <v/>
      </c>
      <c r="Z24" s="45" t="str">
        <f t="shared" si="25"/>
        <v/>
      </c>
      <c r="AA24" s="109" t="str">
        <f t="shared" si="26"/>
        <v/>
      </c>
      <c r="AB24" s="113" t="str">
        <f t="shared" si="27"/>
        <v/>
      </c>
      <c r="AC24" s="170">
        <v>25</v>
      </c>
      <c r="AD24" s="41" t="str">
        <f t="shared" si="28"/>
        <v/>
      </c>
      <c r="AE24" s="42" t="str">
        <f t="shared" si="29"/>
        <v/>
      </c>
      <c r="AF24" s="43" t="str">
        <f t="shared" si="30"/>
        <v/>
      </c>
      <c r="AG24" s="44" t="str">
        <f t="shared" si="31"/>
        <v/>
      </c>
      <c r="AH24" s="45" t="str">
        <f t="shared" si="32"/>
        <v/>
      </c>
      <c r="AI24" s="45" t="str">
        <f t="shared" si="33"/>
        <v/>
      </c>
      <c r="AJ24" s="109" t="str">
        <f t="shared" si="34"/>
        <v/>
      </c>
      <c r="AK24" s="113" t="str">
        <f t="shared" si="35"/>
        <v/>
      </c>
      <c r="AL24" s="170">
        <v>25</v>
      </c>
      <c r="AM24" s="41" t="str">
        <f t="shared" si="36"/>
        <v/>
      </c>
      <c r="AN24" s="42" t="str">
        <f t="shared" si="37"/>
        <v/>
      </c>
      <c r="AO24" s="43" t="str">
        <f t="shared" si="38"/>
        <v/>
      </c>
      <c r="AP24" s="44" t="str">
        <f t="shared" si="39"/>
        <v/>
      </c>
      <c r="AQ24" s="45" t="str">
        <f t="shared" si="40"/>
        <v/>
      </c>
      <c r="AR24" s="45" t="str">
        <f t="shared" si="41"/>
        <v/>
      </c>
      <c r="AS24" s="45" t="str">
        <f t="shared" si="42"/>
        <v/>
      </c>
      <c r="AT24" s="46" t="str">
        <f t="shared" si="43"/>
        <v/>
      </c>
      <c r="AU24" s="170">
        <v>25</v>
      </c>
      <c r="AV24" s="41" t="str">
        <f t="shared" si="44"/>
        <v/>
      </c>
      <c r="AW24" s="42" t="str">
        <f t="shared" si="45"/>
        <v/>
      </c>
      <c r="AX24" s="43" t="str">
        <f t="shared" si="46"/>
        <v/>
      </c>
      <c r="AY24" s="44" t="str">
        <f t="shared" si="47"/>
        <v/>
      </c>
      <c r="AZ24" s="45" t="str">
        <f t="shared" si="48"/>
        <v/>
      </c>
      <c r="BA24" s="45" t="str">
        <f t="shared" si="49"/>
        <v/>
      </c>
      <c r="BB24" s="45" t="str">
        <f t="shared" si="50"/>
        <v/>
      </c>
      <c r="BC24" s="46" t="str">
        <f t="shared" si="51"/>
        <v/>
      </c>
      <c r="BD24" s="170">
        <v>25</v>
      </c>
      <c r="BE24" s="41" t="str">
        <f t="shared" si="52"/>
        <v/>
      </c>
      <c r="BF24" s="42" t="str">
        <f t="shared" si="53"/>
        <v/>
      </c>
      <c r="BG24" s="43" t="str">
        <f t="shared" si="54"/>
        <v/>
      </c>
      <c r="BH24" s="44" t="str">
        <f t="shared" si="55"/>
        <v/>
      </c>
      <c r="BI24" s="45" t="str">
        <f t="shared" si="56"/>
        <v/>
      </c>
      <c r="BJ24" s="45" t="str">
        <f t="shared" si="57"/>
        <v/>
      </c>
      <c r="BK24" s="45" t="str">
        <f t="shared" si="58"/>
        <v/>
      </c>
      <c r="BL24" s="46" t="str">
        <f t="shared" si="59"/>
        <v/>
      </c>
      <c r="BM24" s="170">
        <v>25</v>
      </c>
      <c r="BN24" s="41" t="str">
        <f t="shared" si="60"/>
        <v/>
      </c>
      <c r="BO24" s="42" t="str">
        <f t="shared" si="61"/>
        <v/>
      </c>
      <c r="BP24" s="43" t="str">
        <f t="shared" si="62"/>
        <v/>
      </c>
      <c r="BQ24" s="44" t="str">
        <f t="shared" si="63"/>
        <v/>
      </c>
      <c r="BR24" s="45" t="str">
        <f t="shared" si="64"/>
        <v/>
      </c>
      <c r="BS24" s="45" t="str">
        <f t="shared" si="65"/>
        <v/>
      </c>
      <c r="BT24" s="45" t="str">
        <f t="shared" si="66"/>
        <v/>
      </c>
      <c r="BU24" s="70" t="str">
        <f t="shared" si="67"/>
        <v/>
      </c>
      <c r="BV24" s="11"/>
      <c r="BW24" s="28">
        <v>25</v>
      </c>
      <c r="BX24" s="61">
        <f t="shared" si="69"/>
        <v>0</v>
      </c>
      <c r="BY24" s="62">
        <f t="shared" si="70"/>
        <v>0</v>
      </c>
      <c r="BZ24" s="62" t="e">
        <f t="shared" si="71"/>
        <v>#DIV/0!</v>
      </c>
      <c r="CA24" s="61" t="e">
        <f t="shared" si="72"/>
        <v>#DIV/0!</v>
      </c>
      <c r="CB24" s="75">
        <f t="shared" si="0"/>
        <v>1.273477</v>
      </c>
      <c r="CC24" s="75" t="e">
        <f t="shared" si="73"/>
        <v>#DIV/0!</v>
      </c>
      <c r="CD24" s="75" t="e">
        <f t="shared" si="74"/>
        <v>#DIV/0!</v>
      </c>
      <c r="CE24" s="75" t="e">
        <f t="shared" si="1"/>
        <v>#DIV/0!</v>
      </c>
      <c r="CF24" s="118" t="e">
        <f t="shared" si="75"/>
        <v>#DIV/0!</v>
      </c>
      <c r="CH24" s="25">
        <v>25</v>
      </c>
      <c r="CI24" s="71">
        <f t="shared" si="76"/>
        <v>0</v>
      </c>
      <c r="CJ24" s="42">
        <f t="shared" si="77"/>
        <v>0</v>
      </c>
      <c r="CK24" s="72" t="e">
        <f t="shared" si="78"/>
        <v>#DIV/0!</v>
      </c>
      <c r="CL24" s="71" t="e">
        <f t="shared" si="79"/>
        <v>#DIV/0!</v>
      </c>
      <c r="CM24" s="42" t="e">
        <f t="shared" si="80"/>
        <v>#DIV/0!</v>
      </c>
      <c r="CN24" s="73" t="e">
        <f t="shared" si="81"/>
        <v>#DIV/0!</v>
      </c>
      <c r="CO24" s="123" t="e">
        <f t="shared" si="82"/>
        <v>#DIV/0!</v>
      </c>
      <c r="CP24"/>
      <c r="CQ24"/>
      <c r="CR24"/>
      <c r="CS24"/>
      <c r="CT24"/>
      <c r="CU24"/>
      <c r="CV24"/>
    </row>
    <row r="25" spans="1:100" ht="15" customHeight="1">
      <c r="A25" s="2">
        <v>26</v>
      </c>
      <c r="B25" s="47">
        <f t="shared" si="2"/>
        <v>0</v>
      </c>
      <c r="C25" s="46">
        <f t="shared" si="3"/>
        <v>0</v>
      </c>
      <c r="D25" s="48" t="e">
        <f t="shared" si="4"/>
        <v>#DIV/0!</v>
      </c>
      <c r="E25" s="49" t="e">
        <f t="shared" si="5"/>
        <v>#DIV/0!</v>
      </c>
      <c r="F25" s="50" t="e">
        <f t="shared" si="6"/>
        <v>#DIV/0!</v>
      </c>
      <c r="G25" s="45">
        <f t="shared" si="7"/>
        <v>1.273477</v>
      </c>
      <c r="H25" s="45" t="e">
        <f t="shared" si="8"/>
        <v>#DIV/0!</v>
      </c>
      <c r="I25" s="109" t="e">
        <f t="shared" si="9"/>
        <v>#DIV/0!</v>
      </c>
      <c r="J25" s="113" t="e">
        <f t="shared" si="10"/>
        <v>#DIV/0!</v>
      </c>
      <c r="K25" s="170">
        <f t="shared" si="11"/>
        <v>26</v>
      </c>
      <c r="L25" s="41" t="str">
        <f t="shared" si="12"/>
        <v/>
      </c>
      <c r="M25" s="42" t="str">
        <f t="shared" si="13"/>
        <v/>
      </c>
      <c r="N25" s="43" t="str">
        <f t="shared" si="14"/>
        <v/>
      </c>
      <c r="O25" s="44" t="str">
        <f t="shared" si="15"/>
        <v/>
      </c>
      <c r="P25" s="45" t="str">
        <f t="shared" si="16"/>
        <v/>
      </c>
      <c r="Q25" s="45" t="str">
        <f t="shared" si="17"/>
        <v/>
      </c>
      <c r="R25" s="109" t="str">
        <f t="shared" si="18"/>
        <v/>
      </c>
      <c r="S25" s="113" t="str">
        <f t="shared" si="19"/>
        <v/>
      </c>
      <c r="T25" s="170">
        <v>26</v>
      </c>
      <c r="U25" s="41" t="str">
        <f t="shared" si="20"/>
        <v/>
      </c>
      <c r="V25" s="42" t="str">
        <f t="shared" si="21"/>
        <v/>
      </c>
      <c r="W25" s="43" t="str">
        <f t="shared" si="22"/>
        <v/>
      </c>
      <c r="X25" s="44" t="str">
        <f t="shared" si="23"/>
        <v/>
      </c>
      <c r="Y25" s="45" t="str">
        <f t="shared" si="24"/>
        <v/>
      </c>
      <c r="Z25" s="45" t="str">
        <f t="shared" si="25"/>
        <v/>
      </c>
      <c r="AA25" s="109" t="str">
        <f t="shared" si="26"/>
        <v/>
      </c>
      <c r="AB25" s="113" t="str">
        <f t="shared" si="27"/>
        <v/>
      </c>
      <c r="AC25" s="170">
        <v>26</v>
      </c>
      <c r="AD25" s="41" t="str">
        <f t="shared" si="28"/>
        <v/>
      </c>
      <c r="AE25" s="42" t="str">
        <f t="shared" si="29"/>
        <v/>
      </c>
      <c r="AF25" s="43" t="str">
        <f t="shared" si="30"/>
        <v/>
      </c>
      <c r="AG25" s="44" t="str">
        <f t="shared" si="31"/>
        <v/>
      </c>
      <c r="AH25" s="45" t="str">
        <f t="shared" si="32"/>
        <v/>
      </c>
      <c r="AI25" s="45" t="str">
        <f t="shared" si="33"/>
        <v/>
      </c>
      <c r="AJ25" s="109" t="str">
        <f t="shared" si="34"/>
        <v/>
      </c>
      <c r="AK25" s="113" t="str">
        <f t="shared" si="35"/>
        <v/>
      </c>
      <c r="AL25" s="170">
        <v>26</v>
      </c>
      <c r="AM25" s="41" t="str">
        <f t="shared" si="36"/>
        <v/>
      </c>
      <c r="AN25" s="42" t="str">
        <f t="shared" si="37"/>
        <v/>
      </c>
      <c r="AO25" s="43" t="str">
        <f t="shared" si="38"/>
        <v/>
      </c>
      <c r="AP25" s="44" t="str">
        <f t="shared" si="39"/>
        <v/>
      </c>
      <c r="AQ25" s="45" t="str">
        <f t="shared" si="40"/>
        <v/>
      </c>
      <c r="AR25" s="45" t="str">
        <f t="shared" si="41"/>
        <v/>
      </c>
      <c r="AS25" s="45" t="str">
        <f t="shared" si="42"/>
        <v/>
      </c>
      <c r="AT25" s="46" t="str">
        <f t="shared" si="43"/>
        <v/>
      </c>
      <c r="AU25" s="170">
        <v>26</v>
      </c>
      <c r="AV25" s="41" t="str">
        <f t="shared" si="44"/>
        <v/>
      </c>
      <c r="AW25" s="42" t="str">
        <f t="shared" si="45"/>
        <v/>
      </c>
      <c r="AX25" s="43" t="str">
        <f t="shared" si="46"/>
        <v/>
      </c>
      <c r="AY25" s="44" t="str">
        <f t="shared" si="47"/>
        <v/>
      </c>
      <c r="AZ25" s="45" t="str">
        <f t="shared" si="48"/>
        <v/>
      </c>
      <c r="BA25" s="45" t="str">
        <f t="shared" si="49"/>
        <v/>
      </c>
      <c r="BB25" s="45" t="str">
        <f t="shared" si="50"/>
        <v/>
      </c>
      <c r="BC25" s="46" t="str">
        <f t="shared" si="51"/>
        <v/>
      </c>
      <c r="BD25" s="170">
        <v>26</v>
      </c>
      <c r="BE25" s="41" t="str">
        <f t="shared" si="52"/>
        <v/>
      </c>
      <c r="BF25" s="42" t="str">
        <f t="shared" si="53"/>
        <v/>
      </c>
      <c r="BG25" s="43" t="str">
        <f t="shared" si="54"/>
        <v/>
      </c>
      <c r="BH25" s="44" t="str">
        <f t="shared" si="55"/>
        <v/>
      </c>
      <c r="BI25" s="45" t="str">
        <f t="shared" si="56"/>
        <v/>
      </c>
      <c r="BJ25" s="45" t="str">
        <f t="shared" si="57"/>
        <v/>
      </c>
      <c r="BK25" s="45" t="str">
        <f t="shared" si="58"/>
        <v/>
      </c>
      <c r="BL25" s="46" t="str">
        <f t="shared" si="59"/>
        <v/>
      </c>
      <c r="BM25" s="170">
        <v>26</v>
      </c>
      <c r="BN25" s="41" t="str">
        <f t="shared" si="60"/>
        <v/>
      </c>
      <c r="BO25" s="42" t="str">
        <f t="shared" si="61"/>
        <v/>
      </c>
      <c r="BP25" s="43" t="str">
        <f t="shared" si="62"/>
        <v/>
      </c>
      <c r="BQ25" s="44" t="str">
        <f t="shared" si="63"/>
        <v/>
      </c>
      <c r="BR25" s="45" t="str">
        <f t="shared" si="64"/>
        <v/>
      </c>
      <c r="BS25" s="45" t="str">
        <f t="shared" si="65"/>
        <v/>
      </c>
      <c r="BT25" s="45" t="str">
        <f t="shared" si="66"/>
        <v/>
      </c>
      <c r="BU25" s="70" t="str">
        <f t="shared" si="67"/>
        <v/>
      </c>
      <c r="BV25" s="11"/>
      <c r="BW25" s="28">
        <v>26</v>
      </c>
      <c r="BX25" s="61">
        <f t="shared" si="69"/>
        <v>0</v>
      </c>
      <c r="BY25" s="62">
        <f t="shared" si="70"/>
        <v>0</v>
      </c>
      <c r="BZ25" s="62" t="e">
        <f t="shared" si="71"/>
        <v>#DIV/0!</v>
      </c>
      <c r="CA25" s="61" t="e">
        <f t="shared" si="72"/>
        <v>#DIV/0!</v>
      </c>
      <c r="CB25" s="75">
        <f t="shared" si="0"/>
        <v>1.273477</v>
      </c>
      <c r="CC25" s="75" t="e">
        <f t="shared" si="73"/>
        <v>#DIV/0!</v>
      </c>
      <c r="CD25" s="75" t="e">
        <f t="shared" si="74"/>
        <v>#DIV/0!</v>
      </c>
      <c r="CE25" s="75" t="e">
        <f t="shared" si="1"/>
        <v>#DIV/0!</v>
      </c>
      <c r="CF25" s="118" t="e">
        <f t="shared" si="75"/>
        <v>#DIV/0!</v>
      </c>
      <c r="CH25" s="25">
        <v>26</v>
      </c>
      <c r="CI25" s="71">
        <f t="shared" si="76"/>
        <v>0</v>
      </c>
      <c r="CJ25" s="42">
        <f t="shared" si="77"/>
        <v>0</v>
      </c>
      <c r="CK25" s="72" t="e">
        <f t="shared" si="78"/>
        <v>#DIV/0!</v>
      </c>
      <c r="CL25" s="71" t="e">
        <f t="shared" si="79"/>
        <v>#DIV/0!</v>
      </c>
      <c r="CM25" s="42" t="e">
        <f t="shared" si="80"/>
        <v>#DIV/0!</v>
      </c>
      <c r="CN25" s="73" t="e">
        <f t="shared" si="81"/>
        <v>#DIV/0!</v>
      </c>
      <c r="CO25" s="123" t="e">
        <f t="shared" si="82"/>
        <v>#DIV/0!</v>
      </c>
      <c r="CP25"/>
      <c r="CQ25"/>
      <c r="CR25"/>
      <c r="CS25"/>
      <c r="CT25"/>
      <c r="CU25"/>
      <c r="CV25"/>
    </row>
    <row r="26" spans="1:100" ht="15" customHeight="1">
      <c r="A26" s="2">
        <v>27</v>
      </c>
      <c r="B26" s="47">
        <f t="shared" si="2"/>
        <v>0</v>
      </c>
      <c r="C26" s="46">
        <f t="shared" si="3"/>
        <v>0</v>
      </c>
      <c r="D26" s="48" t="e">
        <f t="shared" si="4"/>
        <v>#DIV/0!</v>
      </c>
      <c r="E26" s="49" t="e">
        <f t="shared" si="5"/>
        <v>#DIV/0!</v>
      </c>
      <c r="F26" s="50" t="e">
        <f t="shared" si="6"/>
        <v>#DIV/0!</v>
      </c>
      <c r="G26" s="45">
        <f t="shared" si="7"/>
        <v>1.273477</v>
      </c>
      <c r="H26" s="45" t="e">
        <f t="shared" si="8"/>
        <v>#DIV/0!</v>
      </c>
      <c r="I26" s="109" t="e">
        <f t="shared" si="9"/>
        <v>#DIV/0!</v>
      </c>
      <c r="J26" s="113" t="e">
        <f t="shared" si="10"/>
        <v>#DIV/0!</v>
      </c>
      <c r="K26" s="170">
        <f t="shared" si="11"/>
        <v>27</v>
      </c>
      <c r="L26" s="41" t="str">
        <f t="shared" si="12"/>
        <v/>
      </c>
      <c r="M26" s="42" t="str">
        <f t="shared" si="13"/>
        <v/>
      </c>
      <c r="N26" s="43" t="str">
        <f t="shared" si="14"/>
        <v/>
      </c>
      <c r="O26" s="44" t="str">
        <f t="shared" si="15"/>
        <v/>
      </c>
      <c r="P26" s="45" t="str">
        <f t="shared" si="16"/>
        <v/>
      </c>
      <c r="Q26" s="45" t="str">
        <f t="shared" si="17"/>
        <v/>
      </c>
      <c r="R26" s="109" t="str">
        <f t="shared" si="18"/>
        <v/>
      </c>
      <c r="S26" s="113" t="str">
        <f t="shared" si="19"/>
        <v/>
      </c>
      <c r="T26" s="170">
        <v>27</v>
      </c>
      <c r="U26" s="41" t="str">
        <f t="shared" si="20"/>
        <v/>
      </c>
      <c r="V26" s="42" t="str">
        <f t="shared" si="21"/>
        <v/>
      </c>
      <c r="W26" s="43" t="str">
        <f t="shared" si="22"/>
        <v/>
      </c>
      <c r="X26" s="44" t="str">
        <f t="shared" si="23"/>
        <v/>
      </c>
      <c r="Y26" s="45" t="str">
        <f t="shared" si="24"/>
        <v/>
      </c>
      <c r="Z26" s="45" t="str">
        <f t="shared" si="25"/>
        <v/>
      </c>
      <c r="AA26" s="109" t="str">
        <f t="shared" si="26"/>
        <v/>
      </c>
      <c r="AB26" s="113" t="str">
        <f t="shared" si="27"/>
        <v/>
      </c>
      <c r="AC26" s="170">
        <v>27</v>
      </c>
      <c r="AD26" s="41" t="str">
        <f t="shared" si="28"/>
        <v/>
      </c>
      <c r="AE26" s="42" t="str">
        <f t="shared" si="29"/>
        <v/>
      </c>
      <c r="AF26" s="43" t="str">
        <f t="shared" si="30"/>
        <v/>
      </c>
      <c r="AG26" s="44" t="str">
        <f t="shared" si="31"/>
        <v/>
      </c>
      <c r="AH26" s="45" t="str">
        <f t="shared" si="32"/>
        <v/>
      </c>
      <c r="AI26" s="45" t="str">
        <f t="shared" si="33"/>
        <v/>
      </c>
      <c r="AJ26" s="109" t="str">
        <f t="shared" si="34"/>
        <v/>
      </c>
      <c r="AK26" s="113" t="str">
        <f t="shared" si="35"/>
        <v/>
      </c>
      <c r="AL26" s="170">
        <v>27</v>
      </c>
      <c r="AM26" s="41" t="str">
        <f t="shared" si="36"/>
        <v/>
      </c>
      <c r="AN26" s="42" t="str">
        <f t="shared" si="37"/>
        <v/>
      </c>
      <c r="AO26" s="43" t="str">
        <f t="shared" si="38"/>
        <v/>
      </c>
      <c r="AP26" s="44" t="str">
        <f t="shared" si="39"/>
        <v/>
      </c>
      <c r="AQ26" s="45" t="str">
        <f t="shared" si="40"/>
        <v/>
      </c>
      <c r="AR26" s="45" t="str">
        <f t="shared" si="41"/>
        <v/>
      </c>
      <c r="AS26" s="45" t="str">
        <f t="shared" si="42"/>
        <v/>
      </c>
      <c r="AT26" s="46" t="str">
        <f t="shared" si="43"/>
        <v/>
      </c>
      <c r="AU26" s="170">
        <v>27</v>
      </c>
      <c r="AV26" s="41" t="str">
        <f t="shared" si="44"/>
        <v/>
      </c>
      <c r="AW26" s="42" t="str">
        <f t="shared" si="45"/>
        <v/>
      </c>
      <c r="AX26" s="43" t="str">
        <f t="shared" si="46"/>
        <v/>
      </c>
      <c r="AY26" s="44" t="str">
        <f t="shared" si="47"/>
        <v/>
      </c>
      <c r="AZ26" s="45" t="str">
        <f t="shared" si="48"/>
        <v/>
      </c>
      <c r="BA26" s="45" t="str">
        <f t="shared" si="49"/>
        <v/>
      </c>
      <c r="BB26" s="45" t="str">
        <f t="shared" si="50"/>
        <v/>
      </c>
      <c r="BC26" s="46" t="str">
        <f t="shared" si="51"/>
        <v/>
      </c>
      <c r="BD26" s="170">
        <v>27</v>
      </c>
      <c r="BE26" s="41" t="str">
        <f t="shared" si="52"/>
        <v/>
      </c>
      <c r="BF26" s="42" t="str">
        <f t="shared" si="53"/>
        <v/>
      </c>
      <c r="BG26" s="43" t="str">
        <f t="shared" si="54"/>
        <v/>
      </c>
      <c r="BH26" s="44" t="str">
        <f t="shared" si="55"/>
        <v/>
      </c>
      <c r="BI26" s="45" t="str">
        <f t="shared" si="56"/>
        <v/>
      </c>
      <c r="BJ26" s="45" t="str">
        <f t="shared" si="57"/>
        <v/>
      </c>
      <c r="BK26" s="45" t="str">
        <f t="shared" si="58"/>
        <v/>
      </c>
      <c r="BL26" s="46" t="str">
        <f t="shared" si="59"/>
        <v/>
      </c>
      <c r="BM26" s="170">
        <v>27</v>
      </c>
      <c r="BN26" s="41" t="str">
        <f t="shared" si="60"/>
        <v/>
      </c>
      <c r="BO26" s="42" t="str">
        <f t="shared" si="61"/>
        <v/>
      </c>
      <c r="BP26" s="43" t="str">
        <f t="shared" si="62"/>
        <v/>
      </c>
      <c r="BQ26" s="44" t="str">
        <f t="shared" si="63"/>
        <v/>
      </c>
      <c r="BR26" s="45" t="str">
        <f t="shared" si="64"/>
        <v/>
      </c>
      <c r="BS26" s="45" t="str">
        <f t="shared" si="65"/>
        <v/>
      </c>
      <c r="BT26" s="45" t="str">
        <f t="shared" si="66"/>
        <v/>
      </c>
      <c r="BU26" s="70" t="str">
        <f t="shared" si="67"/>
        <v/>
      </c>
      <c r="BV26" s="11"/>
      <c r="BW26" s="28">
        <v>27</v>
      </c>
      <c r="BX26" s="61">
        <f t="shared" si="69"/>
        <v>0</v>
      </c>
      <c r="BY26" s="62">
        <f t="shared" si="70"/>
        <v>0</v>
      </c>
      <c r="BZ26" s="62" t="e">
        <f t="shared" si="71"/>
        <v>#DIV/0!</v>
      </c>
      <c r="CA26" s="61" t="e">
        <f t="shared" si="72"/>
        <v>#DIV/0!</v>
      </c>
      <c r="CB26" s="75">
        <f t="shared" si="0"/>
        <v>1.273477</v>
      </c>
      <c r="CC26" s="75" t="e">
        <f t="shared" si="73"/>
        <v>#DIV/0!</v>
      </c>
      <c r="CD26" s="75" t="e">
        <f t="shared" si="74"/>
        <v>#DIV/0!</v>
      </c>
      <c r="CE26" s="75" t="e">
        <f t="shared" si="1"/>
        <v>#DIV/0!</v>
      </c>
      <c r="CF26" s="118" t="e">
        <f t="shared" si="75"/>
        <v>#DIV/0!</v>
      </c>
      <c r="CH26" s="25">
        <v>27</v>
      </c>
      <c r="CI26" s="71">
        <f t="shared" si="76"/>
        <v>0</v>
      </c>
      <c r="CJ26" s="42">
        <f t="shared" si="77"/>
        <v>0</v>
      </c>
      <c r="CK26" s="72" t="e">
        <f t="shared" si="78"/>
        <v>#DIV/0!</v>
      </c>
      <c r="CL26" s="71" t="e">
        <f t="shared" si="79"/>
        <v>#DIV/0!</v>
      </c>
      <c r="CM26" s="42" t="e">
        <f t="shared" si="80"/>
        <v>#DIV/0!</v>
      </c>
      <c r="CN26" s="73" t="e">
        <f t="shared" si="81"/>
        <v>#DIV/0!</v>
      </c>
      <c r="CO26" s="123" t="e">
        <f t="shared" si="82"/>
        <v>#DIV/0!</v>
      </c>
      <c r="CP26"/>
      <c r="CQ26"/>
      <c r="CR26"/>
      <c r="CS26"/>
      <c r="CT26"/>
      <c r="CU26"/>
      <c r="CV26"/>
    </row>
    <row r="27" spans="1:100" ht="15" customHeight="1">
      <c r="A27" s="2">
        <v>28</v>
      </c>
      <c r="B27" s="47">
        <f t="shared" si="2"/>
        <v>0</v>
      </c>
      <c r="C27" s="46">
        <f t="shared" si="3"/>
        <v>0</v>
      </c>
      <c r="D27" s="48" t="e">
        <f t="shared" si="4"/>
        <v>#DIV/0!</v>
      </c>
      <c r="E27" s="49" t="e">
        <f t="shared" si="5"/>
        <v>#DIV/0!</v>
      </c>
      <c r="F27" s="50" t="e">
        <f t="shared" si="6"/>
        <v>#DIV/0!</v>
      </c>
      <c r="G27" s="45">
        <f t="shared" si="7"/>
        <v>1.273477</v>
      </c>
      <c r="H27" s="45" t="e">
        <f t="shared" si="8"/>
        <v>#DIV/0!</v>
      </c>
      <c r="I27" s="109" t="e">
        <f t="shared" si="9"/>
        <v>#DIV/0!</v>
      </c>
      <c r="J27" s="113" t="e">
        <f t="shared" si="10"/>
        <v>#DIV/0!</v>
      </c>
      <c r="K27" s="170">
        <f t="shared" si="11"/>
        <v>28</v>
      </c>
      <c r="L27" s="41" t="str">
        <f t="shared" si="12"/>
        <v/>
      </c>
      <c r="M27" s="42" t="str">
        <f t="shared" si="13"/>
        <v/>
      </c>
      <c r="N27" s="43" t="str">
        <f t="shared" si="14"/>
        <v/>
      </c>
      <c r="O27" s="44" t="str">
        <f t="shared" si="15"/>
        <v/>
      </c>
      <c r="P27" s="45" t="str">
        <f t="shared" si="16"/>
        <v/>
      </c>
      <c r="Q27" s="45" t="str">
        <f t="shared" si="17"/>
        <v/>
      </c>
      <c r="R27" s="109" t="str">
        <f t="shared" si="18"/>
        <v/>
      </c>
      <c r="S27" s="113" t="str">
        <f t="shared" si="19"/>
        <v/>
      </c>
      <c r="T27" s="170">
        <v>28</v>
      </c>
      <c r="U27" s="41" t="str">
        <f t="shared" si="20"/>
        <v/>
      </c>
      <c r="V27" s="42" t="str">
        <f t="shared" si="21"/>
        <v/>
      </c>
      <c r="W27" s="43" t="str">
        <f t="shared" si="22"/>
        <v/>
      </c>
      <c r="X27" s="44" t="str">
        <f t="shared" si="23"/>
        <v/>
      </c>
      <c r="Y27" s="45" t="str">
        <f t="shared" si="24"/>
        <v/>
      </c>
      <c r="Z27" s="45" t="str">
        <f t="shared" si="25"/>
        <v/>
      </c>
      <c r="AA27" s="109" t="str">
        <f t="shared" si="26"/>
        <v/>
      </c>
      <c r="AB27" s="113" t="str">
        <f t="shared" si="27"/>
        <v/>
      </c>
      <c r="AC27" s="170">
        <v>28</v>
      </c>
      <c r="AD27" s="41" t="str">
        <f t="shared" si="28"/>
        <v/>
      </c>
      <c r="AE27" s="42" t="str">
        <f t="shared" si="29"/>
        <v/>
      </c>
      <c r="AF27" s="43" t="str">
        <f t="shared" si="30"/>
        <v/>
      </c>
      <c r="AG27" s="44" t="str">
        <f t="shared" si="31"/>
        <v/>
      </c>
      <c r="AH27" s="45" t="str">
        <f t="shared" si="32"/>
        <v/>
      </c>
      <c r="AI27" s="45" t="str">
        <f t="shared" si="33"/>
        <v/>
      </c>
      <c r="AJ27" s="109" t="str">
        <f t="shared" si="34"/>
        <v/>
      </c>
      <c r="AK27" s="113" t="str">
        <f t="shared" si="35"/>
        <v/>
      </c>
      <c r="AL27" s="170">
        <v>28</v>
      </c>
      <c r="AM27" s="41" t="str">
        <f t="shared" si="36"/>
        <v/>
      </c>
      <c r="AN27" s="42" t="str">
        <f t="shared" si="37"/>
        <v/>
      </c>
      <c r="AO27" s="43" t="str">
        <f t="shared" si="38"/>
        <v/>
      </c>
      <c r="AP27" s="44" t="str">
        <f t="shared" si="39"/>
        <v/>
      </c>
      <c r="AQ27" s="45" t="str">
        <f t="shared" si="40"/>
        <v/>
      </c>
      <c r="AR27" s="45" t="str">
        <f t="shared" si="41"/>
        <v/>
      </c>
      <c r="AS27" s="45" t="str">
        <f t="shared" si="42"/>
        <v/>
      </c>
      <c r="AT27" s="46" t="str">
        <f t="shared" si="43"/>
        <v/>
      </c>
      <c r="AU27" s="170">
        <v>28</v>
      </c>
      <c r="AV27" s="41" t="str">
        <f t="shared" si="44"/>
        <v/>
      </c>
      <c r="AW27" s="42" t="str">
        <f t="shared" si="45"/>
        <v/>
      </c>
      <c r="AX27" s="43" t="str">
        <f t="shared" si="46"/>
        <v/>
      </c>
      <c r="AY27" s="44" t="str">
        <f t="shared" si="47"/>
        <v/>
      </c>
      <c r="AZ27" s="45" t="str">
        <f t="shared" si="48"/>
        <v/>
      </c>
      <c r="BA27" s="45" t="str">
        <f t="shared" si="49"/>
        <v/>
      </c>
      <c r="BB27" s="45" t="str">
        <f t="shared" si="50"/>
        <v/>
      </c>
      <c r="BC27" s="46" t="str">
        <f t="shared" si="51"/>
        <v/>
      </c>
      <c r="BD27" s="170">
        <v>28</v>
      </c>
      <c r="BE27" s="41" t="str">
        <f t="shared" si="52"/>
        <v/>
      </c>
      <c r="BF27" s="42" t="str">
        <f t="shared" si="53"/>
        <v/>
      </c>
      <c r="BG27" s="43" t="str">
        <f t="shared" si="54"/>
        <v/>
      </c>
      <c r="BH27" s="44" t="str">
        <f t="shared" si="55"/>
        <v/>
      </c>
      <c r="BI27" s="45" t="str">
        <f t="shared" si="56"/>
        <v/>
      </c>
      <c r="BJ27" s="45" t="str">
        <f t="shared" si="57"/>
        <v/>
      </c>
      <c r="BK27" s="45" t="str">
        <f t="shared" si="58"/>
        <v/>
      </c>
      <c r="BL27" s="46" t="str">
        <f t="shared" si="59"/>
        <v/>
      </c>
      <c r="BM27" s="170">
        <v>28</v>
      </c>
      <c r="BN27" s="41" t="str">
        <f t="shared" si="60"/>
        <v/>
      </c>
      <c r="BO27" s="42" t="str">
        <f t="shared" si="61"/>
        <v/>
      </c>
      <c r="BP27" s="43" t="str">
        <f t="shared" si="62"/>
        <v/>
      </c>
      <c r="BQ27" s="44" t="str">
        <f t="shared" si="63"/>
        <v/>
      </c>
      <c r="BR27" s="45" t="str">
        <f t="shared" si="64"/>
        <v/>
      </c>
      <c r="BS27" s="45" t="str">
        <f t="shared" si="65"/>
        <v/>
      </c>
      <c r="BT27" s="45" t="str">
        <f t="shared" si="66"/>
        <v/>
      </c>
      <c r="BU27" s="70" t="str">
        <f t="shared" si="67"/>
        <v/>
      </c>
      <c r="BV27" s="11"/>
      <c r="BW27" s="28">
        <v>28</v>
      </c>
      <c r="BX27" s="61">
        <f t="shared" si="69"/>
        <v>0</v>
      </c>
      <c r="BY27" s="62">
        <f t="shared" si="70"/>
        <v>0</v>
      </c>
      <c r="BZ27" s="62" t="e">
        <f t="shared" si="71"/>
        <v>#DIV/0!</v>
      </c>
      <c r="CA27" s="61" t="e">
        <f t="shared" si="72"/>
        <v>#DIV/0!</v>
      </c>
      <c r="CB27" s="75">
        <f t="shared" si="0"/>
        <v>1.273477</v>
      </c>
      <c r="CC27" s="75" t="e">
        <f t="shared" si="73"/>
        <v>#DIV/0!</v>
      </c>
      <c r="CD27" s="75" t="e">
        <f t="shared" si="74"/>
        <v>#DIV/0!</v>
      </c>
      <c r="CE27" s="75" t="e">
        <f t="shared" si="1"/>
        <v>#DIV/0!</v>
      </c>
      <c r="CF27" s="118" t="e">
        <f t="shared" si="75"/>
        <v>#DIV/0!</v>
      </c>
      <c r="CH27" s="25">
        <v>28</v>
      </c>
      <c r="CI27" s="71">
        <f t="shared" si="76"/>
        <v>0</v>
      </c>
      <c r="CJ27" s="42">
        <f t="shared" si="77"/>
        <v>0</v>
      </c>
      <c r="CK27" s="72" t="e">
        <f t="shared" si="78"/>
        <v>#DIV/0!</v>
      </c>
      <c r="CL27" s="71" t="e">
        <f t="shared" si="79"/>
        <v>#DIV/0!</v>
      </c>
      <c r="CM27" s="42" t="e">
        <f t="shared" si="80"/>
        <v>#DIV/0!</v>
      </c>
      <c r="CN27" s="73" t="e">
        <f t="shared" si="81"/>
        <v>#DIV/0!</v>
      </c>
      <c r="CO27" s="123" t="e">
        <f t="shared" si="82"/>
        <v>#DIV/0!</v>
      </c>
      <c r="CP27"/>
      <c r="CQ27"/>
      <c r="CR27"/>
      <c r="CS27"/>
      <c r="CT27"/>
      <c r="CU27"/>
      <c r="CV27"/>
    </row>
    <row r="28" spans="1:100" ht="15" customHeight="1">
      <c r="A28" s="2">
        <v>29</v>
      </c>
      <c r="B28" s="47">
        <f t="shared" si="2"/>
        <v>0</v>
      </c>
      <c r="C28" s="46">
        <f t="shared" si="3"/>
        <v>0</v>
      </c>
      <c r="D28" s="48" t="e">
        <f t="shared" si="4"/>
        <v>#DIV/0!</v>
      </c>
      <c r="E28" s="49" t="e">
        <f t="shared" si="5"/>
        <v>#DIV/0!</v>
      </c>
      <c r="F28" s="50" t="e">
        <f t="shared" si="6"/>
        <v>#DIV/0!</v>
      </c>
      <c r="G28" s="45">
        <f t="shared" si="7"/>
        <v>1.273477</v>
      </c>
      <c r="H28" s="45" t="e">
        <f t="shared" si="8"/>
        <v>#DIV/0!</v>
      </c>
      <c r="I28" s="109" t="e">
        <f t="shared" si="9"/>
        <v>#DIV/0!</v>
      </c>
      <c r="J28" s="113" t="e">
        <f t="shared" si="10"/>
        <v>#DIV/0!</v>
      </c>
      <c r="K28" s="170">
        <f t="shared" si="11"/>
        <v>29</v>
      </c>
      <c r="L28" s="41" t="str">
        <f t="shared" si="12"/>
        <v/>
      </c>
      <c r="M28" s="42" t="str">
        <f t="shared" si="13"/>
        <v/>
      </c>
      <c r="N28" s="43" t="str">
        <f t="shared" si="14"/>
        <v/>
      </c>
      <c r="O28" s="44" t="str">
        <f t="shared" si="15"/>
        <v/>
      </c>
      <c r="P28" s="45" t="str">
        <f t="shared" si="16"/>
        <v/>
      </c>
      <c r="Q28" s="45" t="str">
        <f t="shared" si="17"/>
        <v/>
      </c>
      <c r="R28" s="109" t="str">
        <f t="shared" si="18"/>
        <v/>
      </c>
      <c r="S28" s="113" t="str">
        <f t="shared" si="19"/>
        <v/>
      </c>
      <c r="T28" s="170">
        <v>29</v>
      </c>
      <c r="U28" s="41" t="str">
        <f t="shared" si="20"/>
        <v/>
      </c>
      <c r="V28" s="42" t="str">
        <f t="shared" si="21"/>
        <v/>
      </c>
      <c r="W28" s="43" t="str">
        <f t="shared" si="22"/>
        <v/>
      </c>
      <c r="X28" s="44" t="str">
        <f t="shared" si="23"/>
        <v/>
      </c>
      <c r="Y28" s="45" t="str">
        <f t="shared" si="24"/>
        <v/>
      </c>
      <c r="Z28" s="45" t="str">
        <f t="shared" si="25"/>
        <v/>
      </c>
      <c r="AA28" s="109" t="str">
        <f t="shared" si="26"/>
        <v/>
      </c>
      <c r="AB28" s="113" t="str">
        <f t="shared" si="27"/>
        <v/>
      </c>
      <c r="AC28" s="170">
        <v>29</v>
      </c>
      <c r="AD28" s="41" t="str">
        <f t="shared" si="28"/>
        <v/>
      </c>
      <c r="AE28" s="42" t="str">
        <f t="shared" si="29"/>
        <v/>
      </c>
      <c r="AF28" s="43" t="str">
        <f t="shared" si="30"/>
        <v/>
      </c>
      <c r="AG28" s="44" t="str">
        <f t="shared" si="31"/>
        <v/>
      </c>
      <c r="AH28" s="45" t="str">
        <f t="shared" si="32"/>
        <v/>
      </c>
      <c r="AI28" s="45" t="str">
        <f t="shared" si="33"/>
        <v/>
      </c>
      <c r="AJ28" s="109" t="str">
        <f t="shared" si="34"/>
        <v/>
      </c>
      <c r="AK28" s="113" t="str">
        <f t="shared" si="35"/>
        <v/>
      </c>
      <c r="AL28" s="170">
        <v>29</v>
      </c>
      <c r="AM28" s="41" t="str">
        <f t="shared" si="36"/>
        <v/>
      </c>
      <c r="AN28" s="42" t="str">
        <f t="shared" si="37"/>
        <v/>
      </c>
      <c r="AO28" s="43" t="str">
        <f t="shared" si="38"/>
        <v/>
      </c>
      <c r="AP28" s="44" t="str">
        <f t="shared" si="39"/>
        <v/>
      </c>
      <c r="AQ28" s="45" t="str">
        <f t="shared" si="40"/>
        <v/>
      </c>
      <c r="AR28" s="45" t="str">
        <f t="shared" si="41"/>
        <v/>
      </c>
      <c r="AS28" s="45" t="str">
        <f t="shared" si="42"/>
        <v/>
      </c>
      <c r="AT28" s="46" t="str">
        <f t="shared" si="43"/>
        <v/>
      </c>
      <c r="AU28" s="170">
        <v>29</v>
      </c>
      <c r="AV28" s="41" t="str">
        <f t="shared" si="44"/>
        <v/>
      </c>
      <c r="AW28" s="42" t="str">
        <f t="shared" si="45"/>
        <v/>
      </c>
      <c r="AX28" s="43" t="str">
        <f t="shared" si="46"/>
        <v/>
      </c>
      <c r="AY28" s="44" t="str">
        <f t="shared" si="47"/>
        <v/>
      </c>
      <c r="AZ28" s="45" t="str">
        <f t="shared" si="48"/>
        <v/>
      </c>
      <c r="BA28" s="45" t="str">
        <f t="shared" si="49"/>
        <v/>
      </c>
      <c r="BB28" s="45" t="str">
        <f t="shared" si="50"/>
        <v/>
      </c>
      <c r="BC28" s="46" t="str">
        <f t="shared" si="51"/>
        <v/>
      </c>
      <c r="BD28" s="170">
        <v>29</v>
      </c>
      <c r="BE28" s="41" t="str">
        <f t="shared" si="52"/>
        <v/>
      </c>
      <c r="BF28" s="42" t="str">
        <f t="shared" si="53"/>
        <v/>
      </c>
      <c r="BG28" s="43" t="str">
        <f t="shared" si="54"/>
        <v/>
      </c>
      <c r="BH28" s="44" t="str">
        <f t="shared" si="55"/>
        <v/>
      </c>
      <c r="BI28" s="45" t="str">
        <f t="shared" si="56"/>
        <v/>
      </c>
      <c r="BJ28" s="45" t="str">
        <f t="shared" si="57"/>
        <v/>
      </c>
      <c r="BK28" s="45" t="str">
        <f t="shared" si="58"/>
        <v/>
      </c>
      <c r="BL28" s="46" t="str">
        <f t="shared" si="59"/>
        <v/>
      </c>
      <c r="BM28" s="170">
        <v>29</v>
      </c>
      <c r="BN28" s="41" t="str">
        <f t="shared" si="60"/>
        <v/>
      </c>
      <c r="BO28" s="42" t="str">
        <f t="shared" si="61"/>
        <v/>
      </c>
      <c r="BP28" s="43" t="str">
        <f t="shared" si="62"/>
        <v/>
      </c>
      <c r="BQ28" s="44" t="str">
        <f t="shared" si="63"/>
        <v/>
      </c>
      <c r="BR28" s="45" t="str">
        <f t="shared" si="64"/>
        <v/>
      </c>
      <c r="BS28" s="45" t="str">
        <f t="shared" si="65"/>
        <v/>
      </c>
      <c r="BT28" s="45" t="str">
        <f t="shared" si="66"/>
        <v/>
      </c>
      <c r="BU28" s="70" t="str">
        <f t="shared" si="67"/>
        <v/>
      </c>
      <c r="BV28" s="11"/>
      <c r="BW28" s="28">
        <v>29</v>
      </c>
      <c r="BX28" s="61">
        <f t="shared" si="69"/>
        <v>0</v>
      </c>
      <c r="BY28" s="62">
        <f t="shared" si="70"/>
        <v>0</v>
      </c>
      <c r="BZ28" s="62" t="e">
        <f t="shared" si="71"/>
        <v>#DIV/0!</v>
      </c>
      <c r="CA28" s="61" t="e">
        <f t="shared" si="72"/>
        <v>#DIV/0!</v>
      </c>
      <c r="CB28" s="75">
        <f t="shared" si="0"/>
        <v>1.273477</v>
      </c>
      <c r="CC28" s="75" t="e">
        <f t="shared" si="73"/>
        <v>#DIV/0!</v>
      </c>
      <c r="CD28" s="75" t="e">
        <f t="shared" si="74"/>
        <v>#DIV/0!</v>
      </c>
      <c r="CE28" s="75" t="e">
        <f t="shared" si="1"/>
        <v>#DIV/0!</v>
      </c>
      <c r="CF28" s="118" t="e">
        <f t="shared" si="75"/>
        <v>#DIV/0!</v>
      </c>
      <c r="CH28" s="25">
        <v>29</v>
      </c>
      <c r="CI28" s="71">
        <f t="shared" si="76"/>
        <v>0</v>
      </c>
      <c r="CJ28" s="42">
        <f t="shared" si="77"/>
        <v>0</v>
      </c>
      <c r="CK28" s="72" t="e">
        <f t="shared" si="78"/>
        <v>#DIV/0!</v>
      </c>
      <c r="CL28" s="71" t="e">
        <f t="shared" si="79"/>
        <v>#DIV/0!</v>
      </c>
      <c r="CM28" s="42" t="e">
        <f t="shared" si="80"/>
        <v>#DIV/0!</v>
      </c>
      <c r="CN28" s="73" t="e">
        <f t="shared" si="81"/>
        <v>#DIV/0!</v>
      </c>
      <c r="CO28" s="123" t="e">
        <f t="shared" si="82"/>
        <v>#DIV/0!</v>
      </c>
      <c r="CP28"/>
      <c r="CQ28"/>
      <c r="CR28"/>
      <c r="CS28"/>
      <c r="CT28"/>
      <c r="CU28"/>
      <c r="CV28"/>
    </row>
    <row r="29" spans="1:100" ht="15" customHeight="1" thickBot="1">
      <c r="A29" s="12">
        <v>30</v>
      </c>
      <c r="B29" s="86">
        <f t="shared" si="2"/>
        <v>0</v>
      </c>
      <c r="C29" s="87">
        <f t="shared" si="3"/>
        <v>0</v>
      </c>
      <c r="D29" s="88" t="e">
        <f t="shared" si="4"/>
        <v>#DIV/0!</v>
      </c>
      <c r="E29" s="89" t="e">
        <f t="shared" si="5"/>
        <v>#DIV/0!</v>
      </c>
      <c r="F29" s="90" t="e">
        <f t="shared" si="6"/>
        <v>#DIV/0!</v>
      </c>
      <c r="G29" s="91">
        <f t="shared" si="7"/>
        <v>1.273477</v>
      </c>
      <c r="H29" s="91" t="e">
        <f t="shared" si="8"/>
        <v>#DIV/0!</v>
      </c>
      <c r="I29" s="111" t="e">
        <f t="shared" si="9"/>
        <v>#DIV/0!</v>
      </c>
      <c r="J29" s="115" t="e">
        <f t="shared" si="10"/>
        <v>#DIV/0!</v>
      </c>
      <c r="K29" s="170">
        <f t="shared" si="11"/>
        <v>30</v>
      </c>
      <c r="L29" s="104" t="str">
        <f t="shared" si="12"/>
        <v/>
      </c>
      <c r="M29" s="105" t="str">
        <f t="shared" si="13"/>
        <v/>
      </c>
      <c r="N29" s="106" t="str">
        <f t="shared" si="14"/>
        <v/>
      </c>
      <c r="O29" s="107" t="str">
        <f t="shared" si="15"/>
        <v/>
      </c>
      <c r="P29" s="91" t="str">
        <f t="shared" si="16"/>
        <v/>
      </c>
      <c r="Q29" s="91" t="str">
        <f t="shared" si="17"/>
        <v/>
      </c>
      <c r="R29" s="111" t="str">
        <f t="shared" si="18"/>
        <v/>
      </c>
      <c r="S29" s="115" t="str">
        <f t="shared" si="19"/>
        <v/>
      </c>
      <c r="T29" s="170">
        <v>30</v>
      </c>
      <c r="U29" s="104" t="str">
        <f t="shared" si="20"/>
        <v/>
      </c>
      <c r="V29" s="105" t="str">
        <f t="shared" si="21"/>
        <v/>
      </c>
      <c r="W29" s="106" t="str">
        <f t="shared" si="22"/>
        <v/>
      </c>
      <c r="X29" s="107" t="str">
        <f t="shared" si="23"/>
        <v/>
      </c>
      <c r="Y29" s="91" t="str">
        <f t="shared" si="24"/>
        <v/>
      </c>
      <c r="Z29" s="91" t="str">
        <f t="shared" si="25"/>
        <v/>
      </c>
      <c r="AA29" s="111" t="str">
        <f t="shared" si="26"/>
        <v/>
      </c>
      <c r="AB29" s="115" t="str">
        <f t="shared" si="27"/>
        <v/>
      </c>
      <c r="AC29" s="170">
        <v>30</v>
      </c>
      <c r="AD29" s="100" t="str">
        <f t="shared" si="28"/>
        <v/>
      </c>
      <c r="AE29" s="101" t="str">
        <f t="shared" si="29"/>
        <v/>
      </c>
      <c r="AF29" s="102" t="str">
        <f t="shared" si="30"/>
        <v/>
      </c>
      <c r="AG29" s="103" t="str">
        <f t="shared" si="31"/>
        <v/>
      </c>
      <c r="AH29" s="84" t="str">
        <f t="shared" si="32"/>
        <v/>
      </c>
      <c r="AI29" s="84" t="str">
        <f t="shared" si="33"/>
        <v/>
      </c>
      <c r="AJ29" s="110" t="str">
        <f t="shared" si="34"/>
        <v/>
      </c>
      <c r="AK29" s="114" t="str">
        <f t="shared" si="35"/>
        <v/>
      </c>
      <c r="AL29" s="170">
        <v>30</v>
      </c>
      <c r="AM29" s="104" t="str">
        <f t="shared" si="36"/>
        <v/>
      </c>
      <c r="AN29" s="105" t="str">
        <f t="shared" si="37"/>
        <v/>
      </c>
      <c r="AO29" s="106" t="str">
        <f t="shared" si="38"/>
        <v/>
      </c>
      <c r="AP29" s="107" t="str">
        <f t="shared" si="39"/>
        <v/>
      </c>
      <c r="AQ29" s="91" t="str">
        <f t="shared" si="40"/>
        <v/>
      </c>
      <c r="AR29" s="91" t="str">
        <f t="shared" si="41"/>
        <v/>
      </c>
      <c r="AS29" s="91" t="str">
        <f t="shared" si="42"/>
        <v/>
      </c>
      <c r="AT29" s="87" t="str">
        <f t="shared" si="43"/>
        <v/>
      </c>
      <c r="AU29" s="170">
        <v>30</v>
      </c>
      <c r="AV29" s="104" t="str">
        <f t="shared" si="44"/>
        <v/>
      </c>
      <c r="AW29" s="105" t="str">
        <f t="shared" si="45"/>
        <v/>
      </c>
      <c r="AX29" s="106" t="str">
        <f t="shared" si="46"/>
        <v/>
      </c>
      <c r="AY29" s="107" t="str">
        <f t="shared" si="47"/>
        <v/>
      </c>
      <c r="AZ29" s="91" t="str">
        <f t="shared" si="48"/>
        <v/>
      </c>
      <c r="BA29" s="91" t="str">
        <f t="shared" si="49"/>
        <v/>
      </c>
      <c r="BB29" s="91" t="str">
        <f t="shared" si="50"/>
        <v/>
      </c>
      <c r="BC29" s="87" t="str">
        <f t="shared" si="51"/>
        <v/>
      </c>
      <c r="BD29" s="170">
        <v>30</v>
      </c>
      <c r="BE29" s="104" t="str">
        <f t="shared" si="52"/>
        <v/>
      </c>
      <c r="BF29" s="105" t="str">
        <f t="shared" si="53"/>
        <v/>
      </c>
      <c r="BG29" s="106" t="str">
        <f t="shared" si="54"/>
        <v/>
      </c>
      <c r="BH29" s="107" t="str">
        <f t="shared" si="55"/>
        <v/>
      </c>
      <c r="BI29" s="91" t="str">
        <f t="shared" si="56"/>
        <v/>
      </c>
      <c r="BJ29" s="91" t="str">
        <f t="shared" si="57"/>
        <v/>
      </c>
      <c r="BK29" s="91" t="str">
        <f t="shared" si="58"/>
        <v/>
      </c>
      <c r="BL29" s="87" t="str">
        <f t="shared" si="59"/>
        <v/>
      </c>
      <c r="BM29" s="170">
        <v>30</v>
      </c>
      <c r="BN29" s="104" t="str">
        <f t="shared" si="60"/>
        <v/>
      </c>
      <c r="BO29" s="105" t="str">
        <f t="shared" si="61"/>
        <v/>
      </c>
      <c r="BP29" s="106" t="str">
        <f t="shared" si="62"/>
        <v/>
      </c>
      <c r="BQ29" s="107" t="str">
        <f t="shared" si="63"/>
        <v/>
      </c>
      <c r="BR29" s="91" t="str">
        <f t="shared" si="64"/>
        <v/>
      </c>
      <c r="BS29" s="91" t="str">
        <f t="shared" si="65"/>
        <v/>
      </c>
      <c r="BT29" s="91" t="str">
        <f t="shared" si="66"/>
        <v/>
      </c>
      <c r="BU29" s="97" t="str">
        <f t="shared" si="67"/>
        <v/>
      </c>
      <c r="BV29" s="11"/>
      <c r="BW29" s="29">
        <v>30</v>
      </c>
      <c r="BX29" s="137">
        <f t="shared" si="69"/>
        <v>0</v>
      </c>
      <c r="BY29" s="138">
        <f t="shared" si="70"/>
        <v>0</v>
      </c>
      <c r="BZ29" s="138" t="e">
        <f t="shared" si="71"/>
        <v>#DIV/0!</v>
      </c>
      <c r="CA29" s="137" t="e">
        <f t="shared" si="72"/>
        <v>#DIV/0!</v>
      </c>
      <c r="CB29" s="139">
        <f t="shared" si="0"/>
        <v>1.273477</v>
      </c>
      <c r="CC29" s="139" t="e">
        <f t="shared" si="73"/>
        <v>#DIV/0!</v>
      </c>
      <c r="CD29" s="139" t="e">
        <f t="shared" si="74"/>
        <v>#DIV/0!</v>
      </c>
      <c r="CE29" s="139" t="e">
        <f t="shared" si="1"/>
        <v>#DIV/0!</v>
      </c>
      <c r="CF29" s="140" t="e">
        <f t="shared" si="75"/>
        <v>#DIV/0!</v>
      </c>
      <c r="CH29" s="26">
        <v>30</v>
      </c>
      <c r="CI29" s="124">
        <f t="shared" si="76"/>
        <v>0</v>
      </c>
      <c r="CJ29" s="101">
        <f t="shared" si="77"/>
        <v>0</v>
      </c>
      <c r="CK29" s="125" t="e">
        <f t="shared" si="78"/>
        <v>#DIV/0!</v>
      </c>
      <c r="CL29" s="124" t="e">
        <f t="shared" si="79"/>
        <v>#DIV/0!</v>
      </c>
      <c r="CM29" s="101" t="e">
        <f t="shared" si="80"/>
        <v>#DIV/0!</v>
      </c>
      <c r="CN29" s="126" t="e">
        <f t="shared" si="81"/>
        <v>#DIV/0!</v>
      </c>
      <c r="CO29" s="127" t="e">
        <f t="shared" si="82"/>
        <v>#DIV/0!</v>
      </c>
      <c r="CP29"/>
      <c r="CQ29"/>
      <c r="CR29"/>
      <c r="CS29"/>
      <c r="CT29"/>
      <c r="CU29"/>
      <c r="CV29"/>
    </row>
    <row r="30" spans="1:100" ht="15" customHeight="1">
      <c r="A30" s="14">
        <v>31</v>
      </c>
      <c r="B30" s="92">
        <f t="shared" si="2"/>
        <v>0</v>
      </c>
      <c r="C30" s="54">
        <f t="shared" si="3"/>
        <v>0</v>
      </c>
      <c r="D30" s="93" t="e">
        <f t="shared" si="4"/>
        <v>#DIV/0!</v>
      </c>
      <c r="E30" s="94" t="e">
        <f t="shared" si="5"/>
        <v>#DIV/0!</v>
      </c>
      <c r="F30" s="95" t="e">
        <f t="shared" si="6"/>
        <v>#DIV/0!</v>
      </c>
      <c r="G30" s="96">
        <f t="shared" si="7"/>
        <v>1.273477</v>
      </c>
      <c r="H30" s="96" t="e">
        <f t="shared" si="8"/>
        <v>#DIV/0!</v>
      </c>
      <c r="I30" s="112" t="e">
        <f t="shared" si="9"/>
        <v>#DIV/0!</v>
      </c>
      <c r="J30" s="116" t="e">
        <f t="shared" si="10"/>
        <v>#DIV/0!</v>
      </c>
      <c r="K30" s="170">
        <f t="shared" si="11"/>
        <v>31</v>
      </c>
      <c r="L30" s="99" t="str">
        <f t="shared" si="12"/>
        <v/>
      </c>
      <c r="M30" s="54" t="str">
        <f t="shared" si="13"/>
        <v/>
      </c>
      <c r="N30" s="94" t="str">
        <f t="shared" si="14"/>
        <v/>
      </c>
      <c r="O30" s="95" t="str">
        <f t="shared" si="15"/>
        <v/>
      </c>
      <c r="P30" s="96" t="str">
        <f t="shared" si="16"/>
        <v/>
      </c>
      <c r="Q30" s="96" t="str">
        <f t="shared" si="17"/>
        <v/>
      </c>
      <c r="R30" s="112" t="str">
        <f t="shared" si="18"/>
        <v/>
      </c>
      <c r="S30" s="116" t="str">
        <f t="shared" si="19"/>
        <v/>
      </c>
      <c r="T30" s="170">
        <v>31</v>
      </c>
      <c r="U30" s="99" t="str">
        <f t="shared" si="20"/>
        <v/>
      </c>
      <c r="V30" s="54" t="str">
        <f t="shared" si="21"/>
        <v/>
      </c>
      <c r="W30" s="94" t="str">
        <f t="shared" si="22"/>
        <v/>
      </c>
      <c r="X30" s="95" t="str">
        <f t="shared" si="23"/>
        <v/>
      </c>
      <c r="Y30" s="96" t="str">
        <f t="shared" si="24"/>
        <v/>
      </c>
      <c r="Z30" s="96" t="str">
        <f t="shared" si="25"/>
        <v/>
      </c>
      <c r="AA30" s="112" t="str">
        <f t="shared" si="26"/>
        <v/>
      </c>
      <c r="AB30" s="116" t="str">
        <f t="shared" si="27"/>
        <v/>
      </c>
      <c r="AC30" s="170">
        <v>31</v>
      </c>
      <c r="AD30" s="99" t="str">
        <f t="shared" si="28"/>
        <v/>
      </c>
      <c r="AE30" s="54" t="str">
        <f t="shared" si="29"/>
        <v/>
      </c>
      <c r="AF30" s="94" t="str">
        <f t="shared" si="30"/>
        <v/>
      </c>
      <c r="AG30" s="95" t="str">
        <f t="shared" si="31"/>
        <v/>
      </c>
      <c r="AH30" s="96" t="str">
        <f t="shared" si="32"/>
        <v/>
      </c>
      <c r="AI30" s="96" t="str">
        <f t="shared" si="33"/>
        <v/>
      </c>
      <c r="AJ30" s="112" t="str">
        <f t="shared" si="34"/>
        <v/>
      </c>
      <c r="AK30" s="116" t="str">
        <f t="shared" si="35"/>
        <v/>
      </c>
      <c r="AL30" s="170">
        <v>31</v>
      </c>
      <c r="AM30" s="99" t="str">
        <f t="shared" si="36"/>
        <v/>
      </c>
      <c r="AN30" s="54" t="str">
        <f t="shared" si="37"/>
        <v/>
      </c>
      <c r="AO30" s="94" t="str">
        <f t="shared" si="38"/>
        <v/>
      </c>
      <c r="AP30" s="95" t="str">
        <f t="shared" si="39"/>
        <v/>
      </c>
      <c r="AQ30" s="96" t="str">
        <f t="shared" si="40"/>
        <v/>
      </c>
      <c r="AR30" s="96" t="str">
        <f t="shared" si="41"/>
        <v/>
      </c>
      <c r="AS30" s="96" t="str">
        <f t="shared" si="42"/>
        <v/>
      </c>
      <c r="AT30" s="53" t="str">
        <f t="shared" si="43"/>
        <v/>
      </c>
      <c r="AU30" s="170">
        <v>31</v>
      </c>
      <c r="AV30" s="99" t="str">
        <f t="shared" si="44"/>
        <v/>
      </c>
      <c r="AW30" s="54" t="str">
        <f t="shared" si="45"/>
        <v/>
      </c>
      <c r="AX30" s="94" t="str">
        <f t="shared" si="46"/>
        <v/>
      </c>
      <c r="AY30" s="95" t="str">
        <f t="shared" si="47"/>
        <v/>
      </c>
      <c r="AZ30" s="96" t="str">
        <f t="shared" si="48"/>
        <v/>
      </c>
      <c r="BA30" s="96" t="str">
        <f t="shared" si="49"/>
        <v/>
      </c>
      <c r="BB30" s="96" t="str">
        <f t="shared" si="50"/>
        <v/>
      </c>
      <c r="BC30" s="53" t="str">
        <f t="shared" si="51"/>
        <v/>
      </c>
      <c r="BD30" s="170">
        <v>31</v>
      </c>
      <c r="BE30" s="99" t="str">
        <f t="shared" si="52"/>
        <v/>
      </c>
      <c r="BF30" s="54" t="str">
        <f t="shared" si="53"/>
        <v/>
      </c>
      <c r="BG30" s="94" t="str">
        <f t="shared" si="54"/>
        <v/>
      </c>
      <c r="BH30" s="95" t="str">
        <f t="shared" si="55"/>
        <v/>
      </c>
      <c r="BI30" s="96" t="str">
        <f t="shared" si="56"/>
        <v/>
      </c>
      <c r="BJ30" s="96" t="str">
        <f t="shared" si="57"/>
        <v/>
      </c>
      <c r="BK30" s="96" t="str">
        <f t="shared" si="58"/>
        <v/>
      </c>
      <c r="BL30" s="53" t="str">
        <f t="shared" si="59"/>
        <v/>
      </c>
      <c r="BM30" s="170">
        <v>31</v>
      </c>
      <c r="BN30" s="99" t="str">
        <f t="shared" si="60"/>
        <v/>
      </c>
      <c r="BO30" s="54" t="str">
        <f t="shared" si="61"/>
        <v/>
      </c>
      <c r="BP30" s="94" t="str">
        <f t="shared" si="62"/>
        <v/>
      </c>
      <c r="BQ30" s="95" t="str">
        <f t="shared" si="63"/>
        <v/>
      </c>
      <c r="BR30" s="96" t="str">
        <f t="shared" si="64"/>
        <v/>
      </c>
      <c r="BS30" s="96" t="str">
        <f t="shared" si="65"/>
        <v/>
      </c>
      <c r="BT30" s="96" t="str">
        <f t="shared" si="66"/>
        <v/>
      </c>
      <c r="BU30" s="53" t="str">
        <f t="shared" si="67"/>
        <v/>
      </c>
      <c r="BV30" s="11"/>
      <c r="BW30" s="27">
        <v>31</v>
      </c>
      <c r="BX30" s="51">
        <f t="shared" si="69"/>
        <v>0</v>
      </c>
      <c r="BY30" s="56">
        <f t="shared" si="70"/>
        <v>0</v>
      </c>
      <c r="BZ30" s="56" t="e">
        <f t="shared" si="71"/>
        <v>#DIV/0!</v>
      </c>
      <c r="CA30" s="51" t="e">
        <f t="shared" si="72"/>
        <v>#DIV/0!</v>
      </c>
      <c r="CB30" s="135">
        <f t="shared" si="0"/>
        <v>1.273477</v>
      </c>
      <c r="CC30" s="135" t="e">
        <f t="shared" si="73"/>
        <v>#DIV/0!</v>
      </c>
      <c r="CD30" s="135" t="e">
        <f t="shared" si="74"/>
        <v>#DIV/0!</v>
      </c>
      <c r="CE30" s="135" t="e">
        <f t="shared" si="1"/>
        <v>#DIV/0!</v>
      </c>
      <c r="CF30" s="136" t="e">
        <f t="shared" si="75"/>
        <v>#DIV/0!</v>
      </c>
      <c r="CH30" s="150">
        <v>31</v>
      </c>
      <c r="CI30" s="68">
        <f t="shared" si="76"/>
        <v>0</v>
      </c>
      <c r="CJ30" s="46">
        <f t="shared" si="77"/>
        <v>0</v>
      </c>
      <c r="CK30" s="69" t="e">
        <f t="shared" si="78"/>
        <v>#DIV/0!</v>
      </c>
      <c r="CL30" s="68" t="e">
        <f t="shared" si="79"/>
        <v>#DIV/0!</v>
      </c>
      <c r="CM30" s="46" t="e">
        <f t="shared" si="80"/>
        <v>#DIV/0!</v>
      </c>
      <c r="CN30" s="147" t="e">
        <f t="shared" si="81"/>
        <v>#DIV/0!</v>
      </c>
      <c r="CO30" s="70" t="e">
        <f t="shared" si="82"/>
        <v>#DIV/0!</v>
      </c>
      <c r="CP30"/>
      <c r="CQ30"/>
      <c r="CR30"/>
      <c r="CS30"/>
      <c r="CT30"/>
      <c r="CU30"/>
      <c r="CV30"/>
    </row>
    <row r="31" spans="1:100" ht="15" customHeight="1">
      <c r="A31" s="2">
        <v>32</v>
      </c>
      <c r="B31" s="47">
        <f t="shared" si="2"/>
        <v>0</v>
      </c>
      <c r="C31" s="46">
        <f t="shared" si="3"/>
        <v>0</v>
      </c>
      <c r="D31" s="48" t="e">
        <f t="shared" si="4"/>
        <v>#DIV/0!</v>
      </c>
      <c r="E31" s="49" t="e">
        <f t="shared" si="5"/>
        <v>#DIV/0!</v>
      </c>
      <c r="F31" s="50" t="e">
        <f t="shared" si="6"/>
        <v>#DIV/0!</v>
      </c>
      <c r="G31" s="45">
        <f t="shared" si="7"/>
        <v>1.273477</v>
      </c>
      <c r="H31" s="45" t="e">
        <f t="shared" si="8"/>
        <v>#DIV/0!</v>
      </c>
      <c r="I31" s="109" t="e">
        <f t="shared" si="9"/>
        <v>#DIV/0!</v>
      </c>
      <c r="J31" s="113" t="e">
        <f t="shared" si="10"/>
        <v>#DIV/0!</v>
      </c>
      <c r="K31" s="170">
        <f t="shared" si="11"/>
        <v>32</v>
      </c>
      <c r="L31" s="41" t="str">
        <f t="shared" si="12"/>
        <v/>
      </c>
      <c r="M31" s="42" t="str">
        <f t="shared" si="13"/>
        <v/>
      </c>
      <c r="N31" s="43" t="str">
        <f t="shared" si="14"/>
        <v/>
      </c>
      <c r="O31" s="44" t="str">
        <f t="shared" si="15"/>
        <v/>
      </c>
      <c r="P31" s="45" t="str">
        <f t="shared" si="16"/>
        <v/>
      </c>
      <c r="Q31" s="45" t="str">
        <f t="shared" si="17"/>
        <v/>
      </c>
      <c r="R31" s="109" t="str">
        <f t="shared" si="18"/>
        <v/>
      </c>
      <c r="S31" s="113" t="str">
        <f t="shared" si="19"/>
        <v/>
      </c>
      <c r="T31" s="170">
        <v>32</v>
      </c>
      <c r="U31" s="41" t="str">
        <f t="shared" si="20"/>
        <v/>
      </c>
      <c r="V31" s="42" t="str">
        <f t="shared" si="21"/>
        <v/>
      </c>
      <c r="W31" s="43" t="str">
        <f t="shared" si="22"/>
        <v/>
      </c>
      <c r="X31" s="44" t="str">
        <f t="shared" si="23"/>
        <v/>
      </c>
      <c r="Y31" s="45" t="str">
        <f t="shared" si="24"/>
        <v/>
      </c>
      <c r="Z31" s="45" t="str">
        <f t="shared" si="25"/>
        <v/>
      </c>
      <c r="AA31" s="109" t="str">
        <f t="shared" si="26"/>
        <v/>
      </c>
      <c r="AB31" s="113" t="str">
        <f t="shared" si="27"/>
        <v/>
      </c>
      <c r="AC31" s="170">
        <v>32</v>
      </c>
      <c r="AD31" s="41" t="str">
        <f t="shared" si="28"/>
        <v/>
      </c>
      <c r="AE31" s="42" t="str">
        <f t="shared" si="29"/>
        <v/>
      </c>
      <c r="AF31" s="43" t="str">
        <f t="shared" si="30"/>
        <v/>
      </c>
      <c r="AG31" s="44" t="str">
        <f t="shared" si="31"/>
        <v/>
      </c>
      <c r="AH31" s="45" t="str">
        <f t="shared" si="32"/>
        <v/>
      </c>
      <c r="AI31" s="45" t="str">
        <f t="shared" si="33"/>
        <v/>
      </c>
      <c r="AJ31" s="109" t="str">
        <f t="shared" si="34"/>
        <v/>
      </c>
      <c r="AK31" s="113" t="str">
        <f t="shared" si="35"/>
        <v/>
      </c>
      <c r="AL31" s="170">
        <v>32</v>
      </c>
      <c r="AM31" s="41" t="str">
        <f t="shared" si="36"/>
        <v/>
      </c>
      <c r="AN31" s="42" t="str">
        <f t="shared" si="37"/>
        <v/>
      </c>
      <c r="AO31" s="43" t="str">
        <f t="shared" si="38"/>
        <v/>
      </c>
      <c r="AP31" s="44" t="str">
        <f t="shared" si="39"/>
        <v/>
      </c>
      <c r="AQ31" s="45" t="str">
        <f t="shared" si="40"/>
        <v/>
      </c>
      <c r="AR31" s="45" t="str">
        <f t="shared" si="41"/>
        <v/>
      </c>
      <c r="AS31" s="45" t="str">
        <f t="shared" si="42"/>
        <v/>
      </c>
      <c r="AT31" s="70" t="str">
        <f t="shared" si="43"/>
        <v/>
      </c>
      <c r="AU31" s="170">
        <v>32</v>
      </c>
      <c r="AV31" s="41" t="str">
        <f t="shared" si="44"/>
        <v/>
      </c>
      <c r="AW31" s="42" t="str">
        <f t="shared" si="45"/>
        <v/>
      </c>
      <c r="AX31" s="43" t="str">
        <f t="shared" si="46"/>
        <v/>
      </c>
      <c r="AY31" s="44" t="str">
        <f t="shared" si="47"/>
        <v/>
      </c>
      <c r="AZ31" s="45" t="str">
        <f t="shared" si="48"/>
        <v/>
      </c>
      <c r="BA31" s="45" t="str">
        <f t="shared" si="49"/>
        <v/>
      </c>
      <c r="BB31" s="45" t="str">
        <f t="shared" si="50"/>
        <v/>
      </c>
      <c r="BC31" s="70" t="str">
        <f t="shared" si="51"/>
        <v/>
      </c>
      <c r="BD31" s="170">
        <v>32</v>
      </c>
      <c r="BE31" s="41" t="str">
        <f t="shared" si="52"/>
        <v/>
      </c>
      <c r="BF31" s="42" t="str">
        <f t="shared" si="53"/>
        <v/>
      </c>
      <c r="BG31" s="43" t="str">
        <f t="shared" si="54"/>
        <v/>
      </c>
      <c r="BH31" s="44" t="str">
        <f t="shared" si="55"/>
        <v/>
      </c>
      <c r="BI31" s="45" t="str">
        <f t="shared" si="56"/>
        <v/>
      </c>
      <c r="BJ31" s="45" t="str">
        <f t="shared" si="57"/>
        <v/>
      </c>
      <c r="BK31" s="45" t="str">
        <f t="shared" si="58"/>
        <v/>
      </c>
      <c r="BL31" s="70" t="str">
        <f t="shared" si="59"/>
        <v/>
      </c>
      <c r="BM31" s="170">
        <v>32</v>
      </c>
      <c r="BN31" s="41" t="str">
        <f t="shared" si="60"/>
        <v/>
      </c>
      <c r="BO31" s="42" t="str">
        <f t="shared" si="61"/>
        <v/>
      </c>
      <c r="BP31" s="43" t="str">
        <f t="shared" si="62"/>
        <v/>
      </c>
      <c r="BQ31" s="44" t="str">
        <f t="shared" si="63"/>
        <v/>
      </c>
      <c r="BR31" s="45" t="str">
        <f t="shared" si="64"/>
        <v/>
      </c>
      <c r="BS31" s="45" t="str">
        <f t="shared" si="65"/>
        <v/>
      </c>
      <c r="BT31" s="45" t="str">
        <f t="shared" si="66"/>
        <v/>
      </c>
      <c r="BU31" s="70" t="str">
        <f t="shared" si="67"/>
        <v/>
      </c>
      <c r="BV31" s="11"/>
      <c r="BW31" s="28">
        <v>32</v>
      </c>
      <c r="BX31" s="61">
        <f t="shared" si="69"/>
        <v>0</v>
      </c>
      <c r="BY31" s="62">
        <f t="shared" si="70"/>
        <v>0</v>
      </c>
      <c r="BZ31" s="62" t="e">
        <f t="shared" si="71"/>
        <v>#DIV/0!</v>
      </c>
      <c r="CA31" s="61" t="e">
        <f t="shared" si="72"/>
        <v>#DIV/0!</v>
      </c>
      <c r="CB31" s="75">
        <f t="shared" si="0"/>
        <v>1.273477</v>
      </c>
      <c r="CC31" s="75" t="e">
        <f t="shared" si="73"/>
        <v>#DIV/0!</v>
      </c>
      <c r="CD31" s="75" t="e">
        <f t="shared" si="74"/>
        <v>#DIV/0!</v>
      </c>
      <c r="CE31" s="75" t="e">
        <f t="shared" si="1"/>
        <v>#DIV/0!</v>
      </c>
      <c r="CF31" s="118" t="e">
        <f t="shared" si="75"/>
        <v>#DIV/0!</v>
      </c>
      <c r="CH31" s="25">
        <v>32</v>
      </c>
      <c r="CI31" s="71">
        <f t="shared" si="76"/>
        <v>0</v>
      </c>
      <c r="CJ31" s="42">
        <f t="shared" si="77"/>
        <v>0</v>
      </c>
      <c r="CK31" s="72" t="e">
        <f t="shared" si="78"/>
        <v>#DIV/0!</v>
      </c>
      <c r="CL31" s="71" t="e">
        <f t="shared" si="79"/>
        <v>#DIV/0!</v>
      </c>
      <c r="CM31" s="42" t="e">
        <f t="shared" si="80"/>
        <v>#DIV/0!</v>
      </c>
      <c r="CN31" s="73" t="e">
        <f t="shared" si="81"/>
        <v>#DIV/0!</v>
      </c>
      <c r="CO31" s="123" t="e">
        <f t="shared" si="82"/>
        <v>#DIV/0!</v>
      </c>
      <c r="CP31"/>
      <c r="CQ31"/>
      <c r="CR31"/>
      <c r="CS31"/>
      <c r="CT31"/>
      <c r="CU31"/>
      <c r="CV31"/>
    </row>
    <row r="32" spans="1:100" ht="15" customHeight="1">
      <c r="A32" s="2">
        <v>33</v>
      </c>
      <c r="B32" s="47">
        <f t="shared" si="2"/>
        <v>0</v>
      </c>
      <c r="C32" s="46">
        <f t="shared" si="3"/>
        <v>0</v>
      </c>
      <c r="D32" s="48" t="e">
        <f t="shared" si="4"/>
        <v>#DIV/0!</v>
      </c>
      <c r="E32" s="49" t="e">
        <f t="shared" si="5"/>
        <v>#DIV/0!</v>
      </c>
      <c r="F32" s="50" t="e">
        <f t="shared" si="6"/>
        <v>#DIV/0!</v>
      </c>
      <c r="G32" s="45">
        <f t="shared" si="7"/>
        <v>1.273477</v>
      </c>
      <c r="H32" s="45" t="e">
        <f t="shared" si="8"/>
        <v>#DIV/0!</v>
      </c>
      <c r="I32" s="109" t="e">
        <f t="shared" si="9"/>
        <v>#DIV/0!</v>
      </c>
      <c r="J32" s="113" t="e">
        <f t="shared" si="10"/>
        <v>#DIV/0!</v>
      </c>
      <c r="K32" s="170">
        <f t="shared" si="11"/>
        <v>33</v>
      </c>
      <c r="L32" s="41" t="str">
        <f t="shared" si="12"/>
        <v/>
      </c>
      <c r="M32" s="42" t="str">
        <f t="shared" si="13"/>
        <v/>
      </c>
      <c r="N32" s="43" t="str">
        <f t="shared" si="14"/>
        <v/>
      </c>
      <c r="O32" s="44" t="str">
        <f t="shared" si="15"/>
        <v/>
      </c>
      <c r="P32" s="45" t="str">
        <f t="shared" si="16"/>
        <v/>
      </c>
      <c r="Q32" s="45" t="str">
        <f t="shared" si="17"/>
        <v/>
      </c>
      <c r="R32" s="109" t="str">
        <f t="shared" si="18"/>
        <v/>
      </c>
      <c r="S32" s="113" t="str">
        <f t="shared" si="19"/>
        <v/>
      </c>
      <c r="T32" s="170">
        <v>33</v>
      </c>
      <c r="U32" s="41" t="str">
        <f t="shared" si="20"/>
        <v/>
      </c>
      <c r="V32" s="42" t="str">
        <f t="shared" si="21"/>
        <v/>
      </c>
      <c r="W32" s="43" t="str">
        <f t="shared" si="22"/>
        <v/>
      </c>
      <c r="X32" s="44" t="str">
        <f t="shared" si="23"/>
        <v/>
      </c>
      <c r="Y32" s="45" t="str">
        <f t="shared" si="24"/>
        <v/>
      </c>
      <c r="Z32" s="45" t="str">
        <f t="shared" si="25"/>
        <v/>
      </c>
      <c r="AA32" s="109" t="str">
        <f t="shared" si="26"/>
        <v/>
      </c>
      <c r="AB32" s="113" t="str">
        <f t="shared" si="27"/>
        <v/>
      </c>
      <c r="AC32" s="170">
        <v>33</v>
      </c>
      <c r="AD32" s="41" t="str">
        <f t="shared" si="28"/>
        <v/>
      </c>
      <c r="AE32" s="42" t="str">
        <f t="shared" si="29"/>
        <v/>
      </c>
      <c r="AF32" s="43" t="str">
        <f t="shared" si="30"/>
        <v/>
      </c>
      <c r="AG32" s="44" t="str">
        <f t="shared" si="31"/>
        <v/>
      </c>
      <c r="AH32" s="45" t="str">
        <f t="shared" si="32"/>
        <v/>
      </c>
      <c r="AI32" s="45" t="str">
        <f t="shared" si="33"/>
        <v/>
      </c>
      <c r="AJ32" s="109" t="str">
        <f t="shared" si="34"/>
        <v/>
      </c>
      <c r="AK32" s="113" t="str">
        <f t="shared" si="35"/>
        <v/>
      </c>
      <c r="AL32" s="170">
        <v>33</v>
      </c>
      <c r="AM32" s="41" t="str">
        <f t="shared" si="36"/>
        <v/>
      </c>
      <c r="AN32" s="42" t="str">
        <f t="shared" si="37"/>
        <v/>
      </c>
      <c r="AO32" s="43" t="str">
        <f t="shared" si="38"/>
        <v/>
      </c>
      <c r="AP32" s="44" t="str">
        <f t="shared" si="39"/>
        <v/>
      </c>
      <c r="AQ32" s="45" t="str">
        <f t="shared" si="40"/>
        <v/>
      </c>
      <c r="AR32" s="45" t="str">
        <f t="shared" si="41"/>
        <v/>
      </c>
      <c r="AS32" s="45" t="str">
        <f t="shared" si="42"/>
        <v/>
      </c>
      <c r="AT32" s="70" t="str">
        <f t="shared" si="43"/>
        <v/>
      </c>
      <c r="AU32" s="170">
        <v>33</v>
      </c>
      <c r="AV32" s="41" t="str">
        <f t="shared" si="44"/>
        <v/>
      </c>
      <c r="AW32" s="42" t="str">
        <f t="shared" si="45"/>
        <v/>
      </c>
      <c r="AX32" s="43" t="str">
        <f t="shared" si="46"/>
        <v/>
      </c>
      <c r="AY32" s="44" t="str">
        <f t="shared" si="47"/>
        <v/>
      </c>
      <c r="AZ32" s="45" t="str">
        <f t="shared" si="48"/>
        <v/>
      </c>
      <c r="BA32" s="45" t="str">
        <f t="shared" si="49"/>
        <v/>
      </c>
      <c r="BB32" s="45" t="str">
        <f t="shared" si="50"/>
        <v/>
      </c>
      <c r="BC32" s="70" t="str">
        <f t="shared" si="51"/>
        <v/>
      </c>
      <c r="BD32" s="170">
        <v>33</v>
      </c>
      <c r="BE32" s="41" t="str">
        <f t="shared" si="52"/>
        <v/>
      </c>
      <c r="BF32" s="42" t="str">
        <f t="shared" si="53"/>
        <v/>
      </c>
      <c r="BG32" s="43" t="str">
        <f t="shared" si="54"/>
        <v/>
      </c>
      <c r="BH32" s="44" t="str">
        <f t="shared" si="55"/>
        <v/>
      </c>
      <c r="BI32" s="45" t="str">
        <f t="shared" si="56"/>
        <v/>
      </c>
      <c r="BJ32" s="45" t="str">
        <f t="shared" si="57"/>
        <v/>
      </c>
      <c r="BK32" s="45" t="str">
        <f t="shared" si="58"/>
        <v/>
      </c>
      <c r="BL32" s="70" t="str">
        <f t="shared" si="59"/>
        <v/>
      </c>
      <c r="BM32" s="170">
        <v>33</v>
      </c>
      <c r="BN32" s="41" t="str">
        <f t="shared" si="60"/>
        <v/>
      </c>
      <c r="BO32" s="42" t="str">
        <f t="shared" si="61"/>
        <v/>
      </c>
      <c r="BP32" s="43" t="str">
        <f t="shared" si="62"/>
        <v/>
      </c>
      <c r="BQ32" s="44" t="str">
        <f t="shared" si="63"/>
        <v/>
      </c>
      <c r="BR32" s="45" t="str">
        <f t="shared" si="64"/>
        <v/>
      </c>
      <c r="BS32" s="45" t="str">
        <f t="shared" si="65"/>
        <v/>
      </c>
      <c r="BT32" s="45" t="str">
        <f t="shared" si="66"/>
        <v/>
      </c>
      <c r="BU32" s="70" t="str">
        <f t="shared" si="67"/>
        <v/>
      </c>
      <c r="BV32" s="11"/>
      <c r="BW32" s="28">
        <v>33</v>
      </c>
      <c r="BX32" s="61">
        <f t="shared" si="69"/>
        <v>0</v>
      </c>
      <c r="BY32" s="62">
        <f t="shared" si="70"/>
        <v>0</v>
      </c>
      <c r="BZ32" s="62" t="e">
        <f t="shared" si="71"/>
        <v>#DIV/0!</v>
      </c>
      <c r="CA32" s="61" t="e">
        <f t="shared" si="72"/>
        <v>#DIV/0!</v>
      </c>
      <c r="CB32" s="75">
        <f t="shared" si="0"/>
        <v>1.273477</v>
      </c>
      <c r="CC32" s="75" t="e">
        <f t="shared" si="73"/>
        <v>#DIV/0!</v>
      </c>
      <c r="CD32" s="75" t="e">
        <f t="shared" si="74"/>
        <v>#DIV/0!</v>
      </c>
      <c r="CE32" s="75" t="e">
        <f t="shared" si="1"/>
        <v>#DIV/0!</v>
      </c>
      <c r="CF32" s="118" t="e">
        <f t="shared" si="75"/>
        <v>#DIV/0!</v>
      </c>
      <c r="CH32" s="25">
        <v>33</v>
      </c>
      <c r="CI32" s="71">
        <f t="shared" si="76"/>
        <v>0</v>
      </c>
      <c r="CJ32" s="42">
        <f t="shared" si="77"/>
        <v>0</v>
      </c>
      <c r="CK32" s="72" t="e">
        <f t="shared" si="78"/>
        <v>#DIV/0!</v>
      </c>
      <c r="CL32" s="71" t="e">
        <f t="shared" si="79"/>
        <v>#DIV/0!</v>
      </c>
      <c r="CM32" s="42" t="e">
        <f t="shared" si="80"/>
        <v>#DIV/0!</v>
      </c>
      <c r="CN32" s="73" t="e">
        <f t="shared" si="81"/>
        <v>#DIV/0!</v>
      </c>
      <c r="CO32" s="123" t="e">
        <f t="shared" si="82"/>
        <v>#DIV/0!</v>
      </c>
      <c r="CP32"/>
      <c r="CQ32"/>
      <c r="CR32"/>
      <c r="CS32"/>
      <c r="CT32"/>
      <c r="CU32"/>
      <c r="CV32"/>
    </row>
    <row r="33" spans="1:100" ht="15" customHeight="1">
      <c r="A33" s="2">
        <v>34</v>
      </c>
      <c r="B33" s="47">
        <f t="shared" si="2"/>
        <v>0</v>
      </c>
      <c r="C33" s="46">
        <f t="shared" si="3"/>
        <v>0</v>
      </c>
      <c r="D33" s="48" t="e">
        <f t="shared" si="4"/>
        <v>#DIV/0!</v>
      </c>
      <c r="E33" s="49" t="e">
        <f t="shared" si="5"/>
        <v>#DIV/0!</v>
      </c>
      <c r="F33" s="50" t="e">
        <f t="shared" si="6"/>
        <v>#DIV/0!</v>
      </c>
      <c r="G33" s="45">
        <f t="shared" si="7"/>
        <v>1.273477</v>
      </c>
      <c r="H33" s="45" t="e">
        <f t="shared" si="8"/>
        <v>#DIV/0!</v>
      </c>
      <c r="I33" s="109" t="e">
        <f t="shared" si="9"/>
        <v>#DIV/0!</v>
      </c>
      <c r="J33" s="113" t="e">
        <f t="shared" si="10"/>
        <v>#DIV/0!</v>
      </c>
      <c r="K33" s="170">
        <f t="shared" si="11"/>
        <v>34</v>
      </c>
      <c r="L33" s="41" t="str">
        <f t="shared" si="12"/>
        <v/>
      </c>
      <c r="M33" s="42" t="str">
        <f t="shared" si="13"/>
        <v/>
      </c>
      <c r="N33" s="43" t="str">
        <f t="shared" si="14"/>
        <v/>
      </c>
      <c r="O33" s="44" t="str">
        <f t="shared" si="15"/>
        <v/>
      </c>
      <c r="P33" s="45" t="str">
        <f t="shared" si="16"/>
        <v/>
      </c>
      <c r="Q33" s="45" t="str">
        <f t="shared" si="17"/>
        <v/>
      </c>
      <c r="R33" s="109" t="str">
        <f t="shared" si="18"/>
        <v/>
      </c>
      <c r="S33" s="113" t="str">
        <f t="shared" si="19"/>
        <v/>
      </c>
      <c r="T33" s="170">
        <v>34</v>
      </c>
      <c r="U33" s="41" t="str">
        <f t="shared" si="20"/>
        <v/>
      </c>
      <c r="V33" s="42" t="str">
        <f t="shared" si="21"/>
        <v/>
      </c>
      <c r="W33" s="43" t="str">
        <f t="shared" si="22"/>
        <v/>
      </c>
      <c r="X33" s="44" t="str">
        <f t="shared" si="23"/>
        <v/>
      </c>
      <c r="Y33" s="45" t="str">
        <f t="shared" si="24"/>
        <v/>
      </c>
      <c r="Z33" s="45" t="str">
        <f t="shared" si="25"/>
        <v/>
      </c>
      <c r="AA33" s="109" t="str">
        <f t="shared" si="26"/>
        <v/>
      </c>
      <c r="AB33" s="113" t="str">
        <f t="shared" si="27"/>
        <v/>
      </c>
      <c r="AC33" s="170">
        <v>34</v>
      </c>
      <c r="AD33" s="41" t="str">
        <f t="shared" si="28"/>
        <v/>
      </c>
      <c r="AE33" s="42" t="str">
        <f t="shared" si="29"/>
        <v/>
      </c>
      <c r="AF33" s="43" t="str">
        <f t="shared" si="30"/>
        <v/>
      </c>
      <c r="AG33" s="44" t="str">
        <f t="shared" si="31"/>
        <v/>
      </c>
      <c r="AH33" s="45" t="str">
        <f t="shared" si="32"/>
        <v/>
      </c>
      <c r="AI33" s="45" t="str">
        <f t="shared" si="33"/>
        <v/>
      </c>
      <c r="AJ33" s="109" t="str">
        <f t="shared" si="34"/>
        <v/>
      </c>
      <c r="AK33" s="113" t="str">
        <f t="shared" si="35"/>
        <v/>
      </c>
      <c r="AL33" s="170">
        <v>34</v>
      </c>
      <c r="AM33" s="41" t="str">
        <f t="shared" si="36"/>
        <v/>
      </c>
      <c r="AN33" s="42" t="str">
        <f t="shared" si="37"/>
        <v/>
      </c>
      <c r="AO33" s="43" t="str">
        <f t="shared" si="38"/>
        <v/>
      </c>
      <c r="AP33" s="44" t="str">
        <f t="shared" si="39"/>
        <v/>
      </c>
      <c r="AQ33" s="45" t="str">
        <f t="shared" si="40"/>
        <v/>
      </c>
      <c r="AR33" s="45" t="str">
        <f t="shared" si="41"/>
        <v/>
      </c>
      <c r="AS33" s="45" t="str">
        <f t="shared" si="42"/>
        <v/>
      </c>
      <c r="AT33" s="70" t="str">
        <f t="shared" si="43"/>
        <v/>
      </c>
      <c r="AU33" s="170">
        <v>34</v>
      </c>
      <c r="AV33" s="41" t="str">
        <f t="shared" si="44"/>
        <v/>
      </c>
      <c r="AW33" s="42" t="str">
        <f t="shared" si="45"/>
        <v/>
      </c>
      <c r="AX33" s="43" t="str">
        <f t="shared" si="46"/>
        <v/>
      </c>
      <c r="AY33" s="44" t="str">
        <f t="shared" si="47"/>
        <v/>
      </c>
      <c r="AZ33" s="45" t="str">
        <f t="shared" si="48"/>
        <v/>
      </c>
      <c r="BA33" s="45" t="str">
        <f t="shared" si="49"/>
        <v/>
      </c>
      <c r="BB33" s="45" t="str">
        <f t="shared" si="50"/>
        <v/>
      </c>
      <c r="BC33" s="70" t="str">
        <f t="shared" si="51"/>
        <v/>
      </c>
      <c r="BD33" s="170">
        <v>34</v>
      </c>
      <c r="BE33" s="41" t="str">
        <f t="shared" si="52"/>
        <v/>
      </c>
      <c r="BF33" s="42" t="str">
        <f t="shared" si="53"/>
        <v/>
      </c>
      <c r="BG33" s="43" t="str">
        <f t="shared" si="54"/>
        <v/>
      </c>
      <c r="BH33" s="44" t="str">
        <f t="shared" si="55"/>
        <v/>
      </c>
      <c r="BI33" s="45" t="str">
        <f t="shared" si="56"/>
        <v/>
      </c>
      <c r="BJ33" s="45" t="str">
        <f t="shared" si="57"/>
        <v/>
      </c>
      <c r="BK33" s="45" t="str">
        <f t="shared" si="58"/>
        <v/>
      </c>
      <c r="BL33" s="70" t="str">
        <f t="shared" si="59"/>
        <v/>
      </c>
      <c r="BM33" s="170">
        <v>34</v>
      </c>
      <c r="BN33" s="41" t="str">
        <f t="shared" si="60"/>
        <v/>
      </c>
      <c r="BO33" s="42" t="str">
        <f t="shared" si="61"/>
        <v/>
      </c>
      <c r="BP33" s="43" t="str">
        <f t="shared" si="62"/>
        <v/>
      </c>
      <c r="BQ33" s="44" t="str">
        <f t="shared" si="63"/>
        <v/>
      </c>
      <c r="BR33" s="45" t="str">
        <f t="shared" si="64"/>
        <v/>
      </c>
      <c r="BS33" s="45" t="str">
        <f t="shared" si="65"/>
        <v/>
      </c>
      <c r="BT33" s="45" t="str">
        <f t="shared" si="66"/>
        <v/>
      </c>
      <c r="BU33" s="70" t="str">
        <f t="shared" si="67"/>
        <v/>
      </c>
      <c r="BV33" s="11"/>
      <c r="BW33" s="28">
        <v>34</v>
      </c>
      <c r="BX33" s="61">
        <f t="shared" si="69"/>
        <v>0</v>
      </c>
      <c r="BY33" s="62">
        <f t="shared" si="70"/>
        <v>0</v>
      </c>
      <c r="BZ33" s="62" t="e">
        <f t="shared" si="71"/>
        <v>#DIV/0!</v>
      </c>
      <c r="CA33" s="61" t="e">
        <f t="shared" si="72"/>
        <v>#DIV/0!</v>
      </c>
      <c r="CB33" s="75">
        <f t="shared" si="0"/>
        <v>1.273477</v>
      </c>
      <c r="CC33" s="75" t="e">
        <f t="shared" si="73"/>
        <v>#DIV/0!</v>
      </c>
      <c r="CD33" s="75" t="e">
        <f t="shared" si="74"/>
        <v>#DIV/0!</v>
      </c>
      <c r="CE33" s="75" t="e">
        <f t="shared" si="1"/>
        <v>#DIV/0!</v>
      </c>
      <c r="CF33" s="118" t="e">
        <f t="shared" si="75"/>
        <v>#DIV/0!</v>
      </c>
      <c r="CH33" s="25">
        <v>34</v>
      </c>
      <c r="CI33" s="71">
        <f t="shared" si="76"/>
        <v>0</v>
      </c>
      <c r="CJ33" s="42">
        <f t="shared" si="77"/>
        <v>0</v>
      </c>
      <c r="CK33" s="72" t="e">
        <f t="shared" si="78"/>
        <v>#DIV/0!</v>
      </c>
      <c r="CL33" s="71" t="e">
        <f t="shared" si="79"/>
        <v>#DIV/0!</v>
      </c>
      <c r="CM33" s="42" t="e">
        <f t="shared" si="80"/>
        <v>#DIV/0!</v>
      </c>
      <c r="CN33" s="73" t="e">
        <f t="shared" si="81"/>
        <v>#DIV/0!</v>
      </c>
      <c r="CO33" s="123" t="e">
        <f t="shared" si="82"/>
        <v>#DIV/0!</v>
      </c>
      <c r="CP33"/>
      <c r="CQ33"/>
      <c r="CR33"/>
      <c r="CS33"/>
      <c r="CT33"/>
      <c r="CU33"/>
      <c r="CV33"/>
    </row>
    <row r="34" spans="1:100" ht="15" customHeight="1">
      <c r="A34" s="2">
        <v>35</v>
      </c>
      <c r="B34" s="47">
        <f t="shared" si="2"/>
        <v>0</v>
      </c>
      <c r="C34" s="46">
        <f t="shared" si="3"/>
        <v>0</v>
      </c>
      <c r="D34" s="48" t="e">
        <f t="shared" si="4"/>
        <v>#DIV/0!</v>
      </c>
      <c r="E34" s="49" t="e">
        <f t="shared" si="5"/>
        <v>#DIV/0!</v>
      </c>
      <c r="F34" s="50" t="e">
        <f t="shared" si="6"/>
        <v>#DIV/0!</v>
      </c>
      <c r="G34" s="45">
        <f t="shared" si="7"/>
        <v>1.273477</v>
      </c>
      <c r="H34" s="45" t="e">
        <f t="shared" si="8"/>
        <v>#DIV/0!</v>
      </c>
      <c r="I34" s="109" t="e">
        <f t="shared" si="9"/>
        <v>#DIV/0!</v>
      </c>
      <c r="J34" s="113" t="e">
        <f t="shared" si="10"/>
        <v>#DIV/0!</v>
      </c>
      <c r="K34" s="170">
        <f t="shared" si="11"/>
        <v>35</v>
      </c>
      <c r="L34" s="41" t="str">
        <f t="shared" si="12"/>
        <v/>
      </c>
      <c r="M34" s="42" t="str">
        <f t="shared" si="13"/>
        <v/>
      </c>
      <c r="N34" s="43" t="str">
        <f t="shared" si="14"/>
        <v/>
      </c>
      <c r="O34" s="44" t="str">
        <f t="shared" si="15"/>
        <v/>
      </c>
      <c r="P34" s="45" t="str">
        <f t="shared" si="16"/>
        <v/>
      </c>
      <c r="Q34" s="45" t="str">
        <f t="shared" si="17"/>
        <v/>
      </c>
      <c r="R34" s="109" t="str">
        <f t="shared" si="18"/>
        <v/>
      </c>
      <c r="S34" s="113" t="str">
        <f t="shared" si="19"/>
        <v/>
      </c>
      <c r="T34" s="170">
        <v>35</v>
      </c>
      <c r="U34" s="41" t="str">
        <f t="shared" si="20"/>
        <v/>
      </c>
      <c r="V34" s="42" t="str">
        <f t="shared" si="21"/>
        <v/>
      </c>
      <c r="W34" s="43" t="str">
        <f t="shared" si="22"/>
        <v/>
      </c>
      <c r="X34" s="44" t="str">
        <f t="shared" si="23"/>
        <v/>
      </c>
      <c r="Y34" s="45" t="str">
        <f t="shared" si="24"/>
        <v/>
      </c>
      <c r="Z34" s="45" t="str">
        <f t="shared" si="25"/>
        <v/>
      </c>
      <c r="AA34" s="109" t="str">
        <f t="shared" si="26"/>
        <v/>
      </c>
      <c r="AB34" s="113" t="str">
        <f t="shared" si="27"/>
        <v/>
      </c>
      <c r="AC34" s="170">
        <v>35</v>
      </c>
      <c r="AD34" s="41" t="str">
        <f t="shared" si="28"/>
        <v/>
      </c>
      <c r="AE34" s="42" t="str">
        <f t="shared" si="29"/>
        <v/>
      </c>
      <c r="AF34" s="43" t="str">
        <f t="shared" si="30"/>
        <v/>
      </c>
      <c r="AG34" s="44" t="str">
        <f t="shared" si="31"/>
        <v/>
      </c>
      <c r="AH34" s="45" t="str">
        <f t="shared" si="32"/>
        <v/>
      </c>
      <c r="AI34" s="45" t="str">
        <f t="shared" si="33"/>
        <v/>
      </c>
      <c r="AJ34" s="109" t="str">
        <f t="shared" si="34"/>
        <v/>
      </c>
      <c r="AK34" s="113" t="str">
        <f t="shared" si="35"/>
        <v/>
      </c>
      <c r="AL34" s="170">
        <v>35</v>
      </c>
      <c r="AM34" s="41" t="str">
        <f t="shared" si="36"/>
        <v/>
      </c>
      <c r="AN34" s="42" t="str">
        <f t="shared" si="37"/>
        <v/>
      </c>
      <c r="AO34" s="43" t="str">
        <f t="shared" si="38"/>
        <v/>
      </c>
      <c r="AP34" s="44" t="str">
        <f t="shared" si="39"/>
        <v/>
      </c>
      <c r="AQ34" s="45" t="str">
        <f t="shared" si="40"/>
        <v/>
      </c>
      <c r="AR34" s="45" t="str">
        <f t="shared" si="41"/>
        <v/>
      </c>
      <c r="AS34" s="45" t="str">
        <f t="shared" si="42"/>
        <v/>
      </c>
      <c r="AT34" s="70" t="str">
        <f t="shared" si="43"/>
        <v/>
      </c>
      <c r="AU34" s="170">
        <v>35</v>
      </c>
      <c r="AV34" s="41" t="str">
        <f t="shared" si="44"/>
        <v/>
      </c>
      <c r="AW34" s="42" t="str">
        <f t="shared" si="45"/>
        <v/>
      </c>
      <c r="AX34" s="43" t="str">
        <f t="shared" si="46"/>
        <v/>
      </c>
      <c r="AY34" s="44" t="str">
        <f t="shared" si="47"/>
        <v/>
      </c>
      <c r="AZ34" s="45" t="str">
        <f t="shared" si="48"/>
        <v/>
      </c>
      <c r="BA34" s="45" t="str">
        <f t="shared" si="49"/>
        <v/>
      </c>
      <c r="BB34" s="45" t="str">
        <f t="shared" si="50"/>
        <v/>
      </c>
      <c r="BC34" s="70" t="str">
        <f t="shared" si="51"/>
        <v/>
      </c>
      <c r="BD34" s="170">
        <v>35</v>
      </c>
      <c r="BE34" s="41" t="str">
        <f t="shared" si="52"/>
        <v/>
      </c>
      <c r="BF34" s="42" t="str">
        <f t="shared" si="53"/>
        <v/>
      </c>
      <c r="BG34" s="43" t="str">
        <f t="shared" si="54"/>
        <v/>
      </c>
      <c r="BH34" s="44" t="str">
        <f t="shared" si="55"/>
        <v/>
      </c>
      <c r="BI34" s="45" t="str">
        <f t="shared" si="56"/>
        <v/>
      </c>
      <c r="BJ34" s="45" t="str">
        <f t="shared" si="57"/>
        <v/>
      </c>
      <c r="BK34" s="45" t="str">
        <f t="shared" si="58"/>
        <v/>
      </c>
      <c r="BL34" s="70" t="str">
        <f t="shared" si="59"/>
        <v/>
      </c>
      <c r="BM34" s="170">
        <v>35</v>
      </c>
      <c r="BN34" s="41" t="str">
        <f t="shared" si="60"/>
        <v/>
      </c>
      <c r="BO34" s="42" t="str">
        <f t="shared" si="61"/>
        <v/>
      </c>
      <c r="BP34" s="43" t="str">
        <f t="shared" si="62"/>
        <v/>
      </c>
      <c r="BQ34" s="44" t="str">
        <f t="shared" si="63"/>
        <v/>
      </c>
      <c r="BR34" s="45" t="str">
        <f t="shared" si="64"/>
        <v/>
      </c>
      <c r="BS34" s="45" t="str">
        <f t="shared" si="65"/>
        <v/>
      </c>
      <c r="BT34" s="45" t="str">
        <f t="shared" si="66"/>
        <v/>
      </c>
      <c r="BU34" s="70" t="str">
        <f t="shared" si="67"/>
        <v/>
      </c>
      <c r="BV34" s="11"/>
      <c r="BW34" s="28">
        <v>35</v>
      </c>
      <c r="BX34" s="61">
        <f t="shared" si="69"/>
        <v>0</v>
      </c>
      <c r="BY34" s="62">
        <f t="shared" si="70"/>
        <v>0</v>
      </c>
      <c r="BZ34" s="62" t="e">
        <f t="shared" si="71"/>
        <v>#DIV/0!</v>
      </c>
      <c r="CA34" s="61" t="e">
        <f t="shared" si="72"/>
        <v>#DIV/0!</v>
      </c>
      <c r="CB34" s="75">
        <f t="shared" si="0"/>
        <v>1.273477</v>
      </c>
      <c r="CC34" s="75" t="e">
        <f t="shared" si="73"/>
        <v>#DIV/0!</v>
      </c>
      <c r="CD34" s="75" t="e">
        <f t="shared" si="74"/>
        <v>#DIV/0!</v>
      </c>
      <c r="CE34" s="75" t="e">
        <f t="shared" si="1"/>
        <v>#DIV/0!</v>
      </c>
      <c r="CF34" s="118" t="e">
        <f t="shared" si="75"/>
        <v>#DIV/0!</v>
      </c>
      <c r="CH34" s="25">
        <v>35</v>
      </c>
      <c r="CI34" s="71">
        <f t="shared" si="76"/>
        <v>0</v>
      </c>
      <c r="CJ34" s="42">
        <f t="shared" si="77"/>
        <v>0</v>
      </c>
      <c r="CK34" s="72" t="e">
        <f t="shared" si="78"/>
        <v>#DIV/0!</v>
      </c>
      <c r="CL34" s="71" t="e">
        <f t="shared" si="79"/>
        <v>#DIV/0!</v>
      </c>
      <c r="CM34" s="42" t="e">
        <f t="shared" si="80"/>
        <v>#DIV/0!</v>
      </c>
      <c r="CN34" s="73" t="e">
        <f t="shared" si="81"/>
        <v>#DIV/0!</v>
      </c>
      <c r="CO34" s="123" t="e">
        <f t="shared" si="82"/>
        <v>#DIV/0!</v>
      </c>
      <c r="CP34"/>
      <c r="CQ34"/>
      <c r="CR34"/>
      <c r="CS34"/>
      <c r="CT34"/>
      <c r="CU34"/>
      <c r="CV34"/>
    </row>
    <row r="35" spans="1:100" ht="15" customHeight="1">
      <c r="A35" s="2">
        <v>36</v>
      </c>
      <c r="B35" s="47">
        <f t="shared" si="2"/>
        <v>0</v>
      </c>
      <c r="C35" s="46">
        <f t="shared" si="3"/>
        <v>0</v>
      </c>
      <c r="D35" s="48" t="e">
        <f t="shared" si="4"/>
        <v>#DIV/0!</v>
      </c>
      <c r="E35" s="49" t="e">
        <f t="shared" si="5"/>
        <v>#DIV/0!</v>
      </c>
      <c r="F35" s="50" t="e">
        <f t="shared" si="6"/>
        <v>#DIV/0!</v>
      </c>
      <c r="G35" s="45">
        <f t="shared" si="7"/>
        <v>1.273477</v>
      </c>
      <c r="H35" s="45" t="e">
        <f t="shared" si="8"/>
        <v>#DIV/0!</v>
      </c>
      <c r="I35" s="109" t="e">
        <f t="shared" si="9"/>
        <v>#DIV/0!</v>
      </c>
      <c r="J35" s="113" t="e">
        <f t="shared" si="10"/>
        <v>#DIV/0!</v>
      </c>
      <c r="K35" s="170">
        <f t="shared" si="11"/>
        <v>36</v>
      </c>
      <c r="L35" s="41" t="str">
        <f t="shared" si="12"/>
        <v/>
      </c>
      <c r="M35" s="42" t="str">
        <f t="shared" si="13"/>
        <v/>
      </c>
      <c r="N35" s="43" t="str">
        <f t="shared" si="14"/>
        <v/>
      </c>
      <c r="O35" s="44" t="str">
        <f t="shared" si="15"/>
        <v/>
      </c>
      <c r="P35" s="45" t="str">
        <f t="shared" si="16"/>
        <v/>
      </c>
      <c r="Q35" s="45" t="str">
        <f t="shared" si="17"/>
        <v/>
      </c>
      <c r="R35" s="109" t="str">
        <f t="shared" si="18"/>
        <v/>
      </c>
      <c r="S35" s="113" t="str">
        <f t="shared" si="19"/>
        <v/>
      </c>
      <c r="T35" s="170">
        <v>36</v>
      </c>
      <c r="U35" s="41" t="str">
        <f t="shared" si="20"/>
        <v/>
      </c>
      <c r="V35" s="42" t="str">
        <f t="shared" si="21"/>
        <v/>
      </c>
      <c r="W35" s="43" t="str">
        <f t="shared" si="22"/>
        <v/>
      </c>
      <c r="X35" s="44" t="str">
        <f t="shared" si="23"/>
        <v/>
      </c>
      <c r="Y35" s="45" t="str">
        <f t="shared" si="24"/>
        <v/>
      </c>
      <c r="Z35" s="45" t="str">
        <f t="shared" si="25"/>
        <v/>
      </c>
      <c r="AA35" s="109" t="str">
        <f t="shared" si="26"/>
        <v/>
      </c>
      <c r="AB35" s="113" t="str">
        <f t="shared" si="27"/>
        <v/>
      </c>
      <c r="AC35" s="170">
        <v>36</v>
      </c>
      <c r="AD35" s="41" t="str">
        <f t="shared" si="28"/>
        <v/>
      </c>
      <c r="AE35" s="42" t="str">
        <f t="shared" si="29"/>
        <v/>
      </c>
      <c r="AF35" s="43" t="str">
        <f t="shared" si="30"/>
        <v/>
      </c>
      <c r="AG35" s="44" t="str">
        <f t="shared" si="31"/>
        <v/>
      </c>
      <c r="AH35" s="45" t="str">
        <f t="shared" si="32"/>
        <v/>
      </c>
      <c r="AI35" s="45" t="str">
        <f t="shared" si="33"/>
        <v/>
      </c>
      <c r="AJ35" s="109" t="str">
        <f t="shared" si="34"/>
        <v/>
      </c>
      <c r="AK35" s="113" t="str">
        <f t="shared" si="35"/>
        <v/>
      </c>
      <c r="AL35" s="170">
        <v>36</v>
      </c>
      <c r="AM35" s="41" t="str">
        <f t="shared" si="36"/>
        <v/>
      </c>
      <c r="AN35" s="42" t="str">
        <f t="shared" si="37"/>
        <v/>
      </c>
      <c r="AO35" s="43" t="str">
        <f t="shared" si="38"/>
        <v/>
      </c>
      <c r="AP35" s="44" t="str">
        <f t="shared" si="39"/>
        <v/>
      </c>
      <c r="AQ35" s="45" t="str">
        <f t="shared" si="40"/>
        <v/>
      </c>
      <c r="AR35" s="45" t="str">
        <f t="shared" si="41"/>
        <v/>
      </c>
      <c r="AS35" s="45" t="str">
        <f t="shared" si="42"/>
        <v/>
      </c>
      <c r="AT35" s="70" t="str">
        <f t="shared" si="43"/>
        <v/>
      </c>
      <c r="AU35" s="170">
        <v>36</v>
      </c>
      <c r="AV35" s="41" t="str">
        <f t="shared" si="44"/>
        <v/>
      </c>
      <c r="AW35" s="42" t="str">
        <f t="shared" si="45"/>
        <v/>
      </c>
      <c r="AX35" s="43" t="str">
        <f t="shared" si="46"/>
        <v/>
      </c>
      <c r="AY35" s="44" t="str">
        <f t="shared" si="47"/>
        <v/>
      </c>
      <c r="AZ35" s="45" t="str">
        <f t="shared" si="48"/>
        <v/>
      </c>
      <c r="BA35" s="45" t="str">
        <f t="shared" si="49"/>
        <v/>
      </c>
      <c r="BB35" s="45" t="str">
        <f t="shared" si="50"/>
        <v/>
      </c>
      <c r="BC35" s="70" t="str">
        <f t="shared" si="51"/>
        <v/>
      </c>
      <c r="BD35" s="170">
        <v>36</v>
      </c>
      <c r="BE35" s="41" t="str">
        <f t="shared" si="52"/>
        <v/>
      </c>
      <c r="BF35" s="42" t="str">
        <f t="shared" si="53"/>
        <v/>
      </c>
      <c r="BG35" s="43" t="str">
        <f t="shared" si="54"/>
        <v/>
      </c>
      <c r="BH35" s="44" t="str">
        <f t="shared" si="55"/>
        <v/>
      </c>
      <c r="BI35" s="45" t="str">
        <f t="shared" si="56"/>
        <v/>
      </c>
      <c r="BJ35" s="45" t="str">
        <f t="shared" si="57"/>
        <v/>
      </c>
      <c r="BK35" s="45" t="str">
        <f t="shared" si="58"/>
        <v/>
      </c>
      <c r="BL35" s="70" t="str">
        <f t="shared" si="59"/>
        <v/>
      </c>
      <c r="BM35" s="170">
        <v>36</v>
      </c>
      <c r="BN35" s="41" t="str">
        <f t="shared" si="60"/>
        <v/>
      </c>
      <c r="BO35" s="42" t="str">
        <f t="shared" si="61"/>
        <v/>
      </c>
      <c r="BP35" s="43" t="str">
        <f t="shared" si="62"/>
        <v/>
      </c>
      <c r="BQ35" s="44" t="str">
        <f t="shared" si="63"/>
        <v/>
      </c>
      <c r="BR35" s="45" t="str">
        <f t="shared" si="64"/>
        <v/>
      </c>
      <c r="BS35" s="45" t="str">
        <f t="shared" si="65"/>
        <v/>
      </c>
      <c r="BT35" s="45" t="str">
        <f t="shared" si="66"/>
        <v/>
      </c>
      <c r="BU35" s="70" t="str">
        <f t="shared" si="67"/>
        <v/>
      </c>
      <c r="BV35" s="11"/>
      <c r="BW35" s="28">
        <v>36</v>
      </c>
      <c r="BX35" s="61">
        <f t="shared" si="69"/>
        <v>0</v>
      </c>
      <c r="BY35" s="62">
        <f t="shared" si="70"/>
        <v>0</v>
      </c>
      <c r="BZ35" s="62" t="e">
        <f t="shared" si="71"/>
        <v>#DIV/0!</v>
      </c>
      <c r="CA35" s="61" t="e">
        <f t="shared" si="72"/>
        <v>#DIV/0!</v>
      </c>
      <c r="CB35" s="75">
        <f t="shared" si="0"/>
        <v>1.273477</v>
      </c>
      <c r="CC35" s="75" t="e">
        <f t="shared" si="73"/>
        <v>#DIV/0!</v>
      </c>
      <c r="CD35" s="75" t="e">
        <f t="shared" si="74"/>
        <v>#DIV/0!</v>
      </c>
      <c r="CE35" s="75" t="e">
        <f t="shared" si="1"/>
        <v>#DIV/0!</v>
      </c>
      <c r="CF35" s="118" t="e">
        <f t="shared" si="75"/>
        <v>#DIV/0!</v>
      </c>
      <c r="CH35" s="25">
        <v>36</v>
      </c>
      <c r="CI35" s="71">
        <f t="shared" si="76"/>
        <v>0</v>
      </c>
      <c r="CJ35" s="42">
        <f t="shared" si="77"/>
        <v>0</v>
      </c>
      <c r="CK35" s="72" t="e">
        <f t="shared" si="78"/>
        <v>#DIV/0!</v>
      </c>
      <c r="CL35" s="71" t="e">
        <f t="shared" si="79"/>
        <v>#DIV/0!</v>
      </c>
      <c r="CM35" s="42" t="e">
        <f t="shared" si="80"/>
        <v>#DIV/0!</v>
      </c>
      <c r="CN35" s="73" t="e">
        <f t="shared" si="81"/>
        <v>#DIV/0!</v>
      </c>
      <c r="CO35" s="123" t="e">
        <f t="shared" si="82"/>
        <v>#DIV/0!</v>
      </c>
      <c r="CP35"/>
      <c r="CQ35"/>
      <c r="CR35"/>
      <c r="CS35"/>
      <c r="CT35"/>
      <c r="CU35"/>
      <c r="CV35"/>
    </row>
    <row r="36" spans="1:100" ht="15" customHeight="1">
      <c r="A36" s="2">
        <v>37</v>
      </c>
      <c r="B36" s="47">
        <f t="shared" si="2"/>
        <v>0</v>
      </c>
      <c r="C36" s="46">
        <f t="shared" si="3"/>
        <v>0</v>
      </c>
      <c r="D36" s="48" t="e">
        <f t="shared" si="4"/>
        <v>#DIV/0!</v>
      </c>
      <c r="E36" s="49" t="e">
        <f t="shared" si="5"/>
        <v>#DIV/0!</v>
      </c>
      <c r="F36" s="50" t="e">
        <f t="shared" si="6"/>
        <v>#DIV/0!</v>
      </c>
      <c r="G36" s="45">
        <f t="shared" si="7"/>
        <v>1.273477</v>
      </c>
      <c r="H36" s="45" t="e">
        <f t="shared" si="8"/>
        <v>#DIV/0!</v>
      </c>
      <c r="I36" s="109" t="e">
        <f t="shared" si="9"/>
        <v>#DIV/0!</v>
      </c>
      <c r="J36" s="113" t="e">
        <f t="shared" si="10"/>
        <v>#DIV/0!</v>
      </c>
      <c r="K36" s="170">
        <f t="shared" si="11"/>
        <v>37</v>
      </c>
      <c r="L36" s="41" t="str">
        <f t="shared" si="12"/>
        <v/>
      </c>
      <c r="M36" s="42" t="str">
        <f t="shared" si="13"/>
        <v/>
      </c>
      <c r="N36" s="43" t="str">
        <f t="shared" si="14"/>
        <v/>
      </c>
      <c r="O36" s="44" t="str">
        <f t="shared" si="15"/>
        <v/>
      </c>
      <c r="P36" s="45" t="str">
        <f t="shared" si="16"/>
        <v/>
      </c>
      <c r="Q36" s="45" t="str">
        <f t="shared" si="17"/>
        <v/>
      </c>
      <c r="R36" s="109" t="str">
        <f t="shared" si="18"/>
        <v/>
      </c>
      <c r="S36" s="113" t="str">
        <f t="shared" si="19"/>
        <v/>
      </c>
      <c r="T36" s="170">
        <v>37</v>
      </c>
      <c r="U36" s="41" t="str">
        <f t="shared" si="20"/>
        <v/>
      </c>
      <c r="V36" s="42" t="str">
        <f t="shared" si="21"/>
        <v/>
      </c>
      <c r="W36" s="43" t="str">
        <f t="shared" si="22"/>
        <v/>
      </c>
      <c r="X36" s="44" t="str">
        <f t="shared" si="23"/>
        <v/>
      </c>
      <c r="Y36" s="45" t="str">
        <f t="shared" si="24"/>
        <v/>
      </c>
      <c r="Z36" s="45" t="str">
        <f t="shared" si="25"/>
        <v/>
      </c>
      <c r="AA36" s="109" t="str">
        <f t="shared" si="26"/>
        <v/>
      </c>
      <c r="AB36" s="113" t="str">
        <f t="shared" si="27"/>
        <v/>
      </c>
      <c r="AC36" s="170">
        <v>37</v>
      </c>
      <c r="AD36" s="41" t="str">
        <f t="shared" si="28"/>
        <v/>
      </c>
      <c r="AE36" s="42" t="str">
        <f t="shared" si="29"/>
        <v/>
      </c>
      <c r="AF36" s="43" t="str">
        <f t="shared" si="30"/>
        <v/>
      </c>
      <c r="AG36" s="44" t="str">
        <f t="shared" si="31"/>
        <v/>
      </c>
      <c r="AH36" s="45" t="str">
        <f t="shared" si="32"/>
        <v/>
      </c>
      <c r="AI36" s="45" t="str">
        <f t="shared" si="33"/>
        <v/>
      </c>
      <c r="AJ36" s="109" t="str">
        <f t="shared" si="34"/>
        <v/>
      </c>
      <c r="AK36" s="113" t="str">
        <f t="shared" si="35"/>
        <v/>
      </c>
      <c r="AL36" s="170">
        <v>37</v>
      </c>
      <c r="AM36" s="41" t="str">
        <f t="shared" si="36"/>
        <v/>
      </c>
      <c r="AN36" s="42" t="str">
        <f t="shared" si="37"/>
        <v/>
      </c>
      <c r="AO36" s="43" t="str">
        <f t="shared" si="38"/>
        <v/>
      </c>
      <c r="AP36" s="44" t="str">
        <f t="shared" si="39"/>
        <v/>
      </c>
      <c r="AQ36" s="45" t="str">
        <f t="shared" si="40"/>
        <v/>
      </c>
      <c r="AR36" s="45" t="str">
        <f t="shared" si="41"/>
        <v/>
      </c>
      <c r="AS36" s="45" t="str">
        <f t="shared" si="42"/>
        <v/>
      </c>
      <c r="AT36" s="70" t="str">
        <f t="shared" si="43"/>
        <v/>
      </c>
      <c r="AU36" s="170">
        <v>37</v>
      </c>
      <c r="AV36" s="41" t="str">
        <f t="shared" si="44"/>
        <v/>
      </c>
      <c r="AW36" s="42" t="str">
        <f t="shared" si="45"/>
        <v/>
      </c>
      <c r="AX36" s="43" t="str">
        <f t="shared" si="46"/>
        <v/>
      </c>
      <c r="AY36" s="44" t="str">
        <f t="shared" si="47"/>
        <v/>
      </c>
      <c r="AZ36" s="45" t="str">
        <f t="shared" si="48"/>
        <v/>
      </c>
      <c r="BA36" s="45" t="str">
        <f t="shared" si="49"/>
        <v/>
      </c>
      <c r="BB36" s="45" t="str">
        <f t="shared" si="50"/>
        <v/>
      </c>
      <c r="BC36" s="70" t="str">
        <f t="shared" si="51"/>
        <v/>
      </c>
      <c r="BD36" s="170">
        <v>37</v>
      </c>
      <c r="BE36" s="41" t="str">
        <f t="shared" si="52"/>
        <v/>
      </c>
      <c r="BF36" s="42" t="str">
        <f t="shared" si="53"/>
        <v/>
      </c>
      <c r="BG36" s="43" t="str">
        <f t="shared" si="54"/>
        <v/>
      </c>
      <c r="BH36" s="44" t="str">
        <f t="shared" si="55"/>
        <v/>
      </c>
      <c r="BI36" s="45" t="str">
        <f t="shared" si="56"/>
        <v/>
      </c>
      <c r="BJ36" s="45" t="str">
        <f t="shared" si="57"/>
        <v/>
      </c>
      <c r="BK36" s="45" t="str">
        <f t="shared" si="58"/>
        <v/>
      </c>
      <c r="BL36" s="70" t="str">
        <f t="shared" si="59"/>
        <v/>
      </c>
      <c r="BM36" s="170">
        <v>37</v>
      </c>
      <c r="BN36" s="41" t="str">
        <f t="shared" si="60"/>
        <v/>
      </c>
      <c r="BO36" s="42" t="str">
        <f t="shared" si="61"/>
        <v/>
      </c>
      <c r="BP36" s="43" t="str">
        <f t="shared" si="62"/>
        <v/>
      </c>
      <c r="BQ36" s="44" t="str">
        <f t="shared" si="63"/>
        <v/>
      </c>
      <c r="BR36" s="45" t="str">
        <f t="shared" si="64"/>
        <v/>
      </c>
      <c r="BS36" s="45" t="str">
        <f t="shared" si="65"/>
        <v/>
      </c>
      <c r="BT36" s="45" t="str">
        <f t="shared" si="66"/>
        <v/>
      </c>
      <c r="BU36" s="70" t="str">
        <f t="shared" si="67"/>
        <v/>
      </c>
      <c r="BV36" s="11"/>
      <c r="BW36" s="28">
        <v>37</v>
      </c>
      <c r="BX36" s="61">
        <f t="shared" si="69"/>
        <v>0</v>
      </c>
      <c r="BY36" s="62">
        <f t="shared" si="70"/>
        <v>0</v>
      </c>
      <c r="BZ36" s="62" t="e">
        <f t="shared" si="71"/>
        <v>#DIV/0!</v>
      </c>
      <c r="CA36" s="61" t="e">
        <f t="shared" si="72"/>
        <v>#DIV/0!</v>
      </c>
      <c r="CB36" s="75">
        <f t="shared" si="0"/>
        <v>1.273477</v>
      </c>
      <c r="CC36" s="75" t="e">
        <f t="shared" si="73"/>
        <v>#DIV/0!</v>
      </c>
      <c r="CD36" s="75" t="e">
        <f t="shared" si="74"/>
        <v>#DIV/0!</v>
      </c>
      <c r="CE36" s="75" t="e">
        <f t="shared" si="1"/>
        <v>#DIV/0!</v>
      </c>
      <c r="CF36" s="118" t="e">
        <f t="shared" si="75"/>
        <v>#DIV/0!</v>
      </c>
      <c r="CH36" s="25">
        <v>37</v>
      </c>
      <c r="CI36" s="71">
        <f t="shared" si="76"/>
        <v>0</v>
      </c>
      <c r="CJ36" s="42">
        <f t="shared" si="77"/>
        <v>0</v>
      </c>
      <c r="CK36" s="72" t="e">
        <f t="shared" si="78"/>
        <v>#DIV/0!</v>
      </c>
      <c r="CL36" s="71" t="e">
        <f t="shared" si="79"/>
        <v>#DIV/0!</v>
      </c>
      <c r="CM36" s="42" t="e">
        <f t="shared" si="80"/>
        <v>#DIV/0!</v>
      </c>
      <c r="CN36" s="73" t="e">
        <f t="shared" si="81"/>
        <v>#DIV/0!</v>
      </c>
      <c r="CO36" s="123" t="e">
        <f t="shared" si="82"/>
        <v>#DIV/0!</v>
      </c>
      <c r="CP36"/>
      <c r="CQ36"/>
      <c r="CR36"/>
      <c r="CS36"/>
      <c r="CT36"/>
      <c r="CU36"/>
      <c r="CV36"/>
    </row>
    <row r="37" spans="1:100" ht="15" customHeight="1">
      <c r="A37" s="2">
        <v>38</v>
      </c>
      <c r="B37" s="47">
        <f t="shared" si="2"/>
        <v>0</v>
      </c>
      <c r="C37" s="46">
        <f t="shared" si="3"/>
        <v>0</v>
      </c>
      <c r="D37" s="48" t="e">
        <f t="shared" si="4"/>
        <v>#DIV/0!</v>
      </c>
      <c r="E37" s="49" t="e">
        <f t="shared" si="5"/>
        <v>#DIV/0!</v>
      </c>
      <c r="F37" s="50" t="e">
        <f t="shared" si="6"/>
        <v>#DIV/0!</v>
      </c>
      <c r="G37" s="45">
        <f t="shared" si="7"/>
        <v>1.273477</v>
      </c>
      <c r="H37" s="45" t="e">
        <f t="shared" si="8"/>
        <v>#DIV/0!</v>
      </c>
      <c r="I37" s="109" t="e">
        <f t="shared" si="9"/>
        <v>#DIV/0!</v>
      </c>
      <c r="J37" s="113" t="e">
        <f t="shared" si="10"/>
        <v>#DIV/0!</v>
      </c>
      <c r="K37" s="170">
        <f t="shared" si="11"/>
        <v>38</v>
      </c>
      <c r="L37" s="41" t="str">
        <f t="shared" si="12"/>
        <v/>
      </c>
      <c r="M37" s="42" t="str">
        <f t="shared" si="13"/>
        <v/>
      </c>
      <c r="N37" s="43" t="str">
        <f t="shared" si="14"/>
        <v/>
      </c>
      <c r="O37" s="44" t="str">
        <f t="shared" si="15"/>
        <v/>
      </c>
      <c r="P37" s="45" t="str">
        <f t="shared" si="16"/>
        <v/>
      </c>
      <c r="Q37" s="45" t="str">
        <f t="shared" si="17"/>
        <v/>
      </c>
      <c r="R37" s="109" t="str">
        <f t="shared" si="18"/>
        <v/>
      </c>
      <c r="S37" s="113" t="str">
        <f t="shared" si="19"/>
        <v/>
      </c>
      <c r="T37" s="170">
        <v>38</v>
      </c>
      <c r="U37" s="41" t="str">
        <f t="shared" si="20"/>
        <v/>
      </c>
      <c r="V37" s="42" t="str">
        <f t="shared" si="21"/>
        <v/>
      </c>
      <c r="W37" s="43" t="str">
        <f t="shared" si="22"/>
        <v/>
      </c>
      <c r="X37" s="44" t="str">
        <f t="shared" si="23"/>
        <v/>
      </c>
      <c r="Y37" s="45" t="str">
        <f t="shared" si="24"/>
        <v/>
      </c>
      <c r="Z37" s="45" t="str">
        <f t="shared" si="25"/>
        <v/>
      </c>
      <c r="AA37" s="109" t="str">
        <f t="shared" si="26"/>
        <v/>
      </c>
      <c r="AB37" s="113" t="str">
        <f t="shared" si="27"/>
        <v/>
      </c>
      <c r="AC37" s="170">
        <v>38</v>
      </c>
      <c r="AD37" s="41" t="str">
        <f t="shared" si="28"/>
        <v/>
      </c>
      <c r="AE37" s="42" t="str">
        <f t="shared" si="29"/>
        <v/>
      </c>
      <c r="AF37" s="43" t="str">
        <f t="shared" si="30"/>
        <v/>
      </c>
      <c r="AG37" s="44" t="str">
        <f t="shared" si="31"/>
        <v/>
      </c>
      <c r="AH37" s="45" t="str">
        <f t="shared" si="32"/>
        <v/>
      </c>
      <c r="AI37" s="45" t="str">
        <f t="shared" si="33"/>
        <v/>
      </c>
      <c r="AJ37" s="109" t="str">
        <f t="shared" si="34"/>
        <v/>
      </c>
      <c r="AK37" s="113" t="str">
        <f t="shared" si="35"/>
        <v/>
      </c>
      <c r="AL37" s="170">
        <v>38</v>
      </c>
      <c r="AM37" s="41" t="str">
        <f t="shared" si="36"/>
        <v/>
      </c>
      <c r="AN37" s="42" t="str">
        <f t="shared" si="37"/>
        <v/>
      </c>
      <c r="AO37" s="43" t="str">
        <f t="shared" si="38"/>
        <v/>
      </c>
      <c r="AP37" s="44" t="str">
        <f t="shared" si="39"/>
        <v/>
      </c>
      <c r="AQ37" s="45" t="str">
        <f t="shared" si="40"/>
        <v/>
      </c>
      <c r="AR37" s="45" t="str">
        <f t="shared" si="41"/>
        <v/>
      </c>
      <c r="AS37" s="45" t="str">
        <f t="shared" si="42"/>
        <v/>
      </c>
      <c r="AT37" s="70" t="str">
        <f t="shared" si="43"/>
        <v/>
      </c>
      <c r="AU37" s="170">
        <v>38</v>
      </c>
      <c r="AV37" s="41" t="str">
        <f t="shared" si="44"/>
        <v/>
      </c>
      <c r="AW37" s="42" t="str">
        <f t="shared" si="45"/>
        <v/>
      </c>
      <c r="AX37" s="43" t="str">
        <f t="shared" si="46"/>
        <v/>
      </c>
      <c r="AY37" s="44" t="str">
        <f t="shared" si="47"/>
        <v/>
      </c>
      <c r="AZ37" s="45" t="str">
        <f t="shared" si="48"/>
        <v/>
      </c>
      <c r="BA37" s="45" t="str">
        <f t="shared" si="49"/>
        <v/>
      </c>
      <c r="BB37" s="45" t="str">
        <f t="shared" si="50"/>
        <v/>
      </c>
      <c r="BC37" s="70" t="str">
        <f t="shared" si="51"/>
        <v/>
      </c>
      <c r="BD37" s="170">
        <v>38</v>
      </c>
      <c r="BE37" s="41" t="str">
        <f t="shared" si="52"/>
        <v/>
      </c>
      <c r="BF37" s="42" t="str">
        <f t="shared" si="53"/>
        <v/>
      </c>
      <c r="BG37" s="43" t="str">
        <f t="shared" si="54"/>
        <v/>
      </c>
      <c r="BH37" s="44" t="str">
        <f t="shared" si="55"/>
        <v/>
      </c>
      <c r="BI37" s="45" t="str">
        <f t="shared" si="56"/>
        <v/>
      </c>
      <c r="BJ37" s="45" t="str">
        <f t="shared" si="57"/>
        <v/>
      </c>
      <c r="BK37" s="45" t="str">
        <f t="shared" si="58"/>
        <v/>
      </c>
      <c r="BL37" s="70" t="str">
        <f t="shared" si="59"/>
        <v/>
      </c>
      <c r="BM37" s="170">
        <v>38</v>
      </c>
      <c r="BN37" s="41" t="str">
        <f t="shared" si="60"/>
        <v/>
      </c>
      <c r="BO37" s="42" t="str">
        <f t="shared" si="61"/>
        <v/>
      </c>
      <c r="BP37" s="43" t="str">
        <f t="shared" si="62"/>
        <v/>
      </c>
      <c r="BQ37" s="44" t="str">
        <f t="shared" si="63"/>
        <v/>
      </c>
      <c r="BR37" s="45" t="str">
        <f t="shared" si="64"/>
        <v/>
      </c>
      <c r="BS37" s="45" t="str">
        <f t="shared" si="65"/>
        <v/>
      </c>
      <c r="BT37" s="45" t="str">
        <f t="shared" si="66"/>
        <v/>
      </c>
      <c r="BU37" s="70" t="str">
        <f t="shared" si="67"/>
        <v/>
      </c>
      <c r="BV37" s="11"/>
      <c r="BW37" s="28">
        <v>38</v>
      </c>
      <c r="BX37" s="61">
        <f t="shared" si="69"/>
        <v>0</v>
      </c>
      <c r="BY37" s="62">
        <f t="shared" si="70"/>
        <v>0</v>
      </c>
      <c r="BZ37" s="62" t="e">
        <f t="shared" si="71"/>
        <v>#DIV/0!</v>
      </c>
      <c r="CA37" s="61" t="e">
        <f t="shared" si="72"/>
        <v>#DIV/0!</v>
      </c>
      <c r="CB37" s="75">
        <f t="shared" si="0"/>
        <v>1.273477</v>
      </c>
      <c r="CC37" s="75" t="e">
        <f t="shared" si="73"/>
        <v>#DIV/0!</v>
      </c>
      <c r="CD37" s="75" t="e">
        <f t="shared" si="74"/>
        <v>#DIV/0!</v>
      </c>
      <c r="CE37" s="75" t="e">
        <f t="shared" si="1"/>
        <v>#DIV/0!</v>
      </c>
      <c r="CF37" s="118" t="e">
        <f t="shared" si="75"/>
        <v>#DIV/0!</v>
      </c>
      <c r="CH37" s="25">
        <v>38</v>
      </c>
      <c r="CI37" s="71">
        <f t="shared" si="76"/>
        <v>0</v>
      </c>
      <c r="CJ37" s="42">
        <f t="shared" si="77"/>
        <v>0</v>
      </c>
      <c r="CK37" s="72" t="e">
        <f t="shared" si="78"/>
        <v>#DIV/0!</v>
      </c>
      <c r="CL37" s="71" t="e">
        <f t="shared" si="79"/>
        <v>#DIV/0!</v>
      </c>
      <c r="CM37" s="42" t="e">
        <f t="shared" si="80"/>
        <v>#DIV/0!</v>
      </c>
      <c r="CN37" s="73" t="e">
        <f t="shared" si="81"/>
        <v>#DIV/0!</v>
      </c>
      <c r="CO37" s="123" t="e">
        <f t="shared" si="82"/>
        <v>#DIV/0!</v>
      </c>
      <c r="CP37"/>
      <c r="CQ37"/>
      <c r="CR37"/>
      <c r="CS37"/>
      <c r="CT37"/>
      <c r="CU37"/>
      <c r="CV37"/>
    </row>
    <row r="38" spans="1:100" ht="15" customHeight="1">
      <c r="A38" s="2">
        <v>39</v>
      </c>
      <c r="B38" s="47">
        <f t="shared" si="2"/>
        <v>0</v>
      </c>
      <c r="C38" s="46">
        <f t="shared" si="3"/>
        <v>0</v>
      </c>
      <c r="D38" s="48" t="e">
        <f t="shared" si="4"/>
        <v>#DIV/0!</v>
      </c>
      <c r="E38" s="49" t="e">
        <f t="shared" si="5"/>
        <v>#DIV/0!</v>
      </c>
      <c r="F38" s="50" t="e">
        <f t="shared" si="6"/>
        <v>#DIV/0!</v>
      </c>
      <c r="G38" s="45">
        <f t="shared" si="7"/>
        <v>1.273477</v>
      </c>
      <c r="H38" s="45" t="e">
        <f t="shared" si="8"/>
        <v>#DIV/0!</v>
      </c>
      <c r="I38" s="109" t="e">
        <f t="shared" si="9"/>
        <v>#DIV/0!</v>
      </c>
      <c r="J38" s="113" t="e">
        <f t="shared" si="10"/>
        <v>#DIV/0!</v>
      </c>
      <c r="K38" s="170">
        <f t="shared" si="11"/>
        <v>39</v>
      </c>
      <c r="L38" s="41" t="str">
        <f t="shared" si="12"/>
        <v/>
      </c>
      <c r="M38" s="42" t="str">
        <f t="shared" si="13"/>
        <v/>
      </c>
      <c r="N38" s="43" t="str">
        <f t="shared" si="14"/>
        <v/>
      </c>
      <c r="O38" s="44" t="str">
        <f t="shared" si="15"/>
        <v/>
      </c>
      <c r="P38" s="45" t="str">
        <f t="shared" si="16"/>
        <v/>
      </c>
      <c r="Q38" s="45" t="str">
        <f t="shared" si="17"/>
        <v/>
      </c>
      <c r="R38" s="109" t="str">
        <f t="shared" si="18"/>
        <v/>
      </c>
      <c r="S38" s="113" t="str">
        <f t="shared" si="19"/>
        <v/>
      </c>
      <c r="T38" s="170">
        <v>39</v>
      </c>
      <c r="U38" s="41" t="str">
        <f t="shared" si="20"/>
        <v/>
      </c>
      <c r="V38" s="42" t="str">
        <f t="shared" si="21"/>
        <v/>
      </c>
      <c r="W38" s="43" t="str">
        <f t="shared" si="22"/>
        <v/>
      </c>
      <c r="X38" s="44" t="str">
        <f t="shared" si="23"/>
        <v/>
      </c>
      <c r="Y38" s="45" t="str">
        <f t="shared" si="24"/>
        <v/>
      </c>
      <c r="Z38" s="45" t="str">
        <f t="shared" si="25"/>
        <v/>
      </c>
      <c r="AA38" s="109" t="str">
        <f t="shared" si="26"/>
        <v/>
      </c>
      <c r="AB38" s="113" t="str">
        <f t="shared" si="27"/>
        <v/>
      </c>
      <c r="AC38" s="170">
        <v>39</v>
      </c>
      <c r="AD38" s="41" t="str">
        <f t="shared" si="28"/>
        <v/>
      </c>
      <c r="AE38" s="42" t="str">
        <f t="shared" si="29"/>
        <v/>
      </c>
      <c r="AF38" s="43" t="str">
        <f t="shared" si="30"/>
        <v/>
      </c>
      <c r="AG38" s="44" t="str">
        <f t="shared" si="31"/>
        <v/>
      </c>
      <c r="AH38" s="45" t="str">
        <f t="shared" si="32"/>
        <v/>
      </c>
      <c r="AI38" s="45" t="str">
        <f t="shared" si="33"/>
        <v/>
      </c>
      <c r="AJ38" s="109" t="str">
        <f t="shared" si="34"/>
        <v/>
      </c>
      <c r="AK38" s="113" t="str">
        <f t="shared" si="35"/>
        <v/>
      </c>
      <c r="AL38" s="170">
        <v>39</v>
      </c>
      <c r="AM38" s="41" t="str">
        <f t="shared" si="36"/>
        <v/>
      </c>
      <c r="AN38" s="42" t="str">
        <f t="shared" si="37"/>
        <v/>
      </c>
      <c r="AO38" s="43" t="str">
        <f t="shared" si="38"/>
        <v/>
      </c>
      <c r="AP38" s="44" t="str">
        <f t="shared" si="39"/>
        <v/>
      </c>
      <c r="AQ38" s="45" t="str">
        <f t="shared" si="40"/>
        <v/>
      </c>
      <c r="AR38" s="45" t="str">
        <f t="shared" si="41"/>
        <v/>
      </c>
      <c r="AS38" s="45" t="str">
        <f t="shared" si="42"/>
        <v/>
      </c>
      <c r="AT38" s="70" t="str">
        <f t="shared" si="43"/>
        <v/>
      </c>
      <c r="AU38" s="170">
        <v>39</v>
      </c>
      <c r="AV38" s="41" t="str">
        <f t="shared" si="44"/>
        <v/>
      </c>
      <c r="AW38" s="42" t="str">
        <f t="shared" si="45"/>
        <v/>
      </c>
      <c r="AX38" s="43" t="str">
        <f t="shared" si="46"/>
        <v/>
      </c>
      <c r="AY38" s="44" t="str">
        <f t="shared" si="47"/>
        <v/>
      </c>
      <c r="AZ38" s="45" t="str">
        <f t="shared" si="48"/>
        <v/>
      </c>
      <c r="BA38" s="45" t="str">
        <f t="shared" si="49"/>
        <v/>
      </c>
      <c r="BB38" s="45" t="str">
        <f t="shared" si="50"/>
        <v/>
      </c>
      <c r="BC38" s="70" t="str">
        <f t="shared" si="51"/>
        <v/>
      </c>
      <c r="BD38" s="170">
        <v>39</v>
      </c>
      <c r="BE38" s="41" t="str">
        <f t="shared" si="52"/>
        <v/>
      </c>
      <c r="BF38" s="42" t="str">
        <f t="shared" si="53"/>
        <v/>
      </c>
      <c r="BG38" s="43" t="str">
        <f t="shared" si="54"/>
        <v/>
      </c>
      <c r="BH38" s="44" t="str">
        <f t="shared" si="55"/>
        <v/>
      </c>
      <c r="BI38" s="45" t="str">
        <f t="shared" si="56"/>
        <v/>
      </c>
      <c r="BJ38" s="45" t="str">
        <f t="shared" si="57"/>
        <v/>
      </c>
      <c r="BK38" s="45" t="str">
        <f t="shared" si="58"/>
        <v/>
      </c>
      <c r="BL38" s="70" t="str">
        <f t="shared" si="59"/>
        <v/>
      </c>
      <c r="BM38" s="170">
        <v>39</v>
      </c>
      <c r="BN38" s="41" t="str">
        <f t="shared" si="60"/>
        <v/>
      </c>
      <c r="BO38" s="42" t="str">
        <f t="shared" si="61"/>
        <v/>
      </c>
      <c r="BP38" s="43" t="str">
        <f t="shared" si="62"/>
        <v/>
      </c>
      <c r="BQ38" s="44" t="str">
        <f t="shared" si="63"/>
        <v/>
      </c>
      <c r="BR38" s="45" t="str">
        <f t="shared" si="64"/>
        <v/>
      </c>
      <c r="BS38" s="45" t="str">
        <f t="shared" si="65"/>
        <v/>
      </c>
      <c r="BT38" s="45" t="str">
        <f t="shared" si="66"/>
        <v/>
      </c>
      <c r="BU38" s="70" t="str">
        <f t="shared" si="67"/>
        <v/>
      </c>
      <c r="BV38" s="11"/>
      <c r="BW38" s="28">
        <v>39</v>
      </c>
      <c r="BX38" s="61">
        <f t="shared" si="69"/>
        <v>0</v>
      </c>
      <c r="BY38" s="62">
        <f t="shared" si="70"/>
        <v>0</v>
      </c>
      <c r="BZ38" s="62" t="e">
        <f t="shared" si="71"/>
        <v>#DIV/0!</v>
      </c>
      <c r="CA38" s="61" t="e">
        <f t="shared" si="72"/>
        <v>#DIV/0!</v>
      </c>
      <c r="CB38" s="75">
        <f t="shared" si="0"/>
        <v>1.273477</v>
      </c>
      <c r="CC38" s="75" t="e">
        <f t="shared" si="73"/>
        <v>#DIV/0!</v>
      </c>
      <c r="CD38" s="75" t="e">
        <f t="shared" si="74"/>
        <v>#DIV/0!</v>
      </c>
      <c r="CE38" s="75" t="e">
        <f t="shared" si="1"/>
        <v>#DIV/0!</v>
      </c>
      <c r="CF38" s="118" t="e">
        <f t="shared" si="75"/>
        <v>#DIV/0!</v>
      </c>
      <c r="CH38" s="25">
        <v>39</v>
      </c>
      <c r="CI38" s="71">
        <f t="shared" si="76"/>
        <v>0</v>
      </c>
      <c r="CJ38" s="42">
        <f t="shared" si="77"/>
        <v>0</v>
      </c>
      <c r="CK38" s="72" t="e">
        <f t="shared" si="78"/>
        <v>#DIV/0!</v>
      </c>
      <c r="CL38" s="71" t="e">
        <f t="shared" si="79"/>
        <v>#DIV/0!</v>
      </c>
      <c r="CM38" s="42" t="e">
        <f t="shared" si="80"/>
        <v>#DIV/0!</v>
      </c>
      <c r="CN38" s="73" t="e">
        <f t="shared" si="81"/>
        <v>#DIV/0!</v>
      </c>
      <c r="CO38" s="123" t="e">
        <f t="shared" si="82"/>
        <v>#DIV/0!</v>
      </c>
      <c r="CP38"/>
      <c r="CQ38"/>
      <c r="CR38"/>
      <c r="CS38"/>
      <c r="CT38"/>
      <c r="CU38"/>
      <c r="CV38"/>
    </row>
    <row r="39" spans="1:100" ht="15" customHeight="1" thickBot="1">
      <c r="A39" s="3">
        <v>40</v>
      </c>
      <c r="B39" s="79">
        <f t="shared" si="2"/>
        <v>0</v>
      </c>
      <c r="C39" s="80">
        <f t="shared" si="3"/>
        <v>0</v>
      </c>
      <c r="D39" s="81" t="e">
        <f t="shared" si="4"/>
        <v>#DIV/0!</v>
      </c>
      <c r="E39" s="82" t="e">
        <f t="shared" si="5"/>
        <v>#DIV/0!</v>
      </c>
      <c r="F39" s="83" t="e">
        <f t="shared" si="6"/>
        <v>#DIV/0!</v>
      </c>
      <c r="G39" s="84">
        <f t="shared" si="7"/>
        <v>1.273477</v>
      </c>
      <c r="H39" s="84" t="e">
        <f t="shared" si="8"/>
        <v>#DIV/0!</v>
      </c>
      <c r="I39" s="110" t="e">
        <f t="shared" si="9"/>
        <v>#DIV/0!</v>
      </c>
      <c r="J39" s="114" t="e">
        <f t="shared" si="10"/>
        <v>#DIV/0!</v>
      </c>
      <c r="K39" s="170">
        <f t="shared" si="11"/>
        <v>40</v>
      </c>
      <c r="L39" s="100" t="str">
        <f t="shared" si="12"/>
        <v/>
      </c>
      <c r="M39" s="101" t="str">
        <f t="shared" si="13"/>
        <v/>
      </c>
      <c r="N39" s="102" t="str">
        <f t="shared" si="14"/>
        <v/>
      </c>
      <c r="O39" s="103" t="str">
        <f t="shared" si="15"/>
        <v/>
      </c>
      <c r="P39" s="84" t="str">
        <f t="shared" si="16"/>
        <v/>
      </c>
      <c r="Q39" s="84" t="str">
        <f t="shared" si="17"/>
        <v/>
      </c>
      <c r="R39" s="110" t="str">
        <f t="shared" si="18"/>
        <v/>
      </c>
      <c r="S39" s="114" t="str">
        <f t="shared" si="19"/>
        <v/>
      </c>
      <c r="T39" s="170">
        <v>40</v>
      </c>
      <c r="U39" s="100" t="str">
        <f t="shared" si="20"/>
        <v/>
      </c>
      <c r="V39" s="101" t="str">
        <f t="shared" si="21"/>
        <v/>
      </c>
      <c r="W39" s="102" t="str">
        <f t="shared" si="22"/>
        <v/>
      </c>
      <c r="X39" s="103" t="str">
        <f t="shared" si="23"/>
        <v/>
      </c>
      <c r="Y39" s="84" t="str">
        <f t="shared" si="24"/>
        <v/>
      </c>
      <c r="Z39" s="84" t="str">
        <f t="shared" si="25"/>
        <v/>
      </c>
      <c r="AA39" s="110" t="str">
        <f t="shared" si="26"/>
        <v/>
      </c>
      <c r="AB39" s="114" t="str">
        <f t="shared" si="27"/>
        <v/>
      </c>
      <c r="AC39" s="170">
        <v>40</v>
      </c>
      <c r="AD39" s="100" t="str">
        <f t="shared" si="28"/>
        <v/>
      </c>
      <c r="AE39" s="101" t="str">
        <f t="shared" si="29"/>
        <v/>
      </c>
      <c r="AF39" s="102" t="str">
        <f t="shared" si="30"/>
        <v/>
      </c>
      <c r="AG39" s="103" t="str">
        <f t="shared" si="31"/>
        <v/>
      </c>
      <c r="AH39" s="84" t="str">
        <f t="shared" si="32"/>
        <v/>
      </c>
      <c r="AI39" s="84" t="str">
        <f t="shared" si="33"/>
        <v/>
      </c>
      <c r="AJ39" s="110" t="str">
        <f t="shared" si="34"/>
        <v/>
      </c>
      <c r="AK39" s="114" t="str">
        <f t="shared" si="35"/>
        <v/>
      </c>
      <c r="AL39" s="170">
        <v>40</v>
      </c>
      <c r="AM39" s="100" t="str">
        <f t="shared" si="36"/>
        <v/>
      </c>
      <c r="AN39" s="101" t="str">
        <f t="shared" si="37"/>
        <v/>
      </c>
      <c r="AO39" s="102" t="str">
        <f t="shared" si="38"/>
        <v/>
      </c>
      <c r="AP39" s="103" t="str">
        <f t="shared" si="39"/>
        <v/>
      </c>
      <c r="AQ39" s="84" t="str">
        <f t="shared" si="40"/>
        <v/>
      </c>
      <c r="AR39" s="84" t="str">
        <f t="shared" si="41"/>
        <v/>
      </c>
      <c r="AS39" s="84" t="str">
        <f t="shared" si="42"/>
        <v/>
      </c>
      <c r="AT39" s="85" t="str">
        <f t="shared" si="43"/>
        <v/>
      </c>
      <c r="AU39" s="170">
        <v>40</v>
      </c>
      <c r="AV39" s="100" t="str">
        <f t="shared" si="44"/>
        <v/>
      </c>
      <c r="AW39" s="101" t="str">
        <f t="shared" si="45"/>
        <v/>
      </c>
      <c r="AX39" s="102" t="str">
        <f t="shared" si="46"/>
        <v/>
      </c>
      <c r="AY39" s="103" t="str">
        <f t="shared" si="47"/>
        <v/>
      </c>
      <c r="AZ39" s="84" t="str">
        <f t="shared" si="48"/>
        <v/>
      </c>
      <c r="BA39" s="84" t="str">
        <f t="shared" si="49"/>
        <v/>
      </c>
      <c r="BB39" s="84" t="str">
        <f t="shared" si="50"/>
        <v/>
      </c>
      <c r="BC39" s="85" t="str">
        <f t="shared" si="51"/>
        <v/>
      </c>
      <c r="BD39" s="170">
        <v>40</v>
      </c>
      <c r="BE39" s="100" t="str">
        <f t="shared" si="52"/>
        <v/>
      </c>
      <c r="BF39" s="101" t="str">
        <f t="shared" si="53"/>
        <v/>
      </c>
      <c r="BG39" s="102" t="str">
        <f t="shared" si="54"/>
        <v/>
      </c>
      <c r="BH39" s="103" t="str">
        <f t="shared" si="55"/>
        <v/>
      </c>
      <c r="BI39" s="84" t="str">
        <f t="shared" si="56"/>
        <v/>
      </c>
      <c r="BJ39" s="84" t="str">
        <f t="shared" si="57"/>
        <v/>
      </c>
      <c r="BK39" s="84" t="str">
        <f t="shared" si="58"/>
        <v/>
      </c>
      <c r="BL39" s="85" t="str">
        <f t="shared" si="59"/>
        <v/>
      </c>
      <c r="BM39" s="170">
        <v>40</v>
      </c>
      <c r="BN39" s="100" t="str">
        <f t="shared" si="60"/>
        <v/>
      </c>
      <c r="BO39" s="101" t="str">
        <f t="shared" si="61"/>
        <v/>
      </c>
      <c r="BP39" s="102" t="str">
        <f t="shared" si="62"/>
        <v/>
      </c>
      <c r="BQ39" s="103" t="str">
        <f t="shared" si="63"/>
        <v/>
      </c>
      <c r="BR39" s="84" t="str">
        <f t="shared" si="64"/>
        <v/>
      </c>
      <c r="BS39" s="84" t="str">
        <f t="shared" si="65"/>
        <v/>
      </c>
      <c r="BT39" s="84" t="str">
        <f t="shared" si="66"/>
        <v/>
      </c>
      <c r="BU39" s="85" t="str">
        <f t="shared" si="67"/>
        <v/>
      </c>
      <c r="BV39" s="11"/>
      <c r="BW39" s="29">
        <v>40</v>
      </c>
      <c r="BX39" s="137">
        <f t="shared" si="69"/>
        <v>0</v>
      </c>
      <c r="BY39" s="138">
        <f t="shared" si="70"/>
        <v>0</v>
      </c>
      <c r="BZ39" s="138" t="e">
        <f t="shared" si="71"/>
        <v>#DIV/0!</v>
      </c>
      <c r="CA39" s="137" t="e">
        <f t="shared" si="72"/>
        <v>#DIV/0!</v>
      </c>
      <c r="CB39" s="139">
        <f t="shared" si="0"/>
        <v>1.273477</v>
      </c>
      <c r="CC39" s="139" t="e">
        <f t="shared" si="73"/>
        <v>#DIV/0!</v>
      </c>
      <c r="CD39" s="139" t="e">
        <f t="shared" si="74"/>
        <v>#DIV/0!</v>
      </c>
      <c r="CE39" s="139" t="e">
        <f t="shared" si="1"/>
        <v>#DIV/0!</v>
      </c>
      <c r="CF39" s="140" t="e">
        <f t="shared" si="75"/>
        <v>#DIV/0!</v>
      </c>
      <c r="CH39" s="149">
        <v>40</v>
      </c>
      <c r="CI39" s="143">
        <f t="shared" si="76"/>
        <v>0</v>
      </c>
      <c r="CJ39" s="105">
        <f t="shared" si="77"/>
        <v>0</v>
      </c>
      <c r="CK39" s="144" t="e">
        <f t="shared" si="78"/>
        <v>#DIV/0!</v>
      </c>
      <c r="CL39" s="143" t="e">
        <f t="shared" si="79"/>
        <v>#DIV/0!</v>
      </c>
      <c r="CM39" s="105" t="e">
        <f t="shared" si="80"/>
        <v>#DIV/0!</v>
      </c>
      <c r="CN39" s="145" t="e">
        <f t="shared" si="81"/>
        <v>#DIV/0!</v>
      </c>
      <c r="CO39" s="146" t="e">
        <f t="shared" si="82"/>
        <v>#DIV/0!</v>
      </c>
      <c r="CP39"/>
      <c r="CQ39"/>
      <c r="CR39"/>
      <c r="CS39"/>
      <c r="CT39"/>
      <c r="CU39"/>
      <c r="CV39"/>
    </row>
    <row r="40" spans="1:100" ht="15" customHeight="1">
      <c r="A40" s="1">
        <v>41</v>
      </c>
      <c r="B40" s="47">
        <f t="shared" si="2"/>
        <v>0</v>
      </c>
      <c r="C40" s="46">
        <f t="shared" si="3"/>
        <v>0</v>
      </c>
      <c r="D40" s="77" t="e">
        <f t="shared" si="4"/>
        <v>#DIV/0!</v>
      </c>
      <c r="E40" s="49" t="e">
        <f t="shared" si="5"/>
        <v>#DIV/0!</v>
      </c>
      <c r="F40" s="50" t="e">
        <f t="shared" si="6"/>
        <v>#DIV/0!</v>
      </c>
      <c r="G40" s="78">
        <f t="shared" si="7"/>
        <v>1.273477</v>
      </c>
      <c r="H40" s="78" t="e">
        <f t="shared" si="8"/>
        <v>#DIV/0!</v>
      </c>
      <c r="I40" s="108" t="e">
        <f t="shared" si="9"/>
        <v>#DIV/0!</v>
      </c>
      <c r="J40" s="113" t="e">
        <f t="shared" si="10"/>
        <v>#DIV/0!</v>
      </c>
      <c r="K40" s="170">
        <f t="shared" si="11"/>
        <v>41</v>
      </c>
      <c r="L40" s="98" t="str">
        <f t="shared" si="12"/>
        <v/>
      </c>
      <c r="M40" s="46" t="str">
        <f t="shared" si="13"/>
        <v/>
      </c>
      <c r="N40" s="49" t="str">
        <f t="shared" si="14"/>
        <v/>
      </c>
      <c r="O40" s="50" t="str">
        <f t="shared" si="15"/>
        <v/>
      </c>
      <c r="P40" s="78" t="str">
        <f t="shared" si="16"/>
        <v/>
      </c>
      <c r="Q40" s="78" t="str">
        <f t="shared" si="17"/>
        <v/>
      </c>
      <c r="R40" s="108" t="str">
        <f t="shared" si="18"/>
        <v/>
      </c>
      <c r="S40" s="113" t="str">
        <f t="shared" si="19"/>
        <v/>
      </c>
      <c r="T40" s="170">
        <v>41</v>
      </c>
      <c r="U40" s="98" t="str">
        <f t="shared" si="20"/>
        <v/>
      </c>
      <c r="V40" s="46" t="str">
        <f t="shared" si="21"/>
        <v/>
      </c>
      <c r="W40" s="49" t="str">
        <f t="shared" si="22"/>
        <v/>
      </c>
      <c r="X40" s="50" t="str">
        <f t="shared" si="23"/>
        <v/>
      </c>
      <c r="Y40" s="78" t="str">
        <f t="shared" si="24"/>
        <v/>
      </c>
      <c r="Z40" s="78" t="str">
        <f t="shared" si="25"/>
        <v/>
      </c>
      <c r="AA40" s="108" t="str">
        <f t="shared" si="26"/>
        <v/>
      </c>
      <c r="AB40" s="113" t="str">
        <f t="shared" si="27"/>
        <v/>
      </c>
      <c r="AC40" s="170">
        <v>41</v>
      </c>
      <c r="AD40" s="98" t="str">
        <f t="shared" si="28"/>
        <v/>
      </c>
      <c r="AE40" s="46" t="str">
        <f t="shared" si="29"/>
        <v/>
      </c>
      <c r="AF40" s="49" t="str">
        <f t="shared" si="30"/>
        <v/>
      </c>
      <c r="AG40" s="50" t="str">
        <f t="shared" si="31"/>
        <v/>
      </c>
      <c r="AH40" s="78" t="str">
        <f t="shared" si="32"/>
        <v/>
      </c>
      <c r="AI40" s="78" t="str">
        <f t="shared" si="33"/>
        <v/>
      </c>
      <c r="AJ40" s="108" t="str">
        <f t="shared" si="34"/>
        <v/>
      </c>
      <c r="AK40" s="113" t="str">
        <f t="shared" si="35"/>
        <v/>
      </c>
      <c r="AL40" s="170">
        <v>41</v>
      </c>
      <c r="AM40" s="98" t="str">
        <f t="shared" si="36"/>
        <v/>
      </c>
      <c r="AN40" s="46" t="str">
        <f t="shared" si="37"/>
        <v/>
      </c>
      <c r="AO40" s="49" t="str">
        <f t="shared" si="38"/>
        <v/>
      </c>
      <c r="AP40" s="50" t="str">
        <f t="shared" si="39"/>
        <v/>
      </c>
      <c r="AQ40" s="78" t="str">
        <f t="shared" si="40"/>
        <v/>
      </c>
      <c r="AR40" s="78" t="str">
        <f t="shared" si="41"/>
        <v/>
      </c>
      <c r="AS40" s="78" t="str">
        <f t="shared" si="42"/>
        <v/>
      </c>
      <c r="AT40" s="46" t="str">
        <f t="shared" si="43"/>
        <v/>
      </c>
      <c r="AU40" s="170">
        <v>41</v>
      </c>
      <c r="AV40" s="98" t="str">
        <f t="shared" si="44"/>
        <v/>
      </c>
      <c r="AW40" s="46" t="str">
        <f t="shared" si="45"/>
        <v/>
      </c>
      <c r="AX40" s="49" t="str">
        <f t="shared" si="46"/>
        <v/>
      </c>
      <c r="AY40" s="50" t="str">
        <f t="shared" si="47"/>
        <v/>
      </c>
      <c r="AZ40" s="78" t="str">
        <f t="shared" si="48"/>
        <v/>
      </c>
      <c r="BA40" s="78" t="str">
        <f t="shared" si="49"/>
        <v/>
      </c>
      <c r="BB40" s="78" t="str">
        <f t="shared" si="50"/>
        <v/>
      </c>
      <c r="BC40" s="46" t="str">
        <f t="shared" si="51"/>
        <v/>
      </c>
      <c r="BD40" s="170">
        <v>41</v>
      </c>
      <c r="BE40" s="98" t="str">
        <f t="shared" si="52"/>
        <v/>
      </c>
      <c r="BF40" s="46" t="str">
        <f t="shared" si="53"/>
        <v/>
      </c>
      <c r="BG40" s="49" t="str">
        <f t="shared" si="54"/>
        <v/>
      </c>
      <c r="BH40" s="50" t="str">
        <f t="shared" si="55"/>
        <v/>
      </c>
      <c r="BI40" s="78" t="str">
        <f t="shared" si="56"/>
        <v/>
      </c>
      <c r="BJ40" s="78" t="str">
        <f t="shared" si="57"/>
        <v/>
      </c>
      <c r="BK40" s="78" t="str">
        <f t="shared" si="58"/>
        <v/>
      </c>
      <c r="BL40" s="46" t="str">
        <f t="shared" si="59"/>
        <v/>
      </c>
      <c r="BM40" s="170">
        <v>41</v>
      </c>
      <c r="BN40" s="98" t="str">
        <f t="shared" si="60"/>
        <v/>
      </c>
      <c r="BO40" s="46" t="str">
        <f t="shared" si="61"/>
        <v/>
      </c>
      <c r="BP40" s="49" t="str">
        <f t="shared" si="62"/>
        <v/>
      </c>
      <c r="BQ40" s="50" t="str">
        <f t="shared" si="63"/>
        <v/>
      </c>
      <c r="BR40" s="78" t="str">
        <f t="shared" si="64"/>
        <v/>
      </c>
      <c r="BS40" s="78" t="str">
        <f t="shared" si="65"/>
        <v/>
      </c>
      <c r="BT40" s="78" t="str">
        <f t="shared" si="66"/>
        <v/>
      </c>
      <c r="BU40" s="70" t="str">
        <f t="shared" si="67"/>
        <v/>
      </c>
      <c r="BV40" s="11"/>
      <c r="BW40" s="133">
        <v>41</v>
      </c>
      <c r="BX40" s="59">
        <f t="shared" si="69"/>
        <v>0</v>
      </c>
      <c r="BY40" s="60">
        <f t="shared" si="70"/>
        <v>0</v>
      </c>
      <c r="BZ40" s="60" t="e">
        <f t="shared" si="71"/>
        <v>#DIV/0!</v>
      </c>
      <c r="CA40" s="59" t="e">
        <f t="shared" si="72"/>
        <v>#DIV/0!</v>
      </c>
      <c r="CB40" s="76">
        <f t="shared" si="0"/>
        <v>1.273477</v>
      </c>
      <c r="CC40" s="76" t="e">
        <f t="shared" si="73"/>
        <v>#DIV/0!</v>
      </c>
      <c r="CD40" s="76" t="e">
        <f t="shared" si="74"/>
        <v>#DIV/0!</v>
      </c>
      <c r="CE40" s="76" t="e">
        <f t="shared" si="1"/>
        <v>#DIV/0!</v>
      </c>
      <c r="CF40" s="134" t="e">
        <f t="shared" si="75"/>
        <v>#DIV/0!</v>
      </c>
      <c r="CH40" s="24">
        <v>41</v>
      </c>
      <c r="CI40" s="52">
        <f t="shared" si="76"/>
        <v>0</v>
      </c>
      <c r="CJ40" s="54">
        <f t="shared" si="77"/>
        <v>0</v>
      </c>
      <c r="CK40" s="55" t="e">
        <f t="shared" si="78"/>
        <v>#DIV/0!</v>
      </c>
      <c r="CL40" s="52" t="e">
        <f t="shared" si="79"/>
        <v>#DIV/0!</v>
      </c>
      <c r="CM40" s="54" t="e">
        <f t="shared" si="80"/>
        <v>#DIV/0!</v>
      </c>
      <c r="CN40" s="148" t="e">
        <f t="shared" si="81"/>
        <v>#DIV/0!</v>
      </c>
      <c r="CO40" s="53" t="e">
        <f t="shared" si="82"/>
        <v>#DIV/0!</v>
      </c>
    </row>
    <row r="41" spans="1:100" ht="15" customHeight="1">
      <c r="A41" s="2">
        <v>42</v>
      </c>
      <c r="B41" s="47">
        <f t="shared" si="2"/>
        <v>0</v>
      </c>
      <c r="C41" s="46">
        <f t="shared" si="3"/>
        <v>0</v>
      </c>
      <c r="D41" s="48" t="e">
        <f t="shared" si="4"/>
        <v>#DIV/0!</v>
      </c>
      <c r="E41" s="49" t="e">
        <f t="shared" si="5"/>
        <v>#DIV/0!</v>
      </c>
      <c r="F41" s="50" t="e">
        <f t="shared" si="6"/>
        <v>#DIV/0!</v>
      </c>
      <c r="G41" s="45">
        <f t="shared" si="7"/>
        <v>1.273477</v>
      </c>
      <c r="H41" s="45" t="e">
        <f t="shared" si="8"/>
        <v>#DIV/0!</v>
      </c>
      <c r="I41" s="109" t="e">
        <f t="shared" si="9"/>
        <v>#DIV/0!</v>
      </c>
      <c r="J41" s="113" t="e">
        <f t="shared" si="10"/>
        <v>#DIV/0!</v>
      </c>
      <c r="K41" s="170">
        <f t="shared" si="11"/>
        <v>42</v>
      </c>
      <c r="L41" s="41" t="str">
        <f t="shared" si="12"/>
        <v/>
      </c>
      <c r="M41" s="42" t="str">
        <f t="shared" si="13"/>
        <v/>
      </c>
      <c r="N41" s="43" t="str">
        <f t="shared" si="14"/>
        <v/>
      </c>
      <c r="O41" s="44" t="str">
        <f t="shared" si="15"/>
        <v/>
      </c>
      <c r="P41" s="45" t="str">
        <f t="shared" si="16"/>
        <v/>
      </c>
      <c r="Q41" s="45" t="str">
        <f t="shared" si="17"/>
        <v/>
      </c>
      <c r="R41" s="109" t="str">
        <f t="shared" si="18"/>
        <v/>
      </c>
      <c r="S41" s="113" t="str">
        <f t="shared" si="19"/>
        <v/>
      </c>
      <c r="T41" s="170">
        <v>42</v>
      </c>
      <c r="U41" s="41" t="str">
        <f t="shared" si="20"/>
        <v/>
      </c>
      <c r="V41" s="42" t="str">
        <f t="shared" si="21"/>
        <v/>
      </c>
      <c r="W41" s="43" t="str">
        <f t="shared" si="22"/>
        <v/>
      </c>
      <c r="X41" s="44" t="str">
        <f t="shared" si="23"/>
        <v/>
      </c>
      <c r="Y41" s="45" t="str">
        <f t="shared" si="24"/>
        <v/>
      </c>
      <c r="Z41" s="45" t="str">
        <f t="shared" si="25"/>
        <v/>
      </c>
      <c r="AA41" s="109" t="str">
        <f t="shared" si="26"/>
        <v/>
      </c>
      <c r="AB41" s="113" t="str">
        <f t="shared" si="27"/>
        <v/>
      </c>
      <c r="AC41" s="170">
        <v>42</v>
      </c>
      <c r="AD41" s="41" t="str">
        <f t="shared" si="28"/>
        <v/>
      </c>
      <c r="AE41" s="42" t="str">
        <f t="shared" si="29"/>
        <v/>
      </c>
      <c r="AF41" s="43" t="str">
        <f t="shared" si="30"/>
        <v/>
      </c>
      <c r="AG41" s="44" t="str">
        <f t="shared" si="31"/>
        <v/>
      </c>
      <c r="AH41" s="45" t="str">
        <f t="shared" si="32"/>
        <v/>
      </c>
      <c r="AI41" s="45" t="str">
        <f t="shared" si="33"/>
        <v/>
      </c>
      <c r="AJ41" s="109" t="str">
        <f t="shared" si="34"/>
        <v/>
      </c>
      <c r="AK41" s="113" t="str">
        <f t="shared" si="35"/>
        <v/>
      </c>
      <c r="AL41" s="170">
        <v>42</v>
      </c>
      <c r="AM41" s="41" t="str">
        <f t="shared" si="36"/>
        <v/>
      </c>
      <c r="AN41" s="42" t="str">
        <f t="shared" si="37"/>
        <v/>
      </c>
      <c r="AO41" s="43" t="str">
        <f t="shared" si="38"/>
        <v/>
      </c>
      <c r="AP41" s="44" t="str">
        <f t="shared" si="39"/>
        <v/>
      </c>
      <c r="AQ41" s="45" t="str">
        <f t="shared" si="40"/>
        <v/>
      </c>
      <c r="AR41" s="45" t="str">
        <f t="shared" si="41"/>
        <v/>
      </c>
      <c r="AS41" s="45" t="str">
        <f t="shared" si="42"/>
        <v/>
      </c>
      <c r="AT41" s="46" t="str">
        <f t="shared" si="43"/>
        <v/>
      </c>
      <c r="AU41" s="170">
        <v>42</v>
      </c>
      <c r="AV41" s="41" t="str">
        <f t="shared" si="44"/>
        <v/>
      </c>
      <c r="AW41" s="42" t="str">
        <f t="shared" si="45"/>
        <v/>
      </c>
      <c r="AX41" s="43" t="str">
        <f t="shared" si="46"/>
        <v/>
      </c>
      <c r="AY41" s="44" t="str">
        <f t="shared" si="47"/>
        <v/>
      </c>
      <c r="AZ41" s="45" t="str">
        <f t="shared" si="48"/>
        <v/>
      </c>
      <c r="BA41" s="45" t="str">
        <f t="shared" si="49"/>
        <v/>
      </c>
      <c r="BB41" s="45" t="str">
        <f t="shared" si="50"/>
        <v/>
      </c>
      <c r="BC41" s="46" t="str">
        <f t="shared" si="51"/>
        <v/>
      </c>
      <c r="BD41" s="170">
        <v>42</v>
      </c>
      <c r="BE41" s="41" t="str">
        <f t="shared" si="52"/>
        <v/>
      </c>
      <c r="BF41" s="42" t="str">
        <f t="shared" si="53"/>
        <v/>
      </c>
      <c r="BG41" s="43" t="str">
        <f t="shared" si="54"/>
        <v/>
      </c>
      <c r="BH41" s="44" t="str">
        <f t="shared" si="55"/>
        <v/>
      </c>
      <c r="BI41" s="45" t="str">
        <f t="shared" si="56"/>
        <v/>
      </c>
      <c r="BJ41" s="45" t="str">
        <f t="shared" si="57"/>
        <v/>
      </c>
      <c r="BK41" s="45" t="str">
        <f t="shared" si="58"/>
        <v/>
      </c>
      <c r="BL41" s="46" t="str">
        <f t="shared" si="59"/>
        <v/>
      </c>
      <c r="BM41" s="170">
        <v>42</v>
      </c>
      <c r="BN41" s="41" t="str">
        <f t="shared" si="60"/>
        <v/>
      </c>
      <c r="BO41" s="42" t="str">
        <f t="shared" si="61"/>
        <v/>
      </c>
      <c r="BP41" s="43" t="str">
        <f t="shared" si="62"/>
        <v/>
      </c>
      <c r="BQ41" s="44" t="str">
        <f t="shared" si="63"/>
        <v/>
      </c>
      <c r="BR41" s="45" t="str">
        <f t="shared" si="64"/>
        <v/>
      </c>
      <c r="BS41" s="45" t="str">
        <f t="shared" si="65"/>
        <v/>
      </c>
      <c r="BT41" s="45" t="str">
        <f t="shared" si="66"/>
        <v/>
      </c>
      <c r="BU41" s="70" t="str">
        <f t="shared" si="67"/>
        <v/>
      </c>
      <c r="BV41" s="11"/>
      <c r="BW41" s="28">
        <v>42</v>
      </c>
      <c r="BX41" s="61">
        <f t="shared" si="69"/>
        <v>0</v>
      </c>
      <c r="BY41" s="62">
        <f t="shared" si="70"/>
        <v>0</v>
      </c>
      <c r="BZ41" s="62" t="e">
        <f t="shared" si="71"/>
        <v>#DIV/0!</v>
      </c>
      <c r="CA41" s="61" t="e">
        <f t="shared" si="72"/>
        <v>#DIV/0!</v>
      </c>
      <c r="CB41" s="75">
        <f t="shared" ref="CB41:CB72" si="83">IF($B$5&gt;$A41,"",1.273477+0.36758*C41+0.140427*(BX41^0.5)*C41/100)</f>
        <v>1.273477</v>
      </c>
      <c r="CC41" s="75" t="e">
        <f t="shared" si="73"/>
        <v>#DIV/0!</v>
      </c>
      <c r="CD41" s="75" t="e">
        <f t="shared" si="74"/>
        <v>#DIV/0!</v>
      </c>
      <c r="CE41" s="75" t="e">
        <f t="shared" ref="CE41:CE72" si="84">IF($B$5&gt;$A41,"",-0.15213+0.985016*CD41-0.028142*BX41^(0.5)*C41/100)</f>
        <v>#DIV/0!</v>
      </c>
      <c r="CF41" s="118" t="e">
        <f t="shared" si="75"/>
        <v>#DIV/0!</v>
      </c>
      <c r="CH41" s="25">
        <v>42</v>
      </c>
      <c r="CI41" s="71">
        <f t="shared" si="76"/>
        <v>0</v>
      </c>
      <c r="CJ41" s="42">
        <f t="shared" si="77"/>
        <v>0</v>
      </c>
      <c r="CK41" s="72" t="e">
        <f t="shared" si="78"/>
        <v>#DIV/0!</v>
      </c>
      <c r="CL41" s="71" t="e">
        <f t="shared" si="79"/>
        <v>#DIV/0!</v>
      </c>
      <c r="CM41" s="42" t="e">
        <f t="shared" si="80"/>
        <v>#DIV/0!</v>
      </c>
      <c r="CN41" s="73" t="e">
        <f t="shared" si="81"/>
        <v>#DIV/0!</v>
      </c>
      <c r="CO41" s="123" t="e">
        <f t="shared" si="82"/>
        <v>#DIV/0!</v>
      </c>
    </row>
    <row r="42" spans="1:100" ht="15" customHeight="1">
      <c r="A42" s="2">
        <v>43</v>
      </c>
      <c r="B42" s="47">
        <f t="shared" si="2"/>
        <v>0</v>
      </c>
      <c r="C42" s="46">
        <f t="shared" si="3"/>
        <v>0</v>
      </c>
      <c r="D42" s="48" t="e">
        <f t="shared" si="4"/>
        <v>#DIV/0!</v>
      </c>
      <c r="E42" s="49" t="e">
        <f t="shared" si="5"/>
        <v>#DIV/0!</v>
      </c>
      <c r="F42" s="50" t="e">
        <f t="shared" si="6"/>
        <v>#DIV/0!</v>
      </c>
      <c r="G42" s="45">
        <f t="shared" si="7"/>
        <v>1.273477</v>
      </c>
      <c r="H42" s="45" t="e">
        <f t="shared" si="8"/>
        <v>#DIV/0!</v>
      </c>
      <c r="I42" s="109" t="e">
        <f t="shared" si="9"/>
        <v>#DIV/0!</v>
      </c>
      <c r="J42" s="113" t="e">
        <f t="shared" si="10"/>
        <v>#DIV/0!</v>
      </c>
      <c r="K42" s="170">
        <f t="shared" si="11"/>
        <v>43</v>
      </c>
      <c r="L42" s="41" t="str">
        <f t="shared" si="12"/>
        <v/>
      </c>
      <c r="M42" s="42" t="str">
        <f t="shared" si="13"/>
        <v/>
      </c>
      <c r="N42" s="43" t="str">
        <f t="shared" si="14"/>
        <v/>
      </c>
      <c r="O42" s="44" t="str">
        <f t="shared" si="15"/>
        <v/>
      </c>
      <c r="P42" s="45" t="str">
        <f t="shared" si="16"/>
        <v/>
      </c>
      <c r="Q42" s="45" t="str">
        <f t="shared" si="17"/>
        <v/>
      </c>
      <c r="R42" s="109" t="str">
        <f t="shared" si="18"/>
        <v/>
      </c>
      <c r="S42" s="113" t="str">
        <f t="shared" si="19"/>
        <v/>
      </c>
      <c r="T42" s="170">
        <v>43</v>
      </c>
      <c r="U42" s="41" t="str">
        <f t="shared" si="20"/>
        <v/>
      </c>
      <c r="V42" s="42" t="str">
        <f t="shared" si="21"/>
        <v/>
      </c>
      <c r="W42" s="43" t="str">
        <f t="shared" si="22"/>
        <v/>
      </c>
      <c r="X42" s="44" t="str">
        <f t="shared" si="23"/>
        <v/>
      </c>
      <c r="Y42" s="45" t="str">
        <f t="shared" si="24"/>
        <v/>
      </c>
      <c r="Z42" s="45" t="str">
        <f t="shared" si="25"/>
        <v/>
      </c>
      <c r="AA42" s="109" t="str">
        <f t="shared" si="26"/>
        <v/>
      </c>
      <c r="AB42" s="113" t="str">
        <f t="shared" si="27"/>
        <v/>
      </c>
      <c r="AC42" s="170">
        <v>43</v>
      </c>
      <c r="AD42" s="41" t="str">
        <f t="shared" si="28"/>
        <v/>
      </c>
      <c r="AE42" s="42" t="str">
        <f t="shared" si="29"/>
        <v/>
      </c>
      <c r="AF42" s="43" t="str">
        <f t="shared" si="30"/>
        <v/>
      </c>
      <c r="AG42" s="44" t="str">
        <f t="shared" si="31"/>
        <v/>
      </c>
      <c r="AH42" s="45" t="str">
        <f t="shared" si="32"/>
        <v/>
      </c>
      <c r="AI42" s="45" t="str">
        <f t="shared" si="33"/>
        <v/>
      </c>
      <c r="AJ42" s="109" t="str">
        <f t="shared" si="34"/>
        <v/>
      </c>
      <c r="AK42" s="113" t="str">
        <f t="shared" si="35"/>
        <v/>
      </c>
      <c r="AL42" s="170">
        <v>43</v>
      </c>
      <c r="AM42" s="41" t="str">
        <f t="shared" si="36"/>
        <v/>
      </c>
      <c r="AN42" s="42" t="str">
        <f t="shared" si="37"/>
        <v/>
      </c>
      <c r="AO42" s="43" t="str">
        <f t="shared" si="38"/>
        <v/>
      </c>
      <c r="AP42" s="44" t="str">
        <f t="shared" si="39"/>
        <v/>
      </c>
      <c r="AQ42" s="45" t="str">
        <f t="shared" si="40"/>
        <v/>
      </c>
      <c r="AR42" s="45" t="str">
        <f t="shared" si="41"/>
        <v/>
      </c>
      <c r="AS42" s="45" t="str">
        <f t="shared" si="42"/>
        <v/>
      </c>
      <c r="AT42" s="46" t="str">
        <f t="shared" si="43"/>
        <v/>
      </c>
      <c r="AU42" s="170">
        <v>43</v>
      </c>
      <c r="AV42" s="41" t="str">
        <f t="shared" si="44"/>
        <v/>
      </c>
      <c r="AW42" s="42" t="str">
        <f t="shared" si="45"/>
        <v/>
      </c>
      <c r="AX42" s="43" t="str">
        <f t="shared" si="46"/>
        <v/>
      </c>
      <c r="AY42" s="44" t="str">
        <f t="shared" si="47"/>
        <v/>
      </c>
      <c r="AZ42" s="45" t="str">
        <f t="shared" si="48"/>
        <v/>
      </c>
      <c r="BA42" s="45" t="str">
        <f t="shared" si="49"/>
        <v/>
      </c>
      <c r="BB42" s="45" t="str">
        <f t="shared" si="50"/>
        <v/>
      </c>
      <c r="BC42" s="46" t="str">
        <f t="shared" si="51"/>
        <v/>
      </c>
      <c r="BD42" s="170">
        <v>43</v>
      </c>
      <c r="BE42" s="41" t="str">
        <f t="shared" si="52"/>
        <v/>
      </c>
      <c r="BF42" s="42" t="str">
        <f t="shared" si="53"/>
        <v/>
      </c>
      <c r="BG42" s="43" t="str">
        <f t="shared" si="54"/>
        <v/>
      </c>
      <c r="BH42" s="44" t="str">
        <f t="shared" si="55"/>
        <v/>
      </c>
      <c r="BI42" s="45" t="str">
        <f t="shared" si="56"/>
        <v/>
      </c>
      <c r="BJ42" s="45" t="str">
        <f t="shared" si="57"/>
        <v/>
      </c>
      <c r="BK42" s="45" t="str">
        <f t="shared" si="58"/>
        <v/>
      </c>
      <c r="BL42" s="46" t="str">
        <f t="shared" si="59"/>
        <v/>
      </c>
      <c r="BM42" s="170">
        <v>43</v>
      </c>
      <c r="BN42" s="41" t="str">
        <f t="shared" si="60"/>
        <v/>
      </c>
      <c r="BO42" s="42" t="str">
        <f t="shared" si="61"/>
        <v/>
      </c>
      <c r="BP42" s="43" t="str">
        <f t="shared" si="62"/>
        <v/>
      </c>
      <c r="BQ42" s="44" t="str">
        <f t="shared" si="63"/>
        <v/>
      </c>
      <c r="BR42" s="45" t="str">
        <f t="shared" si="64"/>
        <v/>
      </c>
      <c r="BS42" s="45" t="str">
        <f t="shared" si="65"/>
        <v/>
      </c>
      <c r="BT42" s="45" t="str">
        <f t="shared" si="66"/>
        <v/>
      </c>
      <c r="BU42" s="70" t="str">
        <f t="shared" si="67"/>
        <v/>
      </c>
      <c r="BV42" s="11"/>
      <c r="BW42" s="28">
        <v>43</v>
      </c>
      <c r="BX42" s="61">
        <f t="shared" si="69"/>
        <v>0</v>
      </c>
      <c r="BY42" s="62">
        <f t="shared" si="70"/>
        <v>0</v>
      </c>
      <c r="BZ42" s="62" t="e">
        <f t="shared" si="71"/>
        <v>#DIV/0!</v>
      </c>
      <c r="CA42" s="61" t="e">
        <f t="shared" si="72"/>
        <v>#DIV/0!</v>
      </c>
      <c r="CB42" s="75">
        <f t="shared" si="83"/>
        <v>1.273477</v>
      </c>
      <c r="CC42" s="75" t="e">
        <f t="shared" si="73"/>
        <v>#DIV/0!</v>
      </c>
      <c r="CD42" s="75" t="e">
        <f t="shared" si="74"/>
        <v>#DIV/0!</v>
      </c>
      <c r="CE42" s="75" t="e">
        <f t="shared" si="84"/>
        <v>#DIV/0!</v>
      </c>
      <c r="CF42" s="118" t="e">
        <f t="shared" si="75"/>
        <v>#DIV/0!</v>
      </c>
      <c r="CH42" s="25">
        <v>43</v>
      </c>
      <c r="CI42" s="71">
        <f t="shared" si="76"/>
        <v>0</v>
      </c>
      <c r="CJ42" s="42">
        <f t="shared" si="77"/>
        <v>0</v>
      </c>
      <c r="CK42" s="72" t="e">
        <f t="shared" si="78"/>
        <v>#DIV/0!</v>
      </c>
      <c r="CL42" s="71" t="e">
        <f t="shared" si="79"/>
        <v>#DIV/0!</v>
      </c>
      <c r="CM42" s="42" t="e">
        <f t="shared" si="80"/>
        <v>#DIV/0!</v>
      </c>
      <c r="CN42" s="73" t="e">
        <f t="shared" si="81"/>
        <v>#DIV/0!</v>
      </c>
      <c r="CO42" s="123" t="e">
        <f t="shared" si="82"/>
        <v>#DIV/0!</v>
      </c>
    </row>
    <row r="43" spans="1:100" ht="15" customHeight="1">
      <c r="A43" s="2">
        <v>44</v>
      </c>
      <c r="B43" s="47">
        <f t="shared" si="2"/>
        <v>0</v>
      </c>
      <c r="C43" s="46">
        <f t="shared" si="3"/>
        <v>0</v>
      </c>
      <c r="D43" s="48" t="e">
        <f t="shared" si="4"/>
        <v>#DIV/0!</v>
      </c>
      <c r="E43" s="49" t="e">
        <f t="shared" si="5"/>
        <v>#DIV/0!</v>
      </c>
      <c r="F43" s="50" t="e">
        <f t="shared" si="6"/>
        <v>#DIV/0!</v>
      </c>
      <c r="G43" s="45">
        <f t="shared" si="7"/>
        <v>1.273477</v>
      </c>
      <c r="H43" s="45" t="e">
        <f t="shared" si="8"/>
        <v>#DIV/0!</v>
      </c>
      <c r="I43" s="109" t="e">
        <f t="shared" si="9"/>
        <v>#DIV/0!</v>
      </c>
      <c r="J43" s="113" t="e">
        <f t="shared" si="10"/>
        <v>#DIV/0!</v>
      </c>
      <c r="K43" s="170">
        <f t="shared" si="11"/>
        <v>44</v>
      </c>
      <c r="L43" s="41" t="str">
        <f t="shared" si="12"/>
        <v/>
      </c>
      <c r="M43" s="42" t="str">
        <f t="shared" si="13"/>
        <v/>
      </c>
      <c r="N43" s="43" t="str">
        <f t="shared" si="14"/>
        <v/>
      </c>
      <c r="O43" s="44" t="str">
        <f t="shared" si="15"/>
        <v/>
      </c>
      <c r="P43" s="45" t="str">
        <f t="shared" si="16"/>
        <v/>
      </c>
      <c r="Q43" s="45" t="str">
        <f t="shared" si="17"/>
        <v/>
      </c>
      <c r="R43" s="109" t="str">
        <f t="shared" si="18"/>
        <v/>
      </c>
      <c r="S43" s="113" t="str">
        <f t="shared" si="19"/>
        <v/>
      </c>
      <c r="T43" s="170">
        <v>44</v>
      </c>
      <c r="U43" s="41" t="str">
        <f t="shared" si="20"/>
        <v/>
      </c>
      <c r="V43" s="42" t="str">
        <f t="shared" si="21"/>
        <v/>
      </c>
      <c r="W43" s="43" t="str">
        <f t="shared" si="22"/>
        <v/>
      </c>
      <c r="X43" s="44" t="str">
        <f t="shared" si="23"/>
        <v/>
      </c>
      <c r="Y43" s="45" t="str">
        <f t="shared" si="24"/>
        <v/>
      </c>
      <c r="Z43" s="45" t="str">
        <f t="shared" si="25"/>
        <v/>
      </c>
      <c r="AA43" s="109" t="str">
        <f t="shared" si="26"/>
        <v/>
      </c>
      <c r="AB43" s="113" t="str">
        <f t="shared" si="27"/>
        <v/>
      </c>
      <c r="AC43" s="170">
        <v>44</v>
      </c>
      <c r="AD43" s="41" t="str">
        <f t="shared" si="28"/>
        <v/>
      </c>
      <c r="AE43" s="42" t="str">
        <f t="shared" si="29"/>
        <v/>
      </c>
      <c r="AF43" s="43" t="str">
        <f t="shared" si="30"/>
        <v/>
      </c>
      <c r="AG43" s="44" t="str">
        <f t="shared" si="31"/>
        <v/>
      </c>
      <c r="AH43" s="45" t="str">
        <f t="shared" si="32"/>
        <v/>
      </c>
      <c r="AI43" s="45" t="str">
        <f t="shared" si="33"/>
        <v/>
      </c>
      <c r="AJ43" s="109" t="str">
        <f t="shared" si="34"/>
        <v/>
      </c>
      <c r="AK43" s="113" t="str">
        <f t="shared" si="35"/>
        <v/>
      </c>
      <c r="AL43" s="170">
        <v>44</v>
      </c>
      <c r="AM43" s="41" t="str">
        <f t="shared" si="36"/>
        <v/>
      </c>
      <c r="AN43" s="42" t="str">
        <f t="shared" si="37"/>
        <v/>
      </c>
      <c r="AO43" s="43" t="str">
        <f t="shared" si="38"/>
        <v/>
      </c>
      <c r="AP43" s="44" t="str">
        <f t="shared" si="39"/>
        <v/>
      </c>
      <c r="AQ43" s="45" t="str">
        <f t="shared" si="40"/>
        <v/>
      </c>
      <c r="AR43" s="45" t="str">
        <f t="shared" si="41"/>
        <v/>
      </c>
      <c r="AS43" s="45" t="str">
        <f t="shared" si="42"/>
        <v/>
      </c>
      <c r="AT43" s="46" t="str">
        <f t="shared" si="43"/>
        <v/>
      </c>
      <c r="AU43" s="170">
        <v>44</v>
      </c>
      <c r="AV43" s="41" t="str">
        <f t="shared" si="44"/>
        <v/>
      </c>
      <c r="AW43" s="42" t="str">
        <f t="shared" si="45"/>
        <v/>
      </c>
      <c r="AX43" s="43" t="str">
        <f t="shared" si="46"/>
        <v/>
      </c>
      <c r="AY43" s="44" t="str">
        <f t="shared" si="47"/>
        <v/>
      </c>
      <c r="AZ43" s="45" t="str">
        <f t="shared" si="48"/>
        <v/>
      </c>
      <c r="BA43" s="45" t="str">
        <f t="shared" si="49"/>
        <v/>
      </c>
      <c r="BB43" s="45" t="str">
        <f t="shared" si="50"/>
        <v/>
      </c>
      <c r="BC43" s="46" t="str">
        <f t="shared" si="51"/>
        <v/>
      </c>
      <c r="BD43" s="170">
        <v>44</v>
      </c>
      <c r="BE43" s="41" t="str">
        <f t="shared" si="52"/>
        <v/>
      </c>
      <c r="BF43" s="42" t="str">
        <f t="shared" si="53"/>
        <v/>
      </c>
      <c r="BG43" s="43" t="str">
        <f t="shared" si="54"/>
        <v/>
      </c>
      <c r="BH43" s="44" t="str">
        <f t="shared" si="55"/>
        <v/>
      </c>
      <c r="BI43" s="45" t="str">
        <f t="shared" si="56"/>
        <v/>
      </c>
      <c r="BJ43" s="45" t="str">
        <f t="shared" si="57"/>
        <v/>
      </c>
      <c r="BK43" s="45" t="str">
        <f t="shared" si="58"/>
        <v/>
      </c>
      <c r="BL43" s="46" t="str">
        <f t="shared" si="59"/>
        <v/>
      </c>
      <c r="BM43" s="170">
        <v>44</v>
      </c>
      <c r="BN43" s="41" t="str">
        <f t="shared" si="60"/>
        <v/>
      </c>
      <c r="BO43" s="42" t="str">
        <f t="shared" si="61"/>
        <v/>
      </c>
      <c r="BP43" s="43" t="str">
        <f t="shared" si="62"/>
        <v/>
      </c>
      <c r="BQ43" s="44" t="str">
        <f t="shared" si="63"/>
        <v/>
      </c>
      <c r="BR43" s="45" t="str">
        <f t="shared" si="64"/>
        <v/>
      </c>
      <c r="BS43" s="45" t="str">
        <f t="shared" si="65"/>
        <v/>
      </c>
      <c r="BT43" s="45" t="str">
        <f t="shared" si="66"/>
        <v/>
      </c>
      <c r="BU43" s="70" t="str">
        <f t="shared" si="67"/>
        <v/>
      </c>
      <c r="BV43" s="11"/>
      <c r="BW43" s="28">
        <v>44</v>
      </c>
      <c r="BX43" s="61">
        <f t="shared" si="69"/>
        <v>0</v>
      </c>
      <c r="BY43" s="62">
        <f t="shared" si="70"/>
        <v>0</v>
      </c>
      <c r="BZ43" s="62" t="e">
        <f t="shared" si="71"/>
        <v>#DIV/0!</v>
      </c>
      <c r="CA43" s="61" t="e">
        <f t="shared" si="72"/>
        <v>#DIV/0!</v>
      </c>
      <c r="CB43" s="75">
        <f t="shared" si="83"/>
        <v>1.273477</v>
      </c>
      <c r="CC43" s="75" t="e">
        <f t="shared" si="73"/>
        <v>#DIV/0!</v>
      </c>
      <c r="CD43" s="75" t="e">
        <f t="shared" si="74"/>
        <v>#DIV/0!</v>
      </c>
      <c r="CE43" s="75" t="e">
        <f t="shared" si="84"/>
        <v>#DIV/0!</v>
      </c>
      <c r="CF43" s="118" t="e">
        <f t="shared" si="75"/>
        <v>#DIV/0!</v>
      </c>
      <c r="CH43" s="25">
        <v>44</v>
      </c>
      <c r="CI43" s="71">
        <f t="shared" si="76"/>
        <v>0</v>
      </c>
      <c r="CJ43" s="42">
        <f t="shared" si="77"/>
        <v>0</v>
      </c>
      <c r="CK43" s="72" t="e">
        <f t="shared" si="78"/>
        <v>#DIV/0!</v>
      </c>
      <c r="CL43" s="71" t="e">
        <f t="shared" si="79"/>
        <v>#DIV/0!</v>
      </c>
      <c r="CM43" s="42" t="e">
        <f t="shared" si="80"/>
        <v>#DIV/0!</v>
      </c>
      <c r="CN43" s="73" t="e">
        <f t="shared" si="81"/>
        <v>#DIV/0!</v>
      </c>
      <c r="CO43" s="123" t="e">
        <f t="shared" si="82"/>
        <v>#DIV/0!</v>
      </c>
    </row>
    <row r="44" spans="1:100" ht="15" customHeight="1">
      <c r="A44" s="2">
        <v>45</v>
      </c>
      <c r="B44" s="47">
        <f t="shared" si="2"/>
        <v>0</v>
      </c>
      <c r="C44" s="46">
        <f t="shared" si="3"/>
        <v>0</v>
      </c>
      <c r="D44" s="48" t="e">
        <f t="shared" si="4"/>
        <v>#DIV/0!</v>
      </c>
      <c r="E44" s="49" t="e">
        <f t="shared" si="5"/>
        <v>#DIV/0!</v>
      </c>
      <c r="F44" s="50" t="e">
        <f t="shared" si="6"/>
        <v>#DIV/0!</v>
      </c>
      <c r="G44" s="45">
        <f t="shared" si="7"/>
        <v>1.273477</v>
      </c>
      <c r="H44" s="45" t="e">
        <f t="shared" si="8"/>
        <v>#DIV/0!</v>
      </c>
      <c r="I44" s="109" t="e">
        <f t="shared" si="9"/>
        <v>#DIV/0!</v>
      </c>
      <c r="J44" s="113" t="e">
        <f t="shared" si="10"/>
        <v>#DIV/0!</v>
      </c>
      <c r="K44" s="170">
        <f t="shared" si="11"/>
        <v>45</v>
      </c>
      <c r="L44" s="41" t="str">
        <f t="shared" si="12"/>
        <v/>
      </c>
      <c r="M44" s="42" t="str">
        <f t="shared" si="13"/>
        <v/>
      </c>
      <c r="N44" s="43" t="str">
        <f t="shared" si="14"/>
        <v/>
      </c>
      <c r="O44" s="44" t="str">
        <f t="shared" si="15"/>
        <v/>
      </c>
      <c r="P44" s="45" t="str">
        <f t="shared" si="16"/>
        <v/>
      </c>
      <c r="Q44" s="45" t="str">
        <f t="shared" si="17"/>
        <v/>
      </c>
      <c r="R44" s="109" t="str">
        <f t="shared" si="18"/>
        <v/>
      </c>
      <c r="S44" s="113" t="str">
        <f t="shared" si="19"/>
        <v/>
      </c>
      <c r="T44" s="170">
        <v>45</v>
      </c>
      <c r="U44" s="41" t="str">
        <f t="shared" si="20"/>
        <v/>
      </c>
      <c r="V44" s="42" t="str">
        <f t="shared" si="21"/>
        <v/>
      </c>
      <c r="W44" s="43" t="str">
        <f t="shared" si="22"/>
        <v/>
      </c>
      <c r="X44" s="44" t="str">
        <f t="shared" si="23"/>
        <v/>
      </c>
      <c r="Y44" s="45" t="str">
        <f t="shared" si="24"/>
        <v/>
      </c>
      <c r="Z44" s="45" t="str">
        <f t="shared" si="25"/>
        <v/>
      </c>
      <c r="AA44" s="109" t="str">
        <f t="shared" si="26"/>
        <v/>
      </c>
      <c r="AB44" s="113" t="str">
        <f t="shared" si="27"/>
        <v/>
      </c>
      <c r="AC44" s="170">
        <v>45</v>
      </c>
      <c r="AD44" s="41" t="str">
        <f t="shared" si="28"/>
        <v/>
      </c>
      <c r="AE44" s="42" t="str">
        <f t="shared" si="29"/>
        <v/>
      </c>
      <c r="AF44" s="43" t="str">
        <f t="shared" si="30"/>
        <v/>
      </c>
      <c r="AG44" s="44" t="str">
        <f t="shared" si="31"/>
        <v/>
      </c>
      <c r="AH44" s="45" t="str">
        <f t="shared" si="32"/>
        <v/>
      </c>
      <c r="AI44" s="45" t="str">
        <f t="shared" si="33"/>
        <v/>
      </c>
      <c r="AJ44" s="109" t="str">
        <f t="shared" si="34"/>
        <v/>
      </c>
      <c r="AK44" s="113" t="str">
        <f t="shared" si="35"/>
        <v/>
      </c>
      <c r="AL44" s="170">
        <v>45</v>
      </c>
      <c r="AM44" s="41" t="str">
        <f t="shared" si="36"/>
        <v/>
      </c>
      <c r="AN44" s="42" t="str">
        <f t="shared" si="37"/>
        <v/>
      </c>
      <c r="AO44" s="43" t="str">
        <f t="shared" si="38"/>
        <v/>
      </c>
      <c r="AP44" s="44" t="str">
        <f t="shared" si="39"/>
        <v/>
      </c>
      <c r="AQ44" s="45" t="str">
        <f t="shared" si="40"/>
        <v/>
      </c>
      <c r="AR44" s="45" t="str">
        <f t="shared" si="41"/>
        <v/>
      </c>
      <c r="AS44" s="45" t="str">
        <f t="shared" si="42"/>
        <v/>
      </c>
      <c r="AT44" s="46" t="str">
        <f t="shared" si="43"/>
        <v/>
      </c>
      <c r="AU44" s="170">
        <v>45</v>
      </c>
      <c r="AV44" s="41" t="str">
        <f t="shared" si="44"/>
        <v/>
      </c>
      <c r="AW44" s="42" t="str">
        <f t="shared" si="45"/>
        <v/>
      </c>
      <c r="AX44" s="43" t="str">
        <f t="shared" si="46"/>
        <v/>
      </c>
      <c r="AY44" s="44" t="str">
        <f t="shared" si="47"/>
        <v/>
      </c>
      <c r="AZ44" s="45" t="str">
        <f t="shared" si="48"/>
        <v/>
      </c>
      <c r="BA44" s="45" t="str">
        <f t="shared" si="49"/>
        <v/>
      </c>
      <c r="BB44" s="45" t="str">
        <f t="shared" si="50"/>
        <v/>
      </c>
      <c r="BC44" s="46" t="str">
        <f t="shared" si="51"/>
        <v/>
      </c>
      <c r="BD44" s="170">
        <v>45</v>
      </c>
      <c r="BE44" s="41" t="str">
        <f t="shared" si="52"/>
        <v/>
      </c>
      <c r="BF44" s="42" t="str">
        <f t="shared" si="53"/>
        <v/>
      </c>
      <c r="BG44" s="43" t="str">
        <f t="shared" si="54"/>
        <v/>
      </c>
      <c r="BH44" s="44" t="str">
        <f t="shared" si="55"/>
        <v/>
      </c>
      <c r="BI44" s="45" t="str">
        <f t="shared" si="56"/>
        <v/>
      </c>
      <c r="BJ44" s="45" t="str">
        <f t="shared" si="57"/>
        <v/>
      </c>
      <c r="BK44" s="45" t="str">
        <f t="shared" si="58"/>
        <v/>
      </c>
      <c r="BL44" s="46" t="str">
        <f t="shared" si="59"/>
        <v/>
      </c>
      <c r="BM44" s="170">
        <v>45</v>
      </c>
      <c r="BN44" s="41" t="str">
        <f t="shared" si="60"/>
        <v/>
      </c>
      <c r="BO44" s="42" t="str">
        <f t="shared" si="61"/>
        <v/>
      </c>
      <c r="BP44" s="43" t="str">
        <f t="shared" si="62"/>
        <v/>
      </c>
      <c r="BQ44" s="44" t="str">
        <f t="shared" si="63"/>
        <v/>
      </c>
      <c r="BR44" s="45" t="str">
        <f t="shared" si="64"/>
        <v/>
      </c>
      <c r="BS44" s="45" t="str">
        <f t="shared" si="65"/>
        <v/>
      </c>
      <c r="BT44" s="45" t="str">
        <f t="shared" si="66"/>
        <v/>
      </c>
      <c r="BU44" s="70" t="str">
        <f t="shared" si="67"/>
        <v/>
      </c>
      <c r="BV44" s="11"/>
      <c r="BW44" s="28">
        <v>45</v>
      </c>
      <c r="BX44" s="61">
        <f t="shared" si="69"/>
        <v>0</v>
      </c>
      <c r="BY44" s="62">
        <f t="shared" si="70"/>
        <v>0</v>
      </c>
      <c r="BZ44" s="62" t="e">
        <f t="shared" si="71"/>
        <v>#DIV/0!</v>
      </c>
      <c r="CA44" s="61" t="e">
        <f t="shared" si="72"/>
        <v>#DIV/0!</v>
      </c>
      <c r="CB44" s="75">
        <f t="shared" si="83"/>
        <v>1.273477</v>
      </c>
      <c r="CC44" s="75" t="e">
        <f t="shared" si="73"/>
        <v>#DIV/0!</v>
      </c>
      <c r="CD44" s="75" t="e">
        <f t="shared" si="74"/>
        <v>#DIV/0!</v>
      </c>
      <c r="CE44" s="75" t="e">
        <f t="shared" si="84"/>
        <v>#DIV/0!</v>
      </c>
      <c r="CF44" s="118" t="e">
        <f t="shared" si="75"/>
        <v>#DIV/0!</v>
      </c>
      <c r="CH44" s="25">
        <v>45</v>
      </c>
      <c r="CI44" s="71">
        <f t="shared" si="76"/>
        <v>0</v>
      </c>
      <c r="CJ44" s="42">
        <f t="shared" si="77"/>
        <v>0</v>
      </c>
      <c r="CK44" s="72" t="e">
        <f t="shared" si="78"/>
        <v>#DIV/0!</v>
      </c>
      <c r="CL44" s="71" t="e">
        <f t="shared" si="79"/>
        <v>#DIV/0!</v>
      </c>
      <c r="CM44" s="42" t="e">
        <f t="shared" si="80"/>
        <v>#DIV/0!</v>
      </c>
      <c r="CN44" s="73" t="e">
        <f t="shared" si="81"/>
        <v>#DIV/0!</v>
      </c>
      <c r="CO44" s="123" t="e">
        <f t="shared" si="82"/>
        <v>#DIV/0!</v>
      </c>
    </row>
    <row r="45" spans="1:100" ht="15" customHeight="1">
      <c r="A45" s="2">
        <v>46</v>
      </c>
      <c r="B45" s="47">
        <f t="shared" si="2"/>
        <v>0</v>
      </c>
      <c r="C45" s="46">
        <f t="shared" si="3"/>
        <v>0</v>
      </c>
      <c r="D45" s="48" t="e">
        <f t="shared" si="4"/>
        <v>#DIV/0!</v>
      </c>
      <c r="E45" s="49" t="e">
        <f t="shared" si="5"/>
        <v>#DIV/0!</v>
      </c>
      <c r="F45" s="50" t="e">
        <f t="shared" si="6"/>
        <v>#DIV/0!</v>
      </c>
      <c r="G45" s="45">
        <f t="shared" si="7"/>
        <v>1.273477</v>
      </c>
      <c r="H45" s="45" t="e">
        <f t="shared" si="8"/>
        <v>#DIV/0!</v>
      </c>
      <c r="I45" s="109" t="e">
        <f t="shared" si="9"/>
        <v>#DIV/0!</v>
      </c>
      <c r="J45" s="113" t="e">
        <f t="shared" si="10"/>
        <v>#DIV/0!</v>
      </c>
      <c r="K45" s="170">
        <f t="shared" si="11"/>
        <v>46</v>
      </c>
      <c r="L45" s="41" t="str">
        <f t="shared" si="12"/>
        <v/>
      </c>
      <c r="M45" s="42" t="str">
        <f t="shared" si="13"/>
        <v/>
      </c>
      <c r="N45" s="43" t="str">
        <f t="shared" si="14"/>
        <v/>
      </c>
      <c r="O45" s="44" t="str">
        <f t="shared" si="15"/>
        <v/>
      </c>
      <c r="P45" s="45" t="str">
        <f t="shared" si="16"/>
        <v/>
      </c>
      <c r="Q45" s="45" t="str">
        <f t="shared" si="17"/>
        <v/>
      </c>
      <c r="R45" s="109" t="str">
        <f t="shared" si="18"/>
        <v/>
      </c>
      <c r="S45" s="113" t="str">
        <f t="shared" si="19"/>
        <v/>
      </c>
      <c r="T45" s="170">
        <v>46</v>
      </c>
      <c r="U45" s="41" t="str">
        <f t="shared" si="20"/>
        <v/>
      </c>
      <c r="V45" s="42" t="str">
        <f t="shared" si="21"/>
        <v/>
      </c>
      <c r="W45" s="43" t="str">
        <f t="shared" si="22"/>
        <v/>
      </c>
      <c r="X45" s="44" t="str">
        <f t="shared" si="23"/>
        <v/>
      </c>
      <c r="Y45" s="45" t="str">
        <f t="shared" si="24"/>
        <v/>
      </c>
      <c r="Z45" s="45" t="str">
        <f t="shared" si="25"/>
        <v/>
      </c>
      <c r="AA45" s="109" t="str">
        <f t="shared" si="26"/>
        <v/>
      </c>
      <c r="AB45" s="113" t="str">
        <f t="shared" si="27"/>
        <v/>
      </c>
      <c r="AC45" s="170">
        <v>46</v>
      </c>
      <c r="AD45" s="41" t="str">
        <f t="shared" si="28"/>
        <v/>
      </c>
      <c r="AE45" s="42" t="str">
        <f t="shared" si="29"/>
        <v/>
      </c>
      <c r="AF45" s="43" t="str">
        <f t="shared" si="30"/>
        <v/>
      </c>
      <c r="AG45" s="44" t="str">
        <f t="shared" si="31"/>
        <v/>
      </c>
      <c r="AH45" s="45" t="str">
        <f t="shared" si="32"/>
        <v/>
      </c>
      <c r="AI45" s="45" t="str">
        <f t="shared" si="33"/>
        <v/>
      </c>
      <c r="AJ45" s="109" t="str">
        <f t="shared" si="34"/>
        <v/>
      </c>
      <c r="AK45" s="113" t="str">
        <f t="shared" si="35"/>
        <v/>
      </c>
      <c r="AL45" s="170">
        <v>46</v>
      </c>
      <c r="AM45" s="41" t="str">
        <f t="shared" si="36"/>
        <v/>
      </c>
      <c r="AN45" s="42" t="str">
        <f t="shared" si="37"/>
        <v/>
      </c>
      <c r="AO45" s="43" t="str">
        <f t="shared" si="38"/>
        <v/>
      </c>
      <c r="AP45" s="44" t="str">
        <f t="shared" si="39"/>
        <v/>
      </c>
      <c r="AQ45" s="45" t="str">
        <f t="shared" si="40"/>
        <v/>
      </c>
      <c r="AR45" s="45" t="str">
        <f t="shared" si="41"/>
        <v/>
      </c>
      <c r="AS45" s="45" t="str">
        <f t="shared" si="42"/>
        <v/>
      </c>
      <c r="AT45" s="46" t="str">
        <f t="shared" si="43"/>
        <v/>
      </c>
      <c r="AU45" s="170">
        <v>46</v>
      </c>
      <c r="AV45" s="41" t="str">
        <f t="shared" si="44"/>
        <v/>
      </c>
      <c r="AW45" s="42" t="str">
        <f t="shared" si="45"/>
        <v/>
      </c>
      <c r="AX45" s="43" t="str">
        <f t="shared" si="46"/>
        <v/>
      </c>
      <c r="AY45" s="44" t="str">
        <f t="shared" si="47"/>
        <v/>
      </c>
      <c r="AZ45" s="45" t="str">
        <f t="shared" si="48"/>
        <v/>
      </c>
      <c r="BA45" s="45" t="str">
        <f t="shared" si="49"/>
        <v/>
      </c>
      <c r="BB45" s="45" t="str">
        <f t="shared" si="50"/>
        <v/>
      </c>
      <c r="BC45" s="46" t="str">
        <f t="shared" si="51"/>
        <v/>
      </c>
      <c r="BD45" s="170">
        <v>46</v>
      </c>
      <c r="BE45" s="41" t="str">
        <f t="shared" si="52"/>
        <v/>
      </c>
      <c r="BF45" s="42" t="str">
        <f t="shared" si="53"/>
        <v/>
      </c>
      <c r="BG45" s="43" t="str">
        <f t="shared" si="54"/>
        <v/>
      </c>
      <c r="BH45" s="44" t="str">
        <f t="shared" si="55"/>
        <v/>
      </c>
      <c r="BI45" s="45" t="str">
        <f t="shared" si="56"/>
        <v/>
      </c>
      <c r="BJ45" s="45" t="str">
        <f t="shared" si="57"/>
        <v/>
      </c>
      <c r="BK45" s="45" t="str">
        <f t="shared" si="58"/>
        <v/>
      </c>
      <c r="BL45" s="46" t="str">
        <f t="shared" si="59"/>
        <v/>
      </c>
      <c r="BM45" s="170">
        <v>46</v>
      </c>
      <c r="BN45" s="41" t="str">
        <f t="shared" si="60"/>
        <v/>
      </c>
      <c r="BO45" s="42" t="str">
        <f t="shared" si="61"/>
        <v/>
      </c>
      <c r="BP45" s="43" t="str">
        <f t="shared" si="62"/>
        <v/>
      </c>
      <c r="BQ45" s="44" t="str">
        <f t="shared" si="63"/>
        <v/>
      </c>
      <c r="BR45" s="45" t="str">
        <f t="shared" si="64"/>
        <v/>
      </c>
      <c r="BS45" s="45" t="str">
        <f t="shared" si="65"/>
        <v/>
      </c>
      <c r="BT45" s="45" t="str">
        <f t="shared" si="66"/>
        <v/>
      </c>
      <c r="BU45" s="70" t="str">
        <f t="shared" si="67"/>
        <v/>
      </c>
      <c r="BV45" s="11"/>
      <c r="BW45" s="28">
        <v>46</v>
      </c>
      <c r="BX45" s="61">
        <f t="shared" si="69"/>
        <v>0</v>
      </c>
      <c r="BY45" s="62">
        <f t="shared" si="70"/>
        <v>0</v>
      </c>
      <c r="BZ45" s="62" t="e">
        <f t="shared" si="71"/>
        <v>#DIV/0!</v>
      </c>
      <c r="CA45" s="61" t="e">
        <f t="shared" si="72"/>
        <v>#DIV/0!</v>
      </c>
      <c r="CB45" s="75">
        <f t="shared" si="83"/>
        <v>1.273477</v>
      </c>
      <c r="CC45" s="75" t="e">
        <f t="shared" si="73"/>
        <v>#DIV/0!</v>
      </c>
      <c r="CD45" s="75" t="e">
        <f t="shared" si="74"/>
        <v>#DIV/0!</v>
      </c>
      <c r="CE45" s="75" t="e">
        <f t="shared" si="84"/>
        <v>#DIV/0!</v>
      </c>
      <c r="CF45" s="118" t="e">
        <f t="shared" si="75"/>
        <v>#DIV/0!</v>
      </c>
      <c r="CH45" s="25">
        <v>46</v>
      </c>
      <c r="CI45" s="71">
        <f t="shared" si="76"/>
        <v>0</v>
      </c>
      <c r="CJ45" s="42">
        <f t="shared" si="77"/>
        <v>0</v>
      </c>
      <c r="CK45" s="72" t="e">
        <f t="shared" si="78"/>
        <v>#DIV/0!</v>
      </c>
      <c r="CL45" s="71" t="e">
        <f t="shared" si="79"/>
        <v>#DIV/0!</v>
      </c>
      <c r="CM45" s="42" t="e">
        <f t="shared" si="80"/>
        <v>#DIV/0!</v>
      </c>
      <c r="CN45" s="73" t="e">
        <f t="shared" si="81"/>
        <v>#DIV/0!</v>
      </c>
      <c r="CO45" s="123" t="e">
        <f t="shared" si="82"/>
        <v>#DIV/0!</v>
      </c>
    </row>
    <row r="46" spans="1:100" ht="15" customHeight="1">
      <c r="A46" s="2">
        <v>47</v>
      </c>
      <c r="B46" s="47">
        <f t="shared" si="2"/>
        <v>0</v>
      </c>
      <c r="C46" s="46">
        <f t="shared" si="3"/>
        <v>0</v>
      </c>
      <c r="D46" s="48" t="e">
        <f t="shared" si="4"/>
        <v>#DIV/0!</v>
      </c>
      <c r="E46" s="49" t="e">
        <f t="shared" si="5"/>
        <v>#DIV/0!</v>
      </c>
      <c r="F46" s="50" t="e">
        <f t="shared" si="6"/>
        <v>#DIV/0!</v>
      </c>
      <c r="G46" s="45">
        <f t="shared" si="7"/>
        <v>1.273477</v>
      </c>
      <c r="H46" s="45" t="e">
        <f t="shared" si="8"/>
        <v>#DIV/0!</v>
      </c>
      <c r="I46" s="109" t="e">
        <f t="shared" si="9"/>
        <v>#DIV/0!</v>
      </c>
      <c r="J46" s="113" t="e">
        <f t="shared" si="10"/>
        <v>#DIV/0!</v>
      </c>
      <c r="K46" s="170">
        <f t="shared" si="11"/>
        <v>47</v>
      </c>
      <c r="L46" s="41" t="str">
        <f t="shared" si="12"/>
        <v/>
      </c>
      <c r="M46" s="42" t="str">
        <f t="shared" si="13"/>
        <v/>
      </c>
      <c r="N46" s="43" t="str">
        <f t="shared" si="14"/>
        <v/>
      </c>
      <c r="O46" s="44" t="str">
        <f t="shared" si="15"/>
        <v/>
      </c>
      <c r="P46" s="45" t="str">
        <f t="shared" si="16"/>
        <v/>
      </c>
      <c r="Q46" s="45" t="str">
        <f t="shared" si="17"/>
        <v/>
      </c>
      <c r="R46" s="109" t="str">
        <f t="shared" si="18"/>
        <v/>
      </c>
      <c r="S46" s="113" t="str">
        <f t="shared" si="19"/>
        <v/>
      </c>
      <c r="T46" s="170">
        <v>47</v>
      </c>
      <c r="U46" s="41" t="str">
        <f t="shared" si="20"/>
        <v/>
      </c>
      <c r="V46" s="42" t="str">
        <f t="shared" si="21"/>
        <v/>
      </c>
      <c r="W46" s="43" t="str">
        <f t="shared" si="22"/>
        <v/>
      </c>
      <c r="X46" s="44" t="str">
        <f t="shared" si="23"/>
        <v/>
      </c>
      <c r="Y46" s="45" t="str">
        <f t="shared" si="24"/>
        <v/>
      </c>
      <c r="Z46" s="45" t="str">
        <f t="shared" si="25"/>
        <v/>
      </c>
      <c r="AA46" s="109" t="str">
        <f t="shared" si="26"/>
        <v/>
      </c>
      <c r="AB46" s="113" t="str">
        <f t="shared" si="27"/>
        <v/>
      </c>
      <c r="AC46" s="170">
        <v>47</v>
      </c>
      <c r="AD46" s="41" t="str">
        <f t="shared" si="28"/>
        <v/>
      </c>
      <c r="AE46" s="42" t="str">
        <f t="shared" si="29"/>
        <v/>
      </c>
      <c r="AF46" s="43" t="str">
        <f t="shared" si="30"/>
        <v/>
      </c>
      <c r="AG46" s="44" t="str">
        <f t="shared" si="31"/>
        <v/>
      </c>
      <c r="AH46" s="45" t="str">
        <f t="shared" si="32"/>
        <v/>
      </c>
      <c r="AI46" s="45" t="str">
        <f t="shared" si="33"/>
        <v/>
      </c>
      <c r="AJ46" s="109" t="str">
        <f t="shared" si="34"/>
        <v/>
      </c>
      <c r="AK46" s="113" t="str">
        <f t="shared" si="35"/>
        <v/>
      </c>
      <c r="AL46" s="170">
        <v>47</v>
      </c>
      <c r="AM46" s="41" t="str">
        <f t="shared" si="36"/>
        <v/>
      </c>
      <c r="AN46" s="42" t="str">
        <f t="shared" si="37"/>
        <v/>
      </c>
      <c r="AO46" s="43" t="str">
        <f t="shared" si="38"/>
        <v/>
      </c>
      <c r="AP46" s="44" t="str">
        <f t="shared" si="39"/>
        <v/>
      </c>
      <c r="AQ46" s="45" t="str">
        <f t="shared" si="40"/>
        <v/>
      </c>
      <c r="AR46" s="45" t="str">
        <f t="shared" si="41"/>
        <v/>
      </c>
      <c r="AS46" s="45" t="str">
        <f t="shared" si="42"/>
        <v/>
      </c>
      <c r="AT46" s="46" t="str">
        <f t="shared" si="43"/>
        <v/>
      </c>
      <c r="AU46" s="170">
        <v>47</v>
      </c>
      <c r="AV46" s="41" t="str">
        <f t="shared" si="44"/>
        <v/>
      </c>
      <c r="AW46" s="42" t="str">
        <f t="shared" si="45"/>
        <v/>
      </c>
      <c r="AX46" s="43" t="str">
        <f t="shared" si="46"/>
        <v/>
      </c>
      <c r="AY46" s="44" t="str">
        <f t="shared" si="47"/>
        <v/>
      </c>
      <c r="AZ46" s="45" t="str">
        <f t="shared" si="48"/>
        <v/>
      </c>
      <c r="BA46" s="45" t="str">
        <f t="shared" si="49"/>
        <v/>
      </c>
      <c r="BB46" s="45" t="str">
        <f t="shared" si="50"/>
        <v/>
      </c>
      <c r="BC46" s="46" t="str">
        <f t="shared" si="51"/>
        <v/>
      </c>
      <c r="BD46" s="170">
        <v>47</v>
      </c>
      <c r="BE46" s="41" t="str">
        <f t="shared" si="52"/>
        <v/>
      </c>
      <c r="BF46" s="42" t="str">
        <f t="shared" si="53"/>
        <v/>
      </c>
      <c r="BG46" s="43" t="str">
        <f t="shared" si="54"/>
        <v/>
      </c>
      <c r="BH46" s="44" t="str">
        <f t="shared" si="55"/>
        <v/>
      </c>
      <c r="BI46" s="45" t="str">
        <f t="shared" si="56"/>
        <v/>
      </c>
      <c r="BJ46" s="45" t="str">
        <f t="shared" si="57"/>
        <v/>
      </c>
      <c r="BK46" s="45" t="str">
        <f t="shared" si="58"/>
        <v/>
      </c>
      <c r="BL46" s="46" t="str">
        <f t="shared" si="59"/>
        <v/>
      </c>
      <c r="BM46" s="170">
        <v>47</v>
      </c>
      <c r="BN46" s="41" t="str">
        <f t="shared" si="60"/>
        <v/>
      </c>
      <c r="BO46" s="42" t="str">
        <f t="shared" si="61"/>
        <v/>
      </c>
      <c r="BP46" s="43" t="str">
        <f t="shared" si="62"/>
        <v/>
      </c>
      <c r="BQ46" s="44" t="str">
        <f t="shared" si="63"/>
        <v/>
      </c>
      <c r="BR46" s="45" t="str">
        <f t="shared" si="64"/>
        <v/>
      </c>
      <c r="BS46" s="45" t="str">
        <f t="shared" si="65"/>
        <v/>
      </c>
      <c r="BT46" s="45" t="str">
        <f t="shared" si="66"/>
        <v/>
      </c>
      <c r="BU46" s="70" t="str">
        <f t="shared" si="67"/>
        <v/>
      </c>
      <c r="BV46" s="11"/>
      <c r="BW46" s="28">
        <v>47</v>
      </c>
      <c r="BX46" s="61">
        <f t="shared" si="69"/>
        <v>0</v>
      </c>
      <c r="BY46" s="62">
        <f t="shared" si="70"/>
        <v>0</v>
      </c>
      <c r="BZ46" s="62" t="e">
        <f t="shared" si="71"/>
        <v>#DIV/0!</v>
      </c>
      <c r="CA46" s="61" t="e">
        <f t="shared" si="72"/>
        <v>#DIV/0!</v>
      </c>
      <c r="CB46" s="75">
        <f t="shared" si="83"/>
        <v>1.273477</v>
      </c>
      <c r="CC46" s="75" t="e">
        <f t="shared" si="73"/>
        <v>#DIV/0!</v>
      </c>
      <c r="CD46" s="75" t="e">
        <f t="shared" si="74"/>
        <v>#DIV/0!</v>
      </c>
      <c r="CE46" s="75" t="e">
        <f t="shared" si="84"/>
        <v>#DIV/0!</v>
      </c>
      <c r="CF46" s="118" t="e">
        <f t="shared" si="75"/>
        <v>#DIV/0!</v>
      </c>
      <c r="CH46" s="25">
        <v>47</v>
      </c>
      <c r="CI46" s="71">
        <f t="shared" si="76"/>
        <v>0</v>
      </c>
      <c r="CJ46" s="42">
        <f t="shared" si="77"/>
        <v>0</v>
      </c>
      <c r="CK46" s="72" t="e">
        <f t="shared" si="78"/>
        <v>#DIV/0!</v>
      </c>
      <c r="CL46" s="71" t="e">
        <f t="shared" si="79"/>
        <v>#DIV/0!</v>
      </c>
      <c r="CM46" s="42" t="e">
        <f t="shared" si="80"/>
        <v>#DIV/0!</v>
      </c>
      <c r="CN46" s="73" t="e">
        <f t="shared" si="81"/>
        <v>#DIV/0!</v>
      </c>
      <c r="CO46" s="123" t="e">
        <f t="shared" si="82"/>
        <v>#DIV/0!</v>
      </c>
    </row>
    <row r="47" spans="1:100" ht="15" customHeight="1">
      <c r="A47" s="2">
        <v>48</v>
      </c>
      <c r="B47" s="47">
        <f t="shared" si="2"/>
        <v>0</v>
      </c>
      <c r="C47" s="46">
        <f t="shared" si="3"/>
        <v>0</v>
      </c>
      <c r="D47" s="48" t="e">
        <f t="shared" si="4"/>
        <v>#DIV/0!</v>
      </c>
      <c r="E47" s="49" t="e">
        <f t="shared" si="5"/>
        <v>#DIV/0!</v>
      </c>
      <c r="F47" s="50" t="e">
        <f t="shared" si="6"/>
        <v>#DIV/0!</v>
      </c>
      <c r="G47" s="45">
        <f t="shared" si="7"/>
        <v>1.273477</v>
      </c>
      <c r="H47" s="45" t="e">
        <f t="shared" si="8"/>
        <v>#DIV/0!</v>
      </c>
      <c r="I47" s="109" t="e">
        <f t="shared" si="9"/>
        <v>#DIV/0!</v>
      </c>
      <c r="J47" s="113" t="e">
        <f t="shared" si="10"/>
        <v>#DIV/0!</v>
      </c>
      <c r="K47" s="170">
        <f t="shared" si="11"/>
        <v>48</v>
      </c>
      <c r="L47" s="41" t="str">
        <f t="shared" si="12"/>
        <v/>
      </c>
      <c r="M47" s="42" t="str">
        <f t="shared" si="13"/>
        <v/>
      </c>
      <c r="N47" s="43" t="str">
        <f t="shared" si="14"/>
        <v/>
      </c>
      <c r="O47" s="44" t="str">
        <f t="shared" si="15"/>
        <v/>
      </c>
      <c r="P47" s="45" t="str">
        <f t="shared" si="16"/>
        <v/>
      </c>
      <c r="Q47" s="45" t="str">
        <f t="shared" si="17"/>
        <v/>
      </c>
      <c r="R47" s="109" t="str">
        <f t="shared" si="18"/>
        <v/>
      </c>
      <c r="S47" s="113" t="str">
        <f t="shared" si="19"/>
        <v/>
      </c>
      <c r="T47" s="170">
        <v>48</v>
      </c>
      <c r="U47" s="41" t="str">
        <f t="shared" si="20"/>
        <v/>
      </c>
      <c r="V47" s="42" t="str">
        <f t="shared" si="21"/>
        <v/>
      </c>
      <c r="W47" s="43" t="str">
        <f t="shared" si="22"/>
        <v/>
      </c>
      <c r="X47" s="44" t="str">
        <f t="shared" si="23"/>
        <v/>
      </c>
      <c r="Y47" s="45" t="str">
        <f t="shared" si="24"/>
        <v/>
      </c>
      <c r="Z47" s="45" t="str">
        <f t="shared" si="25"/>
        <v/>
      </c>
      <c r="AA47" s="109" t="str">
        <f t="shared" si="26"/>
        <v/>
      </c>
      <c r="AB47" s="113" t="str">
        <f t="shared" si="27"/>
        <v/>
      </c>
      <c r="AC47" s="170">
        <v>48</v>
      </c>
      <c r="AD47" s="41" t="str">
        <f t="shared" si="28"/>
        <v/>
      </c>
      <c r="AE47" s="42" t="str">
        <f t="shared" si="29"/>
        <v/>
      </c>
      <c r="AF47" s="43" t="str">
        <f t="shared" si="30"/>
        <v/>
      </c>
      <c r="AG47" s="44" t="str">
        <f t="shared" si="31"/>
        <v/>
      </c>
      <c r="AH47" s="45" t="str">
        <f t="shared" si="32"/>
        <v/>
      </c>
      <c r="AI47" s="45" t="str">
        <f t="shared" si="33"/>
        <v/>
      </c>
      <c r="AJ47" s="109" t="str">
        <f t="shared" si="34"/>
        <v/>
      </c>
      <c r="AK47" s="113" t="str">
        <f t="shared" si="35"/>
        <v/>
      </c>
      <c r="AL47" s="170">
        <v>48</v>
      </c>
      <c r="AM47" s="41" t="str">
        <f t="shared" si="36"/>
        <v/>
      </c>
      <c r="AN47" s="42" t="str">
        <f t="shared" si="37"/>
        <v/>
      </c>
      <c r="AO47" s="43" t="str">
        <f t="shared" si="38"/>
        <v/>
      </c>
      <c r="AP47" s="44" t="str">
        <f t="shared" si="39"/>
        <v/>
      </c>
      <c r="AQ47" s="45" t="str">
        <f t="shared" si="40"/>
        <v/>
      </c>
      <c r="AR47" s="45" t="str">
        <f t="shared" si="41"/>
        <v/>
      </c>
      <c r="AS47" s="45" t="str">
        <f t="shared" si="42"/>
        <v/>
      </c>
      <c r="AT47" s="46" t="str">
        <f t="shared" si="43"/>
        <v/>
      </c>
      <c r="AU47" s="170">
        <v>48</v>
      </c>
      <c r="AV47" s="41" t="str">
        <f t="shared" si="44"/>
        <v/>
      </c>
      <c r="AW47" s="42" t="str">
        <f t="shared" si="45"/>
        <v/>
      </c>
      <c r="AX47" s="43" t="str">
        <f t="shared" si="46"/>
        <v/>
      </c>
      <c r="AY47" s="44" t="str">
        <f t="shared" si="47"/>
        <v/>
      </c>
      <c r="AZ47" s="45" t="str">
        <f t="shared" si="48"/>
        <v/>
      </c>
      <c r="BA47" s="45" t="str">
        <f t="shared" si="49"/>
        <v/>
      </c>
      <c r="BB47" s="45" t="str">
        <f t="shared" si="50"/>
        <v/>
      </c>
      <c r="BC47" s="46" t="str">
        <f t="shared" si="51"/>
        <v/>
      </c>
      <c r="BD47" s="170">
        <v>48</v>
      </c>
      <c r="BE47" s="41" t="str">
        <f t="shared" si="52"/>
        <v/>
      </c>
      <c r="BF47" s="42" t="str">
        <f t="shared" si="53"/>
        <v/>
      </c>
      <c r="BG47" s="43" t="str">
        <f t="shared" si="54"/>
        <v/>
      </c>
      <c r="BH47" s="44" t="str">
        <f t="shared" si="55"/>
        <v/>
      </c>
      <c r="BI47" s="45" t="str">
        <f t="shared" si="56"/>
        <v/>
      </c>
      <c r="BJ47" s="45" t="str">
        <f t="shared" si="57"/>
        <v/>
      </c>
      <c r="BK47" s="45" t="str">
        <f t="shared" si="58"/>
        <v/>
      </c>
      <c r="BL47" s="46" t="str">
        <f t="shared" si="59"/>
        <v/>
      </c>
      <c r="BM47" s="170">
        <v>48</v>
      </c>
      <c r="BN47" s="41" t="str">
        <f t="shared" si="60"/>
        <v/>
      </c>
      <c r="BO47" s="42" t="str">
        <f t="shared" si="61"/>
        <v/>
      </c>
      <c r="BP47" s="43" t="str">
        <f t="shared" si="62"/>
        <v/>
      </c>
      <c r="BQ47" s="44" t="str">
        <f t="shared" si="63"/>
        <v/>
      </c>
      <c r="BR47" s="45" t="str">
        <f t="shared" si="64"/>
        <v/>
      </c>
      <c r="BS47" s="45" t="str">
        <f t="shared" si="65"/>
        <v/>
      </c>
      <c r="BT47" s="45" t="str">
        <f t="shared" si="66"/>
        <v/>
      </c>
      <c r="BU47" s="70" t="str">
        <f t="shared" si="67"/>
        <v/>
      </c>
      <c r="BV47" s="11"/>
      <c r="BW47" s="28">
        <v>48</v>
      </c>
      <c r="BX47" s="61">
        <f t="shared" si="69"/>
        <v>0</v>
      </c>
      <c r="BY47" s="62">
        <f t="shared" si="70"/>
        <v>0</v>
      </c>
      <c r="BZ47" s="62" t="e">
        <f t="shared" si="71"/>
        <v>#DIV/0!</v>
      </c>
      <c r="CA47" s="61" t="e">
        <f t="shared" si="72"/>
        <v>#DIV/0!</v>
      </c>
      <c r="CB47" s="75">
        <f t="shared" si="83"/>
        <v>1.273477</v>
      </c>
      <c r="CC47" s="75" t="e">
        <f t="shared" si="73"/>
        <v>#DIV/0!</v>
      </c>
      <c r="CD47" s="75" t="e">
        <f t="shared" si="74"/>
        <v>#DIV/0!</v>
      </c>
      <c r="CE47" s="75" t="e">
        <f t="shared" si="84"/>
        <v>#DIV/0!</v>
      </c>
      <c r="CF47" s="118" t="e">
        <f t="shared" si="75"/>
        <v>#DIV/0!</v>
      </c>
      <c r="CH47" s="25">
        <v>48</v>
      </c>
      <c r="CI47" s="71">
        <f t="shared" si="76"/>
        <v>0</v>
      </c>
      <c r="CJ47" s="42">
        <f t="shared" si="77"/>
        <v>0</v>
      </c>
      <c r="CK47" s="72" t="e">
        <f t="shared" si="78"/>
        <v>#DIV/0!</v>
      </c>
      <c r="CL47" s="71" t="e">
        <f t="shared" si="79"/>
        <v>#DIV/0!</v>
      </c>
      <c r="CM47" s="42" t="e">
        <f t="shared" si="80"/>
        <v>#DIV/0!</v>
      </c>
      <c r="CN47" s="73" t="e">
        <f t="shared" si="81"/>
        <v>#DIV/0!</v>
      </c>
      <c r="CO47" s="123" t="e">
        <f t="shared" si="82"/>
        <v>#DIV/0!</v>
      </c>
    </row>
    <row r="48" spans="1:100" ht="15" customHeight="1">
      <c r="A48" s="2">
        <v>49</v>
      </c>
      <c r="B48" s="47">
        <f t="shared" si="2"/>
        <v>0</v>
      </c>
      <c r="C48" s="46">
        <f t="shared" si="3"/>
        <v>0</v>
      </c>
      <c r="D48" s="48" t="e">
        <f t="shared" si="4"/>
        <v>#DIV/0!</v>
      </c>
      <c r="E48" s="49" t="e">
        <f t="shared" si="5"/>
        <v>#DIV/0!</v>
      </c>
      <c r="F48" s="50" t="e">
        <f t="shared" si="6"/>
        <v>#DIV/0!</v>
      </c>
      <c r="G48" s="45">
        <f t="shared" si="7"/>
        <v>1.273477</v>
      </c>
      <c r="H48" s="45" t="e">
        <f t="shared" si="8"/>
        <v>#DIV/0!</v>
      </c>
      <c r="I48" s="109" t="e">
        <f t="shared" si="9"/>
        <v>#DIV/0!</v>
      </c>
      <c r="J48" s="113" t="e">
        <f t="shared" si="10"/>
        <v>#DIV/0!</v>
      </c>
      <c r="K48" s="170">
        <f t="shared" si="11"/>
        <v>49</v>
      </c>
      <c r="L48" s="41" t="str">
        <f t="shared" si="12"/>
        <v/>
      </c>
      <c r="M48" s="42" t="str">
        <f t="shared" si="13"/>
        <v/>
      </c>
      <c r="N48" s="43" t="str">
        <f t="shared" si="14"/>
        <v/>
      </c>
      <c r="O48" s="44" t="str">
        <f t="shared" si="15"/>
        <v/>
      </c>
      <c r="P48" s="45" t="str">
        <f t="shared" si="16"/>
        <v/>
      </c>
      <c r="Q48" s="45" t="str">
        <f t="shared" si="17"/>
        <v/>
      </c>
      <c r="R48" s="109" t="str">
        <f t="shared" si="18"/>
        <v/>
      </c>
      <c r="S48" s="113" t="str">
        <f t="shared" si="19"/>
        <v/>
      </c>
      <c r="T48" s="170">
        <v>49</v>
      </c>
      <c r="U48" s="41" t="str">
        <f t="shared" si="20"/>
        <v/>
      </c>
      <c r="V48" s="42" t="str">
        <f t="shared" si="21"/>
        <v/>
      </c>
      <c r="W48" s="43" t="str">
        <f t="shared" si="22"/>
        <v/>
      </c>
      <c r="X48" s="44" t="str">
        <f t="shared" si="23"/>
        <v/>
      </c>
      <c r="Y48" s="45" t="str">
        <f t="shared" si="24"/>
        <v/>
      </c>
      <c r="Z48" s="45" t="str">
        <f t="shared" si="25"/>
        <v/>
      </c>
      <c r="AA48" s="109" t="str">
        <f t="shared" si="26"/>
        <v/>
      </c>
      <c r="AB48" s="113" t="str">
        <f t="shared" si="27"/>
        <v/>
      </c>
      <c r="AC48" s="170">
        <v>49</v>
      </c>
      <c r="AD48" s="41" t="str">
        <f t="shared" si="28"/>
        <v/>
      </c>
      <c r="AE48" s="42" t="str">
        <f t="shared" si="29"/>
        <v/>
      </c>
      <c r="AF48" s="43" t="str">
        <f t="shared" si="30"/>
        <v/>
      </c>
      <c r="AG48" s="44" t="str">
        <f t="shared" si="31"/>
        <v/>
      </c>
      <c r="AH48" s="45" t="str">
        <f t="shared" si="32"/>
        <v/>
      </c>
      <c r="AI48" s="45" t="str">
        <f t="shared" si="33"/>
        <v/>
      </c>
      <c r="AJ48" s="109" t="str">
        <f t="shared" si="34"/>
        <v/>
      </c>
      <c r="AK48" s="113" t="str">
        <f t="shared" si="35"/>
        <v/>
      </c>
      <c r="AL48" s="170">
        <v>49</v>
      </c>
      <c r="AM48" s="41" t="str">
        <f t="shared" si="36"/>
        <v/>
      </c>
      <c r="AN48" s="42" t="str">
        <f t="shared" si="37"/>
        <v/>
      </c>
      <c r="AO48" s="43" t="str">
        <f t="shared" si="38"/>
        <v/>
      </c>
      <c r="AP48" s="44" t="str">
        <f t="shared" si="39"/>
        <v/>
      </c>
      <c r="AQ48" s="45" t="str">
        <f t="shared" si="40"/>
        <v/>
      </c>
      <c r="AR48" s="45" t="str">
        <f t="shared" si="41"/>
        <v/>
      </c>
      <c r="AS48" s="45" t="str">
        <f t="shared" si="42"/>
        <v/>
      </c>
      <c r="AT48" s="46" t="str">
        <f t="shared" si="43"/>
        <v/>
      </c>
      <c r="AU48" s="170">
        <v>49</v>
      </c>
      <c r="AV48" s="41" t="str">
        <f t="shared" si="44"/>
        <v/>
      </c>
      <c r="AW48" s="42" t="str">
        <f t="shared" si="45"/>
        <v/>
      </c>
      <c r="AX48" s="43" t="str">
        <f t="shared" si="46"/>
        <v/>
      </c>
      <c r="AY48" s="44" t="str">
        <f t="shared" si="47"/>
        <v/>
      </c>
      <c r="AZ48" s="45" t="str">
        <f t="shared" si="48"/>
        <v/>
      </c>
      <c r="BA48" s="45" t="str">
        <f t="shared" si="49"/>
        <v/>
      </c>
      <c r="BB48" s="45" t="str">
        <f t="shared" si="50"/>
        <v/>
      </c>
      <c r="BC48" s="46" t="str">
        <f t="shared" si="51"/>
        <v/>
      </c>
      <c r="BD48" s="170">
        <v>49</v>
      </c>
      <c r="BE48" s="41" t="str">
        <f t="shared" si="52"/>
        <v/>
      </c>
      <c r="BF48" s="42" t="str">
        <f t="shared" si="53"/>
        <v/>
      </c>
      <c r="BG48" s="43" t="str">
        <f t="shared" si="54"/>
        <v/>
      </c>
      <c r="BH48" s="44" t="str">
        <f t="shared" si="55"/>
        <v/>
      </c>
      <c r="BI48" s="45" t="str">
        <f t="shared" si="56"/>
        <v/>
      </c>
      <c r="BJ48" s="45" t="str">
        <f t="shared" si="57"/>
        <v/>
      </c>
      <c r="BK48" s="45" t="str">
        <f t="shared" si="58"/>
        <v/>
      </c>
      <c r="BL48" s="46" t="str">
        <f t="shared" si="59"/>
        <v/>
      </c>
      <c r="BM48" s="170">
        <v>49</v>
      </c>
      <c r="BN48" s="41" t="str">
        <f t="shared" si="60"/>
        <v/>
      </c>
      <c r="BO48" s="42" t="str">
        <f t="shared" si="61"/>
        <v/>
      </c>
      <c r="BP48" s="43" t="str">
        <f t="shared" si="62"/>
        <v/>
      </c>
      <c r="BQ48" s="44" t="str">
        <f t="shared" si="63"/>
        <v/>
      </c>
      <c r="BR48" s="45" t="str">
        <f t="shared" si="64"/>
        <v/>
      </c>
      <c r="BS48" s="45" t="str">
        <f t="shared" si="65"/>
        <v/>
      </c>
      <c r="BT48" s="45" t="str">
        <f t="shared" si="66"/>
        <v/>
      </c>
      <c r="BU48" s="70" t="str">
        <f t="shared" si="67"/>
        <v/>
      </c>
      <c r="BV48" s="11"/>
      <c r="BW48" s="28">
        <v>49</v>
      </c>
      <c r="BX48" s="61">
        <f t="shared" si="69"/>
        <v>0</v>
      </c>
      <c r="BY48" s="62">
        <f t="shared" si="70"/>
        <v>0</v>
      </c>
      <c r="BZ48" s="62" t="e">
        <f t="shared" si="71"/>
        <v>#DIV/0!</v>
      </c>
      <c r="CA48" s="61" t="e">
        <f t="shared" si="72"/>
        <v>#DIV/0!</v>
      </c>
      <c r="CB48" s="75">
        <f t="shared" si="83"/>
        <v>1.273477</v>
      </c>
      <c r="CC48" s="75" t="e">
        <f t="shared" si="73"/>
        <v>#DIV/0!</v>
      </c>
      <c r="CD48" s="75" t="e">
        <f t="shared" si="74"/>
        <v>#DIV/0!</v>
      </c>
      <c r="CE48" s="75" t="e">
        <f t="shared" si="84"/>
        <v>#DIV/0!</v>
      </c>
      <c r="CF48" s="118" t="e">
        <f t="shared" si="75"/>
        <v>#DIV/0!</v>
      </c>
      <c r="CH48" s="25">
        <v>49</v>
      </c>
      <c r="CI48" s="71">
        <f t="shared" si="76"/>
        <v>0</v>
      </c>
      <c r="CJ48" s="42">
        <f t="shared" si="77"/>
        <v>0</v>
      </c>
      <c r="CK48" s="72" t="e">
        <f t="shared" si="78"/>
        <v>#DIV/0!</v>
      </c>
      <c r="CL48" s="71" t="e">
        <f t="shared" si="79"/>
        <v>#DIV/0!</v>
      </c>
      <c r="CM48" s="42" t="e">
        <f t="shared" si="80"/>
        <v>#DIV/0!</v>
      </c>
      <c r="CN48" s="73" t="e">
        <f t="shared" si="81"/>
        <v>#DIV/0!</v>
      </c>
      <c r="CO48" s="123" t="e">
        <f t="shared" si="82"/>
        <v>#DIV/0!</v>
      </c>
    </row>
    <row r="49" spans="1:93" ht="15" customHeight="1" thickBot="1">
      <c r="A49" s="12">
        <v>50</v>
      </c>
      <c r="B49" s="86">
        <f t="shared" si="2"/>
        <v>0</v>
      </c>
      <c r="C49" s="87">
        <f t="shared" si="3"/>
        <v>0</v>
      </c>
      <c r="D49" s="88" t="e">
        <f t="shared" si="4"/>
        <v>#DIV/0!</v>
      </c>
      <c r="E49" s="89" t="e">
        <f t="shared" si="5"/>
        <v>#DIV/0!</v>
      </c>
      <c r="F49" s="90" t="e">
        <f t="shared" si="6"/>
        <v>#DIV/0!</v>
      </c>
      <c r="G49" s="91">
        <f t="shared" si="7"/>
        <v>1.273477</v>
      </c>
      <c r="H49" s="91" t="e">
        <f t="shared" si="8"/>
        <v>#DIV/0!</v>
      </c>
      <c r="I49" s="111" t="e">
        <f t="shared" si="9"/>
        <v>#DIV/0!</v>
      </c>
      <c r="J49" s="115" t="e">
        <f t="shared" si="10"/>
        <v>#DIV/0!</v>
      </c>
      <c r="K49" s="170">
        <f t="shared" si="11"/>
        <v>50</v>
      </c>
      <c r="L49" s="104" t="str">
        <f t="shared" si="12"/>
        <v/>
      </c>
      <c r="M49" s="105" t="str">
        <f t="shared" si="13"/>
        <v/>
      </c>
      <c r="N49" s="106" t="str">
        <f t="shared" si="14"/>
        <v/>
      </c>
      <c r="O49" s="107" t="str">
        <f t="shared" si="15"/>
        <v/>
      </c>
      <c r="P49" s="91" t="str">
        <f t="shared" si="16"/>
        <v/>
      </c>
      <c r="Q49" s="91" t="str">
        <f t="shared" si="17"/>
        <v/>
      </c>
      <c r="R49" s="111" t="str">
        <f t="shared" si="18"/>
        <v/>
      </c>
      <c r="S49" s="115" t="str">
        <f t="shared" si="19"/>
        <v/>
      </c>
      <c r="T49" s="170">
        <v>50</v>
      </c>
      <c r="U49" s="104" t="str">
        <f t="shared" si="20"/>
        <v/>
      </c>
      <c r="V49" s="105" t="str">
        <f t="shared" si="21"/>
        <v/>
      </c>
      <c r="W49" s="106" t="str">
        <f t="shared" si="22"/>
        <v/>
      </c>
      <c r="X49" s="107" t="str">
        <f t="shared" si="23"/>
        <v/>
      </c>
      <c r="Y49" s="91" t="str">
        <f t="shared" si="24"/>
        <v/>
      </c>
      <c r="Z49" s="91" t="str">
        <f t="shared" si="25"/>
        <v/>
      </c>
      <c r="AA49" s="111" t="str">
        <f t="shared" si="26"/>
        <v/>
      </c>
      <c r="AB49" s="115" t="str">
        <f t="shared" si="27"/>
        <v/>
      </c>
      <c r="AC49" s="170">
        <v>50</v>
      </c>
      <c r="AD49" s="104" t="str">
        <f t="shared" si="28"/>
        <v/>
      </c>
      <c r="AE49" s="105" t="str">
        <f t="shared" si="29"/>
        <v/>
      </c>
      <c r="AF49" s="106" t="str">
        <f t="shared" si="30"/>
        <v/>
      </c>
      <c r="AG49" s="107" t="str">
        <f t="shared" si="31"/>
        <v/>
      </c>
      <c r="AH49" s="91" t="str">
        <f t="shared" si="32"/>
        <v/>
      </c>
      <c r="AI49" s="91" t="str">
        <f t="shared" si="33"/>
        <v/>
      </c>
      <c r="AJ49" s="111" t="str">
        <f t="shared" si="34"/>
        <v/>
      </c>
      <c r="AK49" s="115" t="str">
        <f t="shared" si="35"/>
        <v/>
      </c>
      <c r="AL49" s="170">
        <v>50</v>
      </c>
      <c r="AM49" s="104" t="str">
        <f t="shared" si="36"/>
        <v/>
      </c>
      <c r="AN49" s="105" t="str">
        <f t="shared" si="37"/>
        <v/>
      </c>
      <c r="AO49" s="106" t="str">
        <f t="shared" si="38"/>
        <v/>
      </c>
      <c r="AP49" s="107" t="str">
        <f t="shared" si="39"/>
        <v/>
      </c>
      <c r="AQ49" s="91" t="str">
        <f t="shared" si="40"/>
        <v/>
      </c>
      <c r="AR49" s="91" t="str">
        <f t="shared" si="41"/>
        <v/>
      </c>
      <c r="AS49" s="91" t="str">
        <f t="shared" si="42"/>
        <v/>
      </c>
      <c r="AT49" s="87" t="str">
        <f t="shared" si="43"/>
        <v/>
      </c>
      <c r="AU49" s="170">
        <v>50</v>
      </c>
      <c r="AV49" s="104" t="str">
        <f t="shared" si="44"/>
        <v/>
      </c>
      <c r="AW49" s="105" t="str">
        <f t="shared" si="45"/>
        <v/>
      </c>
      <c r="AX49" s="106" t="str">
        <f t="shared" si="46"/>
        <v/>
      </c>
      <c r="AY49" s="107" t="str">
        <f t="shared" si="47"/>
        <v/>
      </c>
      <c r="AZ49" s="91" t="str">
        <f t="shared" si="48"/>
        <v/>
      </c>
      <c r="BA49" s="91" t="str">
        <f t="shared" si="49"/>
        <v/>
      </c>
      <c r="BB49" s="91" t="str">
        <f t="shared" si="50"/>
        <v/>
      </c>
      <c r="BC49" s="87" t="str">
        <f t="shared" si="51"/>
        <v/>
      </c>
      <c r="BD49" s="170">
        <v>50</v>
      </c>
      <c r="BE49" s="104" t="str">
        <f t="shared" si="52"/>
        <v/>
      </c>
      <c r="BF49" s="105" t="str">
        <f t="shared" si="53"/>
        <v/>
      </c>
      <c r="BG49" s="106" t="str">
        <f t="shared" si="54"/>
        <v/>
      </c>
      <c r="BH49" s="107" t="str">
        <f t="shared" si="55"/>
        <v/>
      </c>
      <c r="BI49" s="91" t="str">
        <f t="shared" si="56"/>
        <v/>
      </c>
      <c r="BJ49" s="91" t="str">
        <f t="shared" si="57"/>
        <v/>
      </c>
      <c r="BK49" s="91" t="str">
        <f t="shared" si="58"/>
        <v/>
      </c>
      <c r="BL49" s="87" t="str">
        <f t="shared" si="59"/>
        <v/>
      </c>
      <c r="BM49" s="170">
        <v>50</v>
      </c>
      <c r="BN49" s="104" t="str">
        <f t="shared" si="60"/>
        <v/>
      </c>
      <c r="BO49" s="105" t="str">
        <f t="shared" si="61"/>
        <v/>
      </c>
      <c r="BP49" s="106" t="str">
        <f t="shared" si="62"/>
        <v/>
      </c>
      <c r="BQ49" s="107" t="str">
        <f t="shared" si="63"/>
        <v/>
      </c>
      <c r="BR49" s="91" t="str">
        <f t="shared" si="64"/>
        <v/>
      </c>
      <c r="BS49" s="91" t="str">
        <f t="shared" si="65"/>
        <v/>
      </c>
      <c r="BT49" s="91" t="str">
        <f t="shared" si="66"/>
        <v/>
      </c>
      <c r="BU49" s="97" t="str">
        <f t="shared" si="67"/>
        <v/>
      </c>
      <c r="BV49" s="11"/>
      <c r="BW49" s="128">
        <v>50</v>
      </c>
      <c r="BX49" s="129">
        <f t="shared" si="69"/>
        <v>0</v>
      </c>
      <c r="BY49" s="130">
        <f t="shared" si="70"/>
        <v>0</v>
      </c>
      <c r="BZ49" s="130" t="e">
        <f t="shared" si="71"/>
        <v>#DIV/0!</v>
      </c>
      <c r="CA49" s="129" t="e">
        <f t="shared" si="72"/>
        <v>#DIV/0!</v>
      </c>
      <c r="CB49" s="131">
        <f t="shared" si="83"/>
        <v>1.273477</v>
      </c>
      <c r="CC49" s="131" t="e">
        <f t="shared" si="73"/>
        <v>#DIV/0!</v>
      </c>
      <c r="CD49" s="131" t="e">
        <f t="shared" si="74"/>
        <v>#DIV/0!</v>
      </c>
      <c r="CE49" s="131" t="e">
        <f t="shared" si="84"/>
        <v>#DIV/0!</v>
      </c>
      <c r="CF49" s="132" t="e">
        <f t="shared" si="75"/>
        <v>#DIV/0!</v>
      </c>
      <c r="CH49" s="26">
        <v>50</v>
      </c>
      <c r="CI49" s="124">
        <f t="shared" si="76"/>
        <v>0</v>
      </c>
      <c r="CJ49" s="101">
        <f t="shared" si="77"/>
        <v>0</v>
      </c>
      <c r="CK49" s="125" t="e">
        <f t="shared" si="78"/>
        <v>#DIV/0!</v>
      </c>
      <c r="CL49" s="124" t="e">
        <f t="shared" si="79"/>
        <v>#DIV/0!</v>
      </c>
      <c r="CM49" s="101" t="e">
        <f t="shared" si="80"/>
        <v>#DIV/0!</v>
      </c>
      <c r="CN49" s="126" t="e">
        <f t="shared" si="81"/>
        <v>#DIV/0!</v>
      </c>
      <c r="CO49" s="127" t="e">
        <f t="shared" si="82"/>
        <v>#DIV/0!</v>
      </c>
    </row>
    <row r="50" spans="1:93" ht="15" customHeight="1">
      <c r="A50" s="14">
        <v>51</v>
      </c>
      <c r="B50" s="92">
        <f t="shared" si="2"/>
        <v>0</v>
      </c>
      <c r="C50" s="54">
        <f t="shared" si="3"/>
        <v>0</v>
      </c>
      <c r="D50" s="93" t="e">
        <f t="shared" si="4"/>
        <v>#DIV/0!</v>
      </c>
      <c r="E50" s="94" t="e">
        <f t="shared" si="5"/>
        <v>#DIV/0!</v>
      </c>
      <c r="F50" s="95" t="e">
        <f t="shared" si="6"/>
        <v>#DIV/0!</v>
      </c>
      <c r="G50" s="96">
        <f t="shared" si="7"/>
        <v>1.273477</v>
      </c>
      <c r="H50" s="96" t="e">
        <f t="shared" si="8"/>
        <v>#DIV/0!</v>
      </c>
      <c r="I50" s="112" t="e">
        <f t="shared" si="9"/>
        <v>#DIV/0!</v>
      </c>
      <c r="J50" s="116" t="e">
        <f t="shared" si="10"/>
        <v>#DIV/0!</v>
      </c>
      <c r="K50" s="170">
        <f t="shared" si="11"/>
        <v>51</v>
      </c>
      <c r="L50" s="99" t="str">
        <f t="shared" si="12"/>
        <v/>
      </c>
      <c r="M50" s="54" t="str">
        <f t="shared" si="13"/>
        <v/>
      </c>
      <c r="N50" s="94" t="str">
        <f t="shared" si="14"/>
        <v/>
      </c>
      <c r="O50" s="95" t="str">
        <f t="shared" si="15"/>
        <v/>
      </c>
      <c r="P50" s="96" t="str">
        <f t="shared" si="16"/>
        <v/>
      </c>
      <c r="Q50" s="96" t="str">
        <f t="shared" si="17"/>
        <v/>
      </c>
      <c r="R50" s="112" t="str">
        <f t="shared" si="18"/>
        <v/>
      </c>
      <c r="S50" s="116" t="str">
        <f t="shared" si="19"/>
        <v/>
      </c>
      <c r="T50" s="170">
        <v>51</v>
      </c>
      <c r="U50" s="99" t="str">
        <f t="shared" si="20"/>
        <v/>
      </c>
      <c r="V50" s="54" t="str">
        <f t="shared" si="21"/>
        <v/>
      </c>
      <c r="W50" s="94" t="str">
        <f t="shared" si="22"/>
        <v/>
      </c>
      <c r="X50" s="95" t="str">
        <f t="shared" si="23"/>
        <v/>
      </c>
      <c r="Y50" s="96" t="str">
        <f t="shared" si="24"/>
        <v/>
      </c>
      <c r="Z50" s="96" t="str">
        <f t="shared" si="25"/>
        <v/>
      </c>
      <c r="AA50" s="112" t="str">
        <f t="shared" si="26"/>
        <v/>
      </c>
      <c r="AB50" s="116" t="str">
        <f t="shared" si="27"/>
        <v/>
      </c>
      <c r="AC50" s="170">
        <v>51</v>
      </c>
      <c r="AD50" s="99" t="str">
        <f t="shared" si="28"/>
        <v/>
      </c>
      <c r="AE50" s="54" t="str">
        <f t="shared" si="29"/>
        <v/>
      </c>
      <c r="AF50" s="94" t="str">
        <f t="shared" si="30"/>
        <v/>
      </c>
      <c r="AG50" s="95" t="str">
        <f t="shared" si="31"/>
        <v/>
      </c>
      <c r="AH50" s="96" t="str">
        <f t="shared" si="32"/>
        <v/>
      </c>
      <c r="AI50" s="96" t="str">
        <f t="shared" si="33"/>
        <v/>
      </c>
      <c r="AJ50" s="112" t="str">
        <f t="shared" si="34"/>
        <v/>
      </c>
      <c r="AK50" s="116" t="str">
        <f t="shared" si="35"/>
        <v/>
      </c>
      <c r="AL50" s="170">
        <v>51</v>
      </c>
      <c r="AM50" s="99" t="str">
        <f t="shared" si="36"/>
        <v/>
      </c>
      <c r="AN50" s="54" t="str">
        <f t="shared" si="37"/>
        <v/>
      </c>
      <c r="AO50" s="94" t="str">
        <f t="shared" si="38"/>
        <v/>
      </c>
      <c r="AP50" s="95" t="str">
        <f t="shared" si="39"/>
        <v/>
      </c>
      <c r="AQ50" s="96" t="str">
        <f t="shared" si="40"/>
        <v/>
      </c>
      <c r="AR50" s="96" t="str">
        <f t="shared" si="41"/>
        <v/>
      </c>
      <c r="AS50" s="96" t="str">
        <f t="shared" si="42"/>
        <v/>
      </c>
      <c r="AT50" s="53" t="str">
        <f t="shared" si="43"/>
        <v/>
      </c>
      <c r="AU50" s="170">
        <v>51</v>
      </c>
      <c r="AV50" s="99" t="str">
        <f t="shared" si="44"/>
        <v/>
      </c>
      <c r="AW50" s="54" t="str">
        <f t="shared" si="45"/>
        <v/>
      </c>
      <c r="AX50" s="94" t="str">
        <f t="shared" si="46"/>
        <v/>
      </c>
      <c r="AY50" s="95" t="str">
        <f t="shared" si="47"/>
        <v/>
      </c>
      <c r="AZ50" s="96" t="str">
        <f t="shared" si="48"/>
        <v/>
      </c>
      <c r="BA50" s="96" t="str">
        <f t="shared" si="49"/>
        <v/>
      </c>
      <c r="BB50" s="96" t="str">
        <f t="shared" si="50"/>
        <v/>
      </c>
      <c r="BC50" s="53" t="str">
        <f t="shared" si="51"/>
        <v/>
      </c>
      <c r="BD50" s="170">
        <v>51</v>
      </c>
      <c r="BE50" s="99" t="str">
        <f t="shared" si="52"/>
        <v/>
      </c>
      <c r="BF50" s="54" t="str">
        <f t="shared" si="53"/>
        <v/>
      </c>
      <c r="BG50" s="94" t="str">
        <f t="shared" si="54"/>
        <v/>
      </c>
      <c r="BH50" s="95" t="str">
        <f t="shared" si="55"/>
        <v/>
      </c>
      <c r="BI50" s="96" t="str">
        <f t="shared" si="56"/>
        <v/>
      </c>
      <c r="BJ50" s="96" t="str">
        <f t="shared" si="57"/>
        <v/>
      </c>
      <c r="BK50" s="96" t="str">
        <f t="shared" si="58"/>
        <v/>
      </c>
      <c r="BL50" s="53" t="str">
        <f t="shared" si="59"/>
        <v/>
      </c>
      <c r="BM50" s="170">
        <v>51</v>
      </c>
      <c r="BN50" s="99" t="str">
        <f t="shared" si="60"/>
        <v/>
      </c>
      <c r="BO50" s="54" t="str">
        <f t="shared" si="61"/>
        <v/>
      </c>
      <c r="BP50" s="94" t="str">
        <f t="shared" si="62"/>
        <v/>
      </c>
      <c r="BQ50" s="95" t="str">
        <f t="shared" si="63"/>
        <v/>
      </c>
      <c r="BR50" s="96" t="str">
        <f t="shared" si="64"/>
        <v/>
      </c>
      <c r="BS50" s="96" t="str">
        <f t="shared" si="65"/>
        <v/>
      </c>
      <c r="BT50" s="96" t="str">
        <f t="shared" si="66"/>
        <v/>
      </c>
      <c r="BU50" s="53" t="str">
        <f t="shared" si="67"/>
        <v/>
      </c>
      <c r="BV50" s="11"/>
      <c r="BW50" s="27">
        <v>51</v>
      </c>
      <c r="BX50" s="51">
        <f t="shared" si="69"/>
        <v>0</v>
      </c>
      <c r="BY50" s="56">
        <f t="shared" si="70"/>
        <v>0</v>
      </c>
      <c r="BZ50" s="56" t="e">
        <f t="shared" si="71"/>
        <v>#DIV/0!</v>
      </c>
      <c r="CA50" s="51" t="e">
        <f t="shared" si="72"/>
        <v>#DIV/0!</v>
      </c>
      <c r="CB50" s="135">
        <f t="shared" si="83"/>
        <v>1.273477</v>
      </c>
      <c r="CC50" s="135" t="e">
        <f t="shared" si="73"/>
        <v>#DIV/0!</v>
      </c>
      <c r="CD50" s="135" t="e">
        <f t="shared" si="74"/>
        <v>#DIV/0!</v>
      </c>
      <c r="CE50" s="135" t="e">
        <f t="shared" si="84"/>
        <v>#DIV/0!</v>
      </c>
      <c r="CF50" s="136" t="e">
        <f t="shared" si="75"/>
        <v>#DIV/0!</v>
      </c>
      <c r="CH50" s="150">
        <v>51</v>
      </c>
      <c r="CI50" s="68">
        <f t="shared" si="76"/>
        <v>0</v>
      </c>
      <c r="CJ50" s="46">
        <f t="shared" si="77"/>
        <v>0</v>
      </c>
      <c r="CK50" s="69" t="e">
        <f t="shared" si="78"/>
        <v>#DIV/0!</v>
      </c>
      <c r="CL50" s="68" t="e">
        <f t="shared" si="79"/>
        <v>#DIV/0!</v>
      </c>
      <c r="CM50" s="46" t="e">
        <f t="shared" si="80"/>
        <v>#DIV/0!</v>
      </c>
      <c r="CN50" s="147" t="e">
        <f t="shared" si="81"/>
        <v>#DIV/0!</v>
      </c>
      <c r="CO50" s="70" t="e">
        <f t="shared" si="82"/>
        <v>#DIV/0!</v>
      </c>
    </row>
    <row r="51" spans="1:93" ht="15" customHeight="1">
      <c r="A51" s="2">
        <v>52</v>
      </c>
      <c r="B51" s="47">
        <f t="shared" si="2"/>
        <v>0</v>
      </c>
      <c r="C51" s="46">
        <f t="shared" si="3"/>
        <v>0</v>
      </c>
      <c r="D51" s="48" t="e">
        <f t="shared" si="4"/>
        <v>#DIV/0!</v>
      </c>
      <c r="E51" s="49" t="e">
        <f t="shared" si="5"/>
        <v>#DIV/0!</v>
      </c>
      <c r="F51" s="50" t="e">
        <f t="shared" si="6"/>
        <v>#DIV/0!</v>
      </c>
      <c r="G51" s="45">
        <f t="shared" si="7"/>
        <v>1.273477</v>
      </c>
      <c r="H51" s="45" t="e">
        <f t="shared" si="8"/>
        <v>#DIV/0!</v>
      </c>
      <c r="I51" s="109" t="e">
        <f t="shared" si="9"/>
        <v>#DIV/0!</v>
      </c>
      <c r="J51" s="113" t="e">
        <f t="shared" si="10"/>
        <v>#DIV/0!</v>
      </c>
      <c r="K51" s="170">
        <f t="shared" si="11"/>
        <v>52</v>
      </c>
      <c r="L51" s="41" t="str">
        <f t="shared" si="12"/>
        <v/>
      </c>
      <c r="M51" s="42" t="str">
        <f t="shared" si="13"/>
        <v/>
      </c>
      <c r="N51" s="43" t="str">
        <f t="shared" si="14"/>
        <v/>
      </c>
      <c r="O51" s="44" t="str">
        <f t="shared" si="15"/>
        <v/>
      </c>
      <c r="P51" s="45" t="str">
        <f t="shared" si="16"/>
        <v/>
      </c>
      <c r="Q51" s="45" t="str">
        <f t="shared" si="17"/>
        <v/>
      </c>
      <c r="R51" s="109" t="str">
        <f t="shared" si="18"/>
        <v/>
      </c>
      <c r="S51" s="113" t="str">
        <f t="shared" si="19"/>
        <v/>
      </c>
      <c r="T51" s="170">
        <v>52</v>
      </c>
      <c r="U51" s="41" t="str">
        <f t="shared" si="20"/>
        <v/>
      </c>
      <c r="V51" s="42" t="str">
        <f t="shared" si="21"/>
        <v/>
      </c>
      <c r="W51" s="43" t="str">
        <f t="shared" si="22"/>
        <v/>
      </c>
      <c r="X51" s="44" t="str">
        <f t="shared" si="23"/>
        <v/>
      </c>
      <c r="Y51" s="45" t="str">
        <f t="shared" si="24"/>
        <v/>
      </c>
      <c r="Z51" s="45" t="str">
        <f t="shared" si="25"/>
        <v/>
      </c>
      <c r="AA51" s="109" t="str">
        <f t="shared" si="26"/>
        <v/>
      </c>
      <c r="AB51" s="113" t="str">
        <f t="shared" si="27"/>
        <v/>
      </c>
      <c r="AC51" s="170">
        <v>52</v>
      </c>
      <c r="AD51" s="41" t="str">
        <f t="shared" si="28"/>
        <v/>
      </c>
      <c r="AE51" s="42" t="str">
        <f t="shared" si="29"/>
        <v/>
      </c>
      <c r="AF51" s="43" t="str">
        <f t="shared" si="30"/>
        <v/>
      </c>
      <c r="AG51" s="44" t="str">
        <f t="shared" si="31"/>
        <v/>
      </c>
      <c r="AH51" s="45" t="str">
        <f t="shared" si="32"/>
        <v/>
      </c>
      <c r="AI51" s="45" t="str">
        <f t="shared" si="33"/>
        <v/>
      </c>
      <c r="AJ51" s="109" t="str">
        <f t="shared" si="34"/>
        <v/>
      </c>
      <c r="AK51" s="113" t="str">
        <f t="shared" si="35"/>
        <v/>
      </c>
      <c r="AL51" s="170">
        <v>52</v>
      </c>
      <c r="AM51" s="41" t="str">
        <f t="shared" si="36"/>
        <v/>
      </c>
      <c r="AN51" s="42" t="str">
        <f t="shared" si="37"/>
        <v/>
      </c>
      <c r="AO51" s="43" t="str">
        <f t="shared" si="38"/>
        <v/>
      </c>
      <c r="AP51" s="44" t="str">
        <f t="shared" si="39"/>
        <v/>
      </c>
      <c r="AQ51" s="45" t="str">
        <f t="shared" si="40"/>
        <v/>
      </c>
      <c r="AR51" s="45" t="str">
        <f t="shared" si="41"/>
        <v/>
      </c>
      <c r="AS51" s="45" t="str">
        <f t="shared" si="42"/>
        <v/>
      </c>
      <c r="AT51" s="70" t="str">
        <f t="shared" si="43"/>
        <v/>
      </c>
      <c r="AU51" s="170">
        <v>52</v>
      </c>
      <c r="AV51" s="41" t="str">
        <f t="shared" si="44"/>
        <v/>
      </c>
      <c r="AW51" s="42" t="str">
        <f t="shared" si="45"/>
        <v/>
      </c>
      <c r="AX51" s="43" t="str">
        <f t="shared" si="46"/>
        <v/>
      </c>
      <c r="AY51" s="44" t="str">
        <f t="shared" si="47"/>
        <v/>
      </c>
      <c r="AZ51" s="45" t="str">
        <f t="shared" si="48"/>
        <v/>
      </c>
      <c r="BA51" s="45" t="str">
        <f t="shared" si="49"/>
        <v/>
      </c>
      <c r="BB51" s="45" t="str">
        <f t="shared" si="50"/>
        <v/>
      </c>
      <c r="BC51" s="70" t="str">
        <f t="shared" si="51"/>
        <v/>
      </c>
      <c r="BD51" s="170">
        <v>52</v>
      </c>
      <c r="BE51" s="41" t="str">
        <f t="shared" si="52"/>
        <v/>
      </c>
      <c r="BF51" s="42" t="str">
        <f t="shared" si="53"/>
        <v/>
      </c>
      <c r="BG51" s="43" t="str">
        <f t="shared" si="54"/>
        <v/>
      </c>
      <c r="BH51" s="44" t="str">
        <f t="shared" si="55"/>
        <v/>
      </c>
      <c r="BI51" s="45" t="str">
        <f t="shared" si="56"/>
        <v/>
      </c>
      <c r="BJ51" s="45" t="str">
        <f t="shared" si="57"/>
        <v/>
      </c>
      <c r="BK51" s="45" t="str">
        <f t="shared" si="58"/>
        <v/>
      </c>
      <c r="BL51" s="70" t="str">
        <f t="shared" si="59"/>
        <v/>
      </c>
      <c r="BM51" s="170">
        <v>52</v>
      </c>
      <c r="BN51" s="41" t="str">
        <f t="shared" si="60"/>
        <v/>
      </c>
      <c r="BO51" s="42" t="str">
        <f t="shared" si="61"/>
        <v/>
      </c>
      <c r="BP51" s="43" t="str">
        <f t="shared" si="62"/>
        <v/>
      </c>
      <c r="BQ51" s="44" t="str">
        <f t="shared" si="63"/>
        <v/>
      </c>
      <c r="BR51" s="45" t="str">
        <f t="shared" si="64"/>
        <v/>
      </c>
      <c r="BS51" s="45" t="str">
        <f t="shared" si="65"/>
        <v/>
      </c>
      <c r="BT51" s="45" t="str">
        <f t="shared" si="66"/>
        <v/>
      </c>
      <c r="BU51" s="70" t="str">
        <f t="shared" si="67"/>
        <v/>
      </c>
      <c r="BV51" s="11"/>
      <c r="BW51" s="28">
        <v>52</v>
      </c>
      <c r="BX51" s="61">
        <f t="shared" si="69"/>
        <v>0</v>
      </c>
      <c r="BY51" s="62">
        <f t="shared" si="70"/>
        <v>0</v>
      </c>
      <c r="BZ51" s="62" t="e">
        <f t="shared" si="71"/>
        <v>#DIV/0!</v>
      </c>
      <c r="CA51" s="61" t="e">
        <f t="shared" si="72"/>
        <v>#DIV/0!</v>
      </c>
      <c r="CB51" s="75">
        <f t="shared" si="83"/>
        <v>1.273477</v>
      </c>
      <c r="CC51" s="75" t="e">
        <f t="shared" si="73"/>
        <v>#DIV/0!</v>
      </c>
      <c r="CD51" s="75" t="e">
        <f t="shared" si="74"/>
        <v>#DIV/0!</v>
      </c>
      <c r="CE51" s="75" t="e">
        <f t="shared" si="84"/>
        <v>#DIV/0!</v>
      </c>
      <c r="CF51" s="118" t="e">
        <f t="shared" si="75"/>
        <v>#DIV/0!</v>
      </c>
      <c r="CH51" s="25">
        <v>52</v>
      </c>
      <c r="CI51" s="71">
        <f t="shared" si="76"/>
        <v>0</v>
      </c>
      <c r="CJ51" s="42">
        <f t="shared" si="77"/>
        <v>0</v>
      </c>
      <c r="CK51" s="72" t="e">
        <f t="shared" si="78"/>
        <v>#DIV/0!</v>
      </c>
      <c r="CL51" s="71" t="e">
        <f t="shared" si="79"/>
        <v>#DIV/0!</v>
      </c>
      <c r="CM51" s="42" t="e">
        <f t="shared" si="80"/>
        <v>#DIV/0!</v>
      </c>
      <c r="CN51" s="73" t="e">
        <f t="shared" si="81"/>
        <v>#DIV/0!</v>
      </c>
      <c r="CO51" s="123" t="e">
        <f t="shared" si="82"/>
        <v>#DIV/0!</v>
      </c>
    </row>
    <row r="52" spans="1:93" ht="15" customHeight="1">
      <c r="A52" s="2">
        <v>53</v>
      </c>
      <c r="B52" s="47">
        <f t="shared" si="2"/>
        <v>0</v>
      </c>
      <c r="C52" s="46">
        <f t="shared" si="3"/>
        <v>0</v>
      </c>
      <c r="D52" s="48" t="e">
        <f t="shared" si="4"/>
        <v>#DIV/0!</v>
      </c>
      <c r="E52" s="49" t="e">
        <f t="shared" si="5"/>
        <v>#DIV/0!</v>
      </c>
      <c r="F52" s="50" t="e">
        <f t="shared" si="6"/>
        <v>#DIV/0!</v>
      </c>
      <c r="G52" s="45">
        <f t="shared" si="7"/>
        <v>1.273477</v>
      </c>
      <c r="H52" s="45" t="e">
        <f t="shared" si="8"/>
        <v>#DIV/0!</v>
      </c>
      <c r="I52" s="109" t="e">
        <f t="shared" si="9"/>
        <v>#DIV/0!</v>
      </c>
      <c r="J52" s="113" t="e">
        <f t="shared" si="10"/>
        <v>#DIV/0!</v>
      </c>
      <c r="K52" s="170">
        <f t="shared" si="11"/>
        <v>53</v>
      </c>
      <c r="L52" s="41" t="str">
        <f t="shared" si="12"/>
        <v/>
      </c>
      <c r="M52" s="42" t="str">
        <f t="shared" si="13"/>
        <v/>
      </c>
      <c r="N52" s="43" t="str">
        <f t="shared" si="14"/>
        <v/>
      </c>
      <c r="O52" s="44" t="str">
        <f t="shared" si="15"/>
        <v/>
      </c>
      <c r="P52" s="45" t="str">
        <f t="shared" si="16"/>
        <v/>
      </c>
      <c r="Q52" s="45" t="str">
        <f t="shared" si="17"/>
        <v/>
      </c>
      <c r="R52" s="109" t="str">
        <f t="shared" si="18"/>
        <v/>
      </c>
      <c r="S52" s="113" t="str">
        <f t="shared" si="19"/>
        <v/>
      </c>
      <c r="T52" s="170">
        <v>53</v>
      </c>
      <c r="U52" s="41" t="str">
        <f t="shared" si="20"/>
        <v/>
      </c>
      <c r="V52" s="42" t="str">
        <f t="shared" si="21"/>
        <v/>
      </c>
      <c r="W52" s="43" t="str">
        <f t="shared" si="22"/>
        <v/>
      </c>
      <c r="X52" s="44" t="str">
        <f t="shared" si="23"/>
        <v/>
      </c>
      <c r="Y52" s="45" t="str">
        <f t="shared" si="24"/>
        <v/>
      </c>
      <c r="Z52" s="45" t="str">
        <f t="shared" si="25"/>
        <v/>
      </c>
      <c r="AA52" s="109" t="str">
        <f t="shared" si="26"/>
        <v/>
      </c>
      <c r="AB52" s="113" t="str">
        <f t="shared" si="27"/>
        <v/>
      </c>
      <c r="AC52" s="170">
        <v>53</v>
      </c>
      <c r="AD52" s="41" t="str">
        <f t="shared" si="28"/>
        <v/>
      </c>
      <c r="AE52" s="42" t="str">
        <f t="shared" si="29"/>
        <v/>
      </c>
      <c r="AF52" s="43" t="str">
        <f t="shared" si="30"/>
        <v/>
      </c>
      <c r="AG52" s="44" t="str">
        <f t="shared" si="31"/>
        <v/>
      </c>
      <c r="AH52" s="45" t="str">
        <f t="shared" si="32"/>
        <v/>
      </c>
      <c r="AI52" s="45" t="str">
        <f t="shared" si="33"/>
        <v/>
      </c>
      <c r="AJ52" s="109" t="str">
        <f t="shared" si="34"/>
        <v/>
      </c>
      <c r="AK52" s="113" t="str">
        <f t="shared" si="35"/>
        <v/>
      </c>
      <c r="AL52" s="170">
        <v>53</v>
      </c>
      <c r="AM52" s="41" t="str">
        <f t="shared" si="36"/>
        <v/>
      </c>
      <c r="AN52" s="42" t="str">
        <f t="shared" si="37"/>
        <v/>
      </c>
      <c r="AO52" s="43" t="str">
        <f t="shared" si="38"/>
        <v/>
      </c>
      <c r="AP52" s="44" t="str">
        <f t="shared" si="39"/>
        <v/>
      </c>
      <c r="AQ52" s="45" t="str">
        <f t="shared" si="40"/>
        <v/>
      </c>
      <c r="AR52" s="45" t="str">
        <f t="shared" si="41"/>
        <v/>
      </c>
      <c r="AS52" s="45" t="str">
        <f t="shared" si="42"/>
        <v/>
      </c>
      <c r="AT52" s="70" t="str">
        <f t="shared" si="43"/>
        <v/>
      </c>
      <c r="AU52" s="170">
        <v>53</v>
      </c>
      <c r="AV52" s="41" t="str">
        <f t="shared" si="44"/>
        <v/>
      </c>
      <c r="AW52" s="42" t="str">
        <f t="shared" si="45"/>
        <v/>
      </c>
      <c r="AX52" s="43" t="str">
        <f t="shared" si="46"/>
        <v/>
      </c>
      <c r="AY52" s="44" t="str">
        <f t="shared" si="47"/>
        <v/>
      </c>
      <c r="AZ52" s="45" t="str">
        <f t="shared" si="48"/>
        <v/>
      </c>
      <c r="BA52" s="45" t="str">
        <f t="shared" si="49"/>
        <v/>
      </c>
      <c r="BB52" s="45" t="str">
        <f t="shared" si="50"/>
        <v/>
      </c>
      <c r="BC52" s="70" t="str">
        <f t="shared" si="51"/>
        <v/>
      </c>
      <c r="BD52" s="170">
        <v>53</v>
      </c>
      <c r="BE52" s="41" t="str">
        <f t="shared" si="52"/>
        <v/>
      </c>
      <c r="BF52" s="42" t="str">
        <f t="shared" si="53"/>
        <v/>
      </c>
      <c r="BG52" s="43" t="str">
        <f t="shared" si="54"/>
        <v/>
      </c>
      <c r="BH52" s="44" t="str">
        <f t="shared" si="55"/>
        <v/>
      </c>
      <c r="BI52" s="45" t="str">
        <f t="shared" si="56"/>
        <v/>
      </c>
      <c r="BJ52" s="45" t="str">
        <f t="shared" si="57"/>
        <v/>
      </c>
      <c r="BK52" s="45" t="str">
        <f t="shared" si="58"/>
        <v/>
      </c>
      <c r="BL52" s="70" t="str">
        <f t="shared" si="59"/>
        <v/>
      </c>
      <c r="BM52" s="170">
        <v>53</v>
      </c>
      <c r="BN52" s="41" t="str">
        <f t="shared" si="60"/>
        <v/>
      </c>
      <c r="BO52" s="42" t="str">
        <f t="shared" si="61"/>
        <v/>
      </c>
      <c r="BP52" s="43" t="str">
        <f t="shared" si="62"/>
        <v/>
      </c>
      <c r="BQ52" s="44" t="str">
        <f t="shared" si="63"/>
        <v/>
      </c>
      <c r="BR52" s="45" t="str">
        <f t="shared" si="64"/>
        <v/>
      </c>
      <c r="BS52" s="45" t="str">
        <f t="shared" si="65"/>
        <v/>
      </c>
      <c r="BT52" s="45" t="str">
        <f t="shared" si="66"/>
        <v/>
      </c>
      <c r="BU52" s="70" t="str">
        <f t="shared" si="67"/>
        <v/>
      </c>
      <c r="BV52" s="11"/>
      <c r="BW52" s="28">
        <v>53</v>
      </c>
      <c r="BX52" s="61">
        <f t="shared" si="69"/>
        <v>0</v>
      </c>
      <c r="BY52" s="62">
        <f t="shared" si="70"/>
        <v>0</v>
      </c>
      <c r="BZ52" s="62" t="e">
        <f t="shared" si="71"/>
        <v>#DIV/0!</v>
      </c>
      <c r="CA52" s="61" t="e">
        <f t="shared" si="72"/>
        <v>#DIV/0!</v>
      </c>
      <c r="CB52" s="75">
        <f t="shared" si="83"/>
        <v>1.273477</v>
      </c>
      <c r="CC52" s="75" t="e">
        <f t="shared" si="73"/>
        <v>#DIV/0!</v>
      </c>
      <c r="CD52" s="75" t="e">
        <f t="shared" si="74"/>
        <v>#DIV/0!</v>
      </c>
      <c r="CE52" s="75" t="e">
        <f t="shared" si="84"/>
        <v>#DIV/0!</v>
      </c>
      <c r="CF52" s="118" t="e">
        <f t="shared" si="75"/>
        <v>#DIV/0!</v>
      </c>
      <c r="CH52" s="25">
        <v>53</v>
      </c>
      <c r="CI52" s="71">
        <f t="shared" si="76"/>
        <v>0</v>
      </c>
      <c r="CJ52" s="42">
        <f t="shared" si="77"/>
        <v>0</v>
      </c>
      <c r="CK52" s="72" t="e">
        <f t="shared" si="78"/>
        <v>#DIV/0!</v>
      </c>
      <c r="CL52" s="71" t="e">
        <f t="shared" si="79"/>
        <v>#DIV/0!</v>
      </c>
      <c r="CM52" s="42" t="e">
        <f t="shared" si="80"/>
        <v>#DIV/0!</v>
      </c>
      <c r="CN52" s="73" t="e">
        <f t="shared" si="81"/>
        <v>#DIV/0!</v>
      </c>
      <c r="CO52" s="123" t="e">
        <f t="shared" si="82"/>
        <v>#DIV/0!</v>
      </c>
    </row>
    <row r="53" spans="1:93" ht="15" customHeight="1">
      <c r="A53" s="2">
        <v>54</v>
      </c>
      <c r="B53" s="47">
        <f t="shared" si="2"/>
        <v>0</v>
      </c>
      <c r="C53" s="46">
        <f t="shared" si="3"/>
        <v>0</v>
      </c>
      <c r="D53" s="48" t="e">
        <f t="shared" si="4"/>
        <v>#DIV/0!</v>
      </c>
      <c r="E53" s="49" t="e">
        <f t="shared" si="5"/>
        <v>#DIV/0!</v>
      </c>
      <c r="F53" s="50" t="e">
        <f t="shared" si="6"/>
        <v>#DIV/0!</v>
      </c>
      <c r="G53" s="45">
        <f t="shared" si="7"/>
        <v>1.273477</v>
      </c>
      <c r="H53" s="45" t="e">
        <f t="shared" si="8"/>
        <v>#DIV/0!</v>
      </c>
      <c r="I53" s="109" t="e">
        <f t="shared" si="9"/>
        <v>#DIV/0!</v>
      </c>
      <c r="J53" s="113" t="e">
        <f t="shared" si="10"/>
        <v>#DIV/0!</v>
      </c>
      <c r="K53" s="170">
        <f t="shared" si="11"/>
        <v>54</v>
      </c>
      <c r="L53" s="41" t="str">
        <f t="shared" si="12"/>
        <v/>
      </c>
      <c r="M53" s="42" t="str">
        <f t="shared" si="13"/>
        <v/>
      </c>
      <c r="N53" s="43" t="str">
        <f t="shared" si="14"/>
        <v/>
      </c>
      <c r="O53" s="44" t="str">
        <f t="shared" si="15"/>
        <v/>
      </c>
      <c r="P53" s="45" t="str">
        <f t="shared" si="16"/>
        <v/>
      </c>
      <c r="Q53" s="45" t="str">
        <f t="shared" si="17"/>
        <v/>
      </c>
      <c r="R53" s="109" t="str">
        <f t="shared" si="18"/>
        <v/>
      </c>
      <c r="S53" s="113" t="str">
        <f t="shared" si="19"/>
        <v/>
      </c>
      <c r="T53" s="170">
        <v>54</v>
      </c>
      <c r="U53" s="41" t="str">
        <f t="shared" si="20"/>
        <v/>
      </c>
      <c r="V53" s="42" t="str">
        <f t="shared" si="21"/>
        <v/>
      </c>
      <c r="W53" s="43" t="str">
        <f t="shared" si="22"/>
        <v/>
      </c>
      <c r="X53" s="44" t="str">
        <f t="shared" si="23"/>
        <v/>
      </c>
      <c r="Y53" s="45" t="str">
        <f t="shared" si="24"/>
        <v/>
      </c>
      <c r="Z53" s="45" t="str">
        <f t="shared" si="25"/>
        <v/>
      </c>
      <c r="AA53" s="109" t="str">
        <f t="shared" si="26"/>
        <v/>
      </c>
      <c r="AB53" s="113" t="str">
        <f t="shared" si="27"/>
        <v/>
      </c>
      <c r="AC53" s="170">
        <v>54</v>
      </c>
      <c r="AD53" s="41" t="str">
        <f t="shared" si="28"/>
        <v/>
      </c>
      <c r="AE53" s="42" t="str">
        <f t="shared" si="29"/>
        <v/>
      </c>
      <c r="AF53" s="43" t="str">
        <f t="shared" si="30"/>
        <v/>
      </c>
      <c r="AG53" s="44" t="str">
        <f t="shared" si="31"/>
        <v/>
      </c>
      <c r="AH53" s="45" t="str">
        <f t="shared" si="32"/>
        <v/>
      </c>
      <c r="AI53" s="45" t="str">
        <f t="shared" si="33"/>
        <v/>
      </c>
      <c r="AJ53" s="109" t="str">
        <f t="shared" si="34"/>
        <v/>
      </c>
      <c r="AK53" s="113" t="str">
        <f t="shared" si="35"/>
        <v/>
      </c>
      <c r="AL53" s="170">
        <v>54</v>
      </c>
      <c r="AM53" s="41" t="str">
        <f t="shared" si="36"/>
        <v/>
      </c>
      <c r="AN53" s="42" t="str">
        <f t="shared" si="37"/>
        <v/>
      </c>
      <c r="AO53" s="43" t="str">
        <f t="shared" si="38"/>
        <v/>
      </c>
      <c r="AP53" s="44" t="str">
        <f t="shared" si="39"/>
        <v/>
      </c>
      <c r="AQ53" s="45" t="str">
        <f t="shared" si="40"/>
        <v/>
      </c>
      <c r="AR53" s="45" t="str">
        <f t="shared" si="41"/>
        <v/>
      </c>
      <c r="AS53" s="45" t="str">
        <f t="shared" si="42"/>
        <v/>
      </c>
      <c r="AT53" s="70" t="str">
        <f t="shared" si="43"/>
        <v/>
      </c>
      <c r="AU53" s="170">
        <v>54</v>
      </c>
      <c r="AV53" s="41" t="str">
        <f t="shared" si="44"/>
        <v/>
      </c>
      <c r="AW53" s="42" t="str">
        <f t="shared" si="45"/>
        <v/>
      </c>
      <c r="AX53" s="43" t="str">
        <f t="shared" si="46"/>
        <v/>
      </c>
      <c r="AY53" s="44" t="str">
        <f t="shared" si="47"/>
        <v/>
      </c>
      <c r="AZ53" s="45" t="str">
        <f t="shared" si="48"/>
        <v/>
      </c>
      <c r="BA53" s="45" t="str">
        <f t="shared" si="49"/>
        <v/>
      </c>
      <c r="BB53" s="45" t="str">
        <f t="shared" si="50"/>
        <v/>
      </c>
      <c r="BC53" s="70" t="str">
        <f t="shared" si="51"/>
        <v/>
      </c>
      <c r="BD53" s="170">
        <v>54</v>
      </c>
      <c r="BE53" s="41" t="str">
        <f t="shared" si="52"/>
        <v/>
      </c>
      <c r="BF53" s="42" t="str">
        <f t="shared" si="53"/>
        <v/>
      </c>
      <c r="BG53" s="43" t="str">
        <f t="shared" si="54"/>
        <v/>
      </c>
      <c r="BH53" s="44" t="str">
        <f t="shared" si="55"/>
        <v/>
      </c>
      <c r="BI53" s="45" t="str">
        <f t="shared" si="56"/>
        <v/>
      </c>
      <c r="BJ53" s="45" t="str">
        <f t="shared" si="57"/>
        <v/>
      </c>
      <c r="BK53" s="45" t="str">
        <f t="shared" si="58"/>
        <v/>
      </c>
      <c r="BL53" s="70" t="str">
        <f t="shared" si="59"/>
        <v/>
      </c>
      <c r="BM53" s="170">
        <v>54</v>
      </c>
      <c r="BN53" s="41" t="str">
        <f t="shared" si="60"/>
        <v/>
      </c>
      <c r="BO53" s="42" t="str">
        <f t="shared" si="61"/>
        <v/>
      </c>
      <c r="BP53" s="43" t="str">
        <f t="shared" si="62"/>
        <v/>
      </c>
      <c r="BQ53" s="44" t="str">
        <f t="shared" si="63"/>
        <v/>
      </c>
      <c r="BR53" s="45" t="str">
        <f t="shared" si="64"/>
        <v/>
      </c>
      <c r="BS53" s="45" t="str">
        <f t="shared" si="65"/>
        <v/>
      </c>
      <c r="BT53" s="45" t="str">
        <f t="shared" si="66"/>
        <v/>
      </c>
      <c r="BU53" s="70" t="str">
        <f t="shared" si="67"/>
        <v/>
      </c>
      <c r="BV53" s="11"/>
      <c r="BW53" s="28">
        <v>54</v>
      </c>
      <c r="BX53" s="61">
        <f t="shared" si="69"/>
        <v>0</v>
      </c>
      <c r="BY53" s="62">
        <f t="shared" si="70"/>
        <v>0</v>
      </c>
      <c r="BZ53" s="62" t="e">
        <f t="shared" si="71"/>
        <v>#DIV/0!</v>
      </c>
      <c r="CA53" s="61" t="e">
        <f t="shared" si="72"/>
        <v>#DIV/0!</v>
      </c>
      <c r="CB53" s="75">
        <f t="shared" si="83"/>
        <v>1.273477</v>
      </c>
      <c r="CC53" s="75" t="e">
        <f t="shared" si="73"/>
        <v>#DIV/0!</v>
      </c>
      <c r="CD53" s="75" t="e">
        <f t="shared" si="74"/>
        <v>#DIV/0!</v>
      </c>
      <c r="CE53" s="75" t="e">
        <f t="shared" si="84"/>
        <v>#DIV/0!</v>
      </c>
      <c r="CF53" s="118" t="e">
        <f t="shared" si="75"/>
        <v>#DIV/0!</v>
      </c>
      <c r="CH53" s="25">
        <v>54</v>
      </c>
      <c r="CI53" s="71">
        <f t="shared" si="76"/>
        <v>0</v>
      </c>
      <c r="CJ53" s="42">
        <f t="shared" si="77"/>
        <v>0</v>
      </c>
      <c r="CK53" s="72" t="e">
        <f t="shared" si="78"/>
        <v>#DIV/0!</v>
      </c>
      <c r="CL53" s="71" t="e">
        <f t="shared" si="79"/>
        <v>#DIV/0!</v>
      </c>
      <c r="CM53" s="42" t="e">
        <f t="shared" si="80"/>
        <v>#DIV/0!</v>
      </c>
      <c r="CN53" s="73" t="e">
        <f t="shared" si="81"/>
        <v>#DIV/0!</v>
      </c>
      <c r="CO53" s="123" t="e">
        <f t="shared" si="82"/>
        <v>#DIV/0!</v>
      </c>
    </row>
    <row r="54" spans="1:93" ht="15" customHeight="1">
      <c r="A54" s="2">
        <v>55</v>
      </c>
      <c r="B54" s="47">
        <f t="shared" si="2"/>
        <v>0</v>
      </c>
      <c r="C54" s="46">
        <f t="shared" si="3"/>
        <v>0</v>
      </c>
      <c r="D54" s="48" t="e">
        <f t="shared" si="4"/>
        <v>#DIV/0!</v>
      </c>
      <c r="E54" s="49" t="e">
        <f t="shared" si="5"/>
        <v>#DIV/0!</v>
      </c>
      <c r="F54" s="50" t="e">
        <f t="shared" si="6"/>
        <v>#DIV/0!</v>
      </c>
      <c r="G54" s="45">
        <f t="shared" si="7"/>
        <v>1.273477</v>
      </c>
      <c r="H54" s="45" t="e">
        <f t="shared" si="8"/>
        <v>#DIV/0!</v>
      </c>
      <c r="I54" s="109" t="e">
        <f t="shared" si="9"/>
        <v>#DIV/0!</v>
      </c>
      <c r="J54" s="113" t="e">
        <f t="shared" si="10"/>
        <v>#DIV/0!</v>
      </c>
      <c r="K54" s="170">
        <f t="shared" si="11"/>
        <v>55</v>
      </c>
      <c r="L54" s="41" t="str">
        <f t="shared" si="12"/>
        <v/>
      </c>
      <c r="M54" s="42" t="str">
        <f t="shared" si="13"/>
        <v/>
      </c>
      <c r="N54" s="43" t="str">
        <f t="shared" si="14"/>
        <v/>
      </c>
      <c r="O54" s="44" t="str">
        <f t="shared" si="15"/>
        <v/>
      </c>
      <c r="P54" s="45" t="str">
        <f t="shared" si="16"/>
        <v/>
      </c>
      <c r="Q54" s="45" t="str">
        <f t="shared" si="17"/>
        <v/>
      </c>
      <c r="R54" s="109" t="str">
        <f t="shared" si="18"/>
        <v/>
      </c>
      <c r="S54" s="113" t="str">
        <f t="shared" si="19"/>
        <v/>
      </c>
      <c r="T54" s="170">
        <v>55</v>
      </c>
      <c r="U54" s="41" t="str">
        <f t="shared" si="20"/>
        <v/>
      </c>
      <c r="V54" s="42" t="str">
        <f t="shared" si="21"/>
        <v/>
      </c>
      <c r="W54" s="43" t="str">
        <f t="shared" si="22"/>
        <v/>
      </c>
      <c r="X54" s="44" t="str">
        <f t="shared" si="23"/>
        <v/>
      </c>
      <c r="Y54" s="45" t="str">
        <f t="shared" si="24"/>
        <v/>
      </c>
      <c r="Z54" s="45" t="str">
        <f t="shared" si="25"/>
        <v/>
      </c>
      <c r="AA54" s="109" t="str">
        <f t="shared" si="26"/>
        <v/>
      </c>
      <c r="AB54" s="113" t="str">
        <f t="shared" si="27"/>
        <v/>
      </c>
      <c r="AC54" s="170">
        <v>55</v>
      </c>
      <c r="AD54" s="41" t="str">
        <f t="shared" si="28"/>
        <v/>
      </c>
      <c r="AE54" s="42" t="str">
        <f t="shared" si="29"/>
        <v/>
      </c>
      <c r="AF54" s="43" t="str">
        <f t="shared" si="30"/>
        <v/>
      </c>
      <c r="AG54" s="44" t="str">
        <f t="shared" si="31"/>
        <v/>
      </c>
      <c r="AH54" s="45" t="str">
        <f t="shared" si="32"/>
        <v/>
      </c>
      <c r="AI54" s="45" t="str">
        <f t="shared" si="33"/>
        <v/>
      </c>
      <c r="AJ54" s="109" t="str">
        <f t="shared" si="34"/>
        <v/>
      </c>
      <c r="AK54" s="113" t="str">
        <f t="shared" si="35"/>
        <v/>
      </c>
      <c r="AL54" s="170">
        <v>55</v>
      </c>
      <c r="AM54" s="41" t="str">
        <f t="shared" si="36"/>
        <v/>
      </c>
      <c r="AN54" s="42" t="str">
        <f t="shared" si="37"/>
        <v/>
      </c>
      <c r="AO54" s="43" t="str">
        <f t="shared" si="38"/>
        <v/>
      </c>
      <c r="AP54" s="44" t="str">
        <f t="shared" si="39"/>
        <v/>
      </c>
      <c r="AQ54" s="45" t="str">
        <f t="shared" si="40"/>
        <v/>
      </c>
      <c r="AR54" s="45" t="str">
        <f t="shared" si="41"/>
        <v/>
      </c>
      <c r="AS54" s="45" t="str">
        <f t="shared" si="42"/>
        <v/>
      </c>
      <c r="AT54" s="70" t="str">
        <f t="shared" si="43"/>
        <v/>
      </c>
      <c r="AU54" s="170">
        <v>55</v>
      </c>
      <c r="AV54" s="41" t="str">
        <f t="shared" si="44"/>
        <v/>
      </c>
      <c r="AW54" s="42" t="str">
        <f t="shared" si="45"/>
        <v/>
      </c>
      <c r="AX54" s="43" t="str">
        <f t="shared" si="46"/>
        <v/>
      </c>
      <c r="AY54" s="44" t="str">
        <f t="shared" si="47"/>
        <v/>
      </c>
      <c r="AZ54" s="45" t="str">
        <f t="shared" si="48"/>
        <v/>
      </c>
      <c r="BA54" s="45" t="str">
        <f t="shared" si="49"/>
        <v/>
      </c>
      <c r="BB54" s="45" t="str">
        <f t="shared" si="50"/>
        <v/>
      </c>
      <c r="BC54" s="70" t="str">
        <f t="shared" si="51"/>
        <v/>
      </c>
      <c r="BD54" s="170">
        <v>55</v>
      </c>
      <c r="BE54" s="41" t="str">
        <f t="shared" si="52"/>
        <v/>
      </c>
      <c r="BF54" s="42" t="str">
        <f t="shared" si="53"/>
        <v/>
      </c>
      <c r="BG54" s="43" t="str">
        <f t="shared" si="54"/>
        <v/>
      </c>
      <c r="BH54" s="44" t="str">
        <f t="shared" si="55"/>
        <v/>
      </c>
      <c r="BI54" s="45" t="str">
        <f t="shared" si="56"/>
        <v/>
      </c>
      <c r="BJ54" s="45" t="str">
        <f t="shared" si="57"/>
        <v/>
      </c>
      <c r="BK54" s="45" t="str">
        <f t="shared" si="58"/>
        <v/>
      </c>
      <c r="BL54" s="70" t="str">
        <f t="shared" si="59"/>
        <v/>
      </c>
      <c r="BM54" s="170">
        <v>55</v>
      </c>
      <c r="BN54" s="41" t="str">
        <f t="shared" si="60"/>
        <v/>
      </c>
      <c r="BO54" s="42" t="str">
        <f t="shared" si="61"/>
        <v/>
      </c>
      <c r="BP54" s="43" t="str">
        <f t="shared" si="62"/>
        <v/>
      </c>
      <c r="BQ54" s="44" t="str">
        <f t="shared" si="63"/>
        <v/>
      </c>
      <c r="BR54" s="45" t="str">
        <f t="shared" si="64"/>
        <v/>
      </c>
      <c r="BS54" s="45" t="str">
        <f t="shared" si="65"/>
        <v/>
      </c>
      <c r="BT54" s="45" t="str">
        <f t="shared" si="66"/>
        <v/>
      </c>
      <c r="BU54" s="70" t="str">
        <f t="shared" si="67"/>
        <v/>
      </c>
      <c r="BV54" s="11"/>
      <c r="BW54" s="28">
        <v>55</v>
      </c>
      <c r="BX54" s="61">
        <f t="shared" si="69"/>
        <v>0</v>
      </c>
      <c r="BY54" s="62">
        <f t="shared" si="70"/>
        <v>0</v>
      </c>
      <c r="BZ54" s="62" t="e">
        <f t="shared" si="71"/>
        <v>#DIV/0!</v>
      </c>
      <c r="CA54" s="61" t="e">
        <f t="shared" si="72"/>
        <v>#DIV/0!</v>
      </c>
      <c r="CB54" s="75">
        <f t="shared" si="83"/>
        <v>1.273477</v>
      </c>
      <c r="CC54" s="75" t="e">
        <f t="shared" si="73"/>
        <v>#DIV/0!</v>
      </c>
      <c r="CD54" s="75" t="e">
        <f t="shared" si="74"/>
        <v>#DIV/0!</v>
      </c>
      <c r="CE54" s="75" t="e">
        <f t="shared" si="84"/>
        <v>#DIV/0!</v>
      </c>
      <c r="CF54" s="118" t="e">
        <f t="shared" si="75"/>
        <v>#DIV/0!</v>
      </c>
      <c r="CH54" s="25">
        <v>55</v>
      </c>
      <c r="CI54" s="71">
        <f t="shared" si="76"/>
        <v>0</v>
      </c>
      <c r="CJ54" s="42">
        <f t="shared" si="77"/>
        <v>0</v>
      </c>
      <c r="CK54" s="72" t="e">
        <f t="shared" si="78"/>
        <v>#DIV/0!</v>
      </c>
      <c r="CL54" s="71" t="e">
        <f t="shared" si="79"/>
        <v>#DIV/0!</v>
      </c>
      <c r="CM54" s="42" t="e">
        <f t="shared" si="80"/>
        <v>#DIV/0!</v>
      </c>
      <c r="CN54" s="73" t="e">
        <f t="shared" si="81"/>
        <v>#DIV/0!</v>
      </c>
      <c r="CO54" s="123" t="e">
        <f t="shared" si="82"/>
        <v>#DIV/0!</v>
      </c>
    </row>
    <row r="55" spans="1:93" ht="15" customHeight="1">
      <c r="A55" s="2">
        <v>56</v>
      </c>
      <c r="B55" s="47">
        <f t="shared" si="2"/>
        <v>0</v>
      </c>
      <c r="C55" s="46">
        <f t="shared" si="3"/>
        <v>0</v>
      </c>
      <c r="D55" s="48" t="e">
        <f t="shared" si="4"/>
        <v>#DIV/0!</v>
      </c>
      <c r="E55" s="49" t="e">
        <f t="shared" si="5"/>
        <v>#DIV/0!</v>
      </c>
      <c r="F55" s="50" t="e">
        <f t="shared" si="6"/>
        <v>#DIV/0!</v>
      </c>
      <c r="G55" s="45">
        <f t="shared" si="7"/>
        <v>1.273477</v>
      </c>
      <c r="H55" s="45" t="e">
        <f t="shared" si="8"/>
        <v>#DIV/0!</v>
      </c>
      <c r="I55" s="109" t="e">
        <f t="shared" si="9"/>
        <v>#DIV/0!</v>
      </c>
      <c r="J55" s="113" t="e">
        <f t="shared" si="10"/>
        <v>#DIV/0!</v>
      </c>
      <c r="K55" s="170">
        <f t="shared" si="11"/>
        <v>56</v>
      </c>
      <c r="L55" s="41" t="str">
        <f t="shared" si="12"/>
        <v/>
      </c>
      <c r="M55" s="42" t="str">
        <f t="shared" si="13"/>
        <v/>
      </c>
      <c r="N55" s="43" t="str">
        <f t="shared" si="14"/>
        <v/>
      </c>
      <c r="O55" s="44" t="str">
        <f t="shared" si="15"/>
        <v/>
      </c>
      <c r="P55" s="45" t="str">
        <f t="shared" si="16"/>
        <v/>
      </c>
      <c r="Q55" s="45" t="str">
        <f t="shared" si="17"/>
        <v/>
      </c>
      <c r="R55" s="109" t="str">
        <f t="shared" si="18"/>
        <v/>
      </c>
      <c r="S55" s="113" t="str">
        <f t="shared" si="19"/>
        <v/>
      </c>
      <c r="T55" s="170">
        <v>56</v>
      </c>
      <c r="U55" s="41" t="str">
        <f t="shared" si="20"/>
        <v/>
      </c>
      <c r="V55" s="42" t="str">
        <f t="shared" si="21"/>
        <v/>
      </c>
      <c r="W55" s="43" t="str">
        <f t="shared" si="22"/>
        <v/>
      </c>
      <c r="X55" s="44" t="str">
        <f t="shared" si="23"/>
        <v/>
      </c>
      <c r="Y55" s="45" t="str">
        <f t="shared" si="24"/>
        <v/>
      </c>
      <c r="Z55" s="45" t="str">
        <f t="shared" si="25"/>
        <v/>
      </c>
      <c r="AA55" s="109" t="str">
        <f t="shared" si="26"/>
        <v/>
      </c>
      <c r="AB55" s="113" t="str">
        <f t="shared" si="27"/>
        <v/>
      </c>
      <c r="AC55" s="170">
        <v>56</v>
      </c>
      <c r="AD55" s="41" t="str">
        <f t="shared" si="28"/>
        <v/>
      </c>
      <c r="AE55" s="42" t="str">
        <f t="shared" si="29"/>
        <v/>
      </c>
      <c r="AF55" s="43" t="str">
        <f t="shared" si="30"/>
        <v/>
      </c>
      <c r="AG55" s="44" t="str">
        <f t="shared" si="31"/>
        <v/>
      </c>
      <c r="AH55" s="45" t="str">
        <f t="shared" si="32"/>
        <v/>
      </c>
      <c r="AI55" s="45" t="str">
        <f t="shared" si="33"/>
        <v/>
      </c>
      <c r="AJ55" s="109" t="str">
        <f t="shared" si="34"/>
        <v/>
      </c>
      <c r="AK55" s="113" t="str">
        <f t="shared" si="35"/>
        <v/>
      </c>
      <c r="AL55" s="170">
        <v>56</v>
      </c>
      <c r="AM55" s="41" t="str">
        <f t="shared" si="36"/>
        <v/>
      </c>
      <c r="AN55" s="42" t="str">
        <f t="shared" si="37"/>
        <v/>
      </c>
      <c r="AO55" s="43" t="str">
        <f t="shared" si="38"/>
        <v/>
      </c>
      <c r="AP55" s="44" t="str">
        <f t="shared" si="39"/>
        <v/>
      </c>
      <c r="AQ55" s="45" t="str">
        <f t="shared" si="40"/>
        <v/>
      </c>
      <c r="AR55" s="45" t="str">
        <f t="shared" si="41"/>
        <v/>
      </c>
      <c r="AS55" s="45" t="str">
        <f t="shared" si="42"/>
        <v/>
      </c>
      <c r="AT55" s="70" t="str">
        <f t="shared" si="43"/>
        <v/>
      </c>
      <c r="AU55" s="170">
        <v>56</v>
      </c>
      <c r="AV55" s="41" t="str">
        <f t="shared" si="44"/>
        <v/>
      </c>
      <c r="AW55" s="42" t="str">
        <f t="shared" si="45"/>
        <v/>
      </c>
      <c r="AX55" s="43" t="str">
        <f t="shared" si="46"/>
        <v/>
      </c>
      <c r="AY55" s="44" t="str">
        <f t="shared" si="47"/>
        <v/>
      </c>
      <c r="AZ55" s="45" t="str">
        <f t="shared" si="48"/>
        <v/>
      </c>
      <c r="BA55" s="45" t="str">
        <f t="shared" si="49"/>
        <v/>
      </c>
      <c r="BB55" s="45" t="str">
        <f t="shared" si="50"/>
        <v/>
      </c>
      <c r="BC55" s="70" t="str">
        <f t="shared" si="51"/>
        <v/>
      </c>
      <c r="BD55" s="170">
        <v>56</v>
      </c>
      <c r="BE55" s="41" t="str">
        <f t="shared" si="52"/>
        <v/>
      </c>
      <c r="BF55" s="42" t="str">
        <f t="shared" si="53"/>
        <v/>
      </c>
      <c r="BG55" s="43" t="str">
        <f t="shared" si="54"/>
        <v/>
      </c>
      <c r="BH55" s="44" t="str">
        <f t="shared" si="55"/>
        <v/>
      </c>
      <c r="BI55" s="45" t="str">
        <f t="shared" si="56"/>
        <v/>
      </c>
      <c r="BJ55" s="45" t="str">
        <f t="shared" si="57"/>
        <v/>
      </c>
      <c r="BK55" s="45" t="str">
        <f t="shared" si="58"/>
        <v/>
      </c>
      <c r="BL55" s="70" t="str">
        <f t="shared" si="59"/>
        <v/>
      </c>
      <c r="BM55" s="170">
        <v>56</v>
      </c>
      <c r="BN55" s="41" t="str">
        <f t="shared" si="60"/>
        <v/>
      </c>
      <c r="BO55" s="42" t="str">
        <f t="shared" si="61"/>
        <v/>
      </c>
      <c r="BP55" s="43" t="str">
        <f t="shared" si="62"/>
        <v/>
      </c>
      <c r="BQ55" s="44" t="str">
        <f t="shared" si="63"/>
        <v/>
      </c>
      <c r="BR55" s="45" t="str">
        <f t="shared" si="64"/>
        <v/>
      </c>
      <c r="BS55" s="45" t="str">
        <f t="shared" si="65"/>
        <v/>
      </c>
      <c r="BT55" s="45" t="str">
        <f t="shared" si="66"/>
        <v/>
      </c>
      <c r="BU55" s="70" t="str">
        <f t="shared" si="67"/>
        <v/>
      </c>
      <c r="BV55" s="11"/>
      <c r="BW55" s="28">
        <v>56</v>
      </c>
      <c r="BX55" s="61">
        <f t="shared" si="69"/>
        <v>0</v>
      </c>
      <c r="BY55" s="62">
        <f t="shared" si="70"/>
        <v>0</v>
      </c>
      <c r="BZ55" s="62" t="e">
        <f t="shared" si="71"/>
        <v>#DIV/0!</v>
      </c>
      <c r="CA55" s="61" t="e">
        <f t="shared" si="72"/>
        <v>#DIV/0!</v>
      </c>
      <c r="CB55" s="75">
        <f t="shared" si="83"/>
        <v>1.273477</v>
      </c>
      <c r="CC55" s="75" t="e">
        <f t="shared" si="73"/>
        <v>#DIV/0!</v>
      </c>
      <c r="CD55" s="75" t="e">
        <f t="shared" si="74"/>
        <v>#DIV/0!</v>
      </c>
      <c r="CE55" s="75" t="e">
        <f t="shared" si="84"/>
        <v>#DIV/0!</v>
      </c>
      <c r="CF55" s="118" t="e">
        <f t="shared" si="75"/>
        <v>#DIV/0!</v>
      </c>
      <c r="CH55" s="25">
        <v>56</v>
      </c>
      <c r="CI55" s="71">
        <f t="shared" si="76"/>
        <v>0</v>
      </c>
      <c r="CJ55" s="42">
        <f t="shared" si="77"/>
        <v>0</v>
      </c>
      <c r="CK55" s="72" t="e">
        <f t="shared" si="78"/>
        <v>#DIV/0!</v>
      </c>
      <c r="CL55" s="71" t="e">
        <f t="shared" si="79"/>
        <v>#DIV/0!</v>
      </c>
      <c r="CM55" s="42" t="e">
        <f t="shared" si="80"/>
        <v>#DIV/0!</v>
      </c>
      <c r="CN55" s="73" t="e">
        <f t="shared" si="81"/>
        <v>#DIV/0!</v>
      </c>
      <c r="CO55" s="123" t="e">
        <f t="shared" si="82"/>
        <v>#DIV/0!</v>
      </c>
    </row>
    <row r="56" spans="1:93" ht="15" customHeight="1">
      <c r="A56" s="2">
        <v>57</v>
      </c>
      <c r="B56" s="47">
        <f t="shared" si="2"/>
        <v>0</v>
      </c>
      <c r="C56" s="46">
        <f t="shared" si="3"/>
        <v>0</v>
      </c>
      <c r="D56" s="48" t="e">
        <f t="shared" si="4"/>
        <v>#DIV/0!</v>
      </c>
      <c r="E56" s="49" t="e">
        <f t="shared" si="5"/>
        <v>#DIV/0!</v>
      </c>
      <c r="F56" s="50" t="e">
        <f t="shared" si="6"/>
        <v>#DIV/0!</v>
      </c>
      <c r="G56" s="45">
        <f t="shared" si="7"/>
        <v>1.273477</v>
      </c>
      <c r="H56" s="45" t="e">
        <f t="shared" si="8"/>
        <v>#DIV/0!</v>
      </c>
      <c r="I56" s="109" t="e">
        <f t="shared" si="9"/>
        <v>#DIV/0!</v>
      </c>
      <c r="J56" s="113" t="e">
        <f t="shared" si="10"/>
        <v>#DIV/0!</v>
      </c>
      <c r="K56" s="170">
        <f t="shared" si="11"/>
        <v>57</v>
      </c>
      <c r="L56" s="41" t="str">
        <f t="shared" si="12"/>
        <v/>
      </c>
      <c r="M56" s="42" t="str">
        <f t="shared" si="13"/>
        <v/>
      </c>
      <c r="N56" s="43" t="str">
        <f t="shared" si="14"/>
        <v/>
      </c>
      <c r="O56" s="44" t="str">
        <f t="shared" si="15"/>
        <v/>
      </c>
      <c r="P56" s="45" t="str">
        <f t="shared" si="16"/>
        <v/>
      </c>
      <c r="Q56" s="45" t="str">
        <f t="shared" si="17"/>
        <v/>
      </c>
      <c r="R56" s="109" t="str">
        <f t="shared" si="18"/>
        <v/>
      </c>
      <c r="S56" s="113" t="str">
        <f t="shared" si="19"/>
        <v/>
      </c>
      <c r="T56" s="170">
        <v>57</v>
      </c>
      <c r="U56" s="41" t="str">
        <f t="shared" si="20"/>
        <v/>
      </c>
      <c r="V56" s="42" t="str">
        <f t="shared" si="21"/>
        <v/>
      </c>
      <c r="W56" s="43" t="str">
        <f t="shared" si="22"/>
        <v/>
      </c>
      <c r="X56" s="44" t="str">
        <f t="shared" si="23"/>
        <v/>
      </c>
      <c r="Y56" s="45" t="str">
        <f t="shared" si="24"/>
        <v/>
      </c>
      <c r="Z56" s="45" t="str">
        <f t="shared" si="25"/>
        <v/>
      </c>
      <c r="AA56" s="109" t="str">
        <f t="shared" si="26"/>
        <v/>
      </c>
      <c r="AB56" s="113" t="str">
        <f t="shared" si="27"/>
        <v/>
      </c>
      <c r="AC56" s="170">
        <v>57</v>
      </c>
      <c r="AD56" s="41" t="str">
        <f t="shared" si="28"/>
        <v/>
      </c>
      <c r="AE56" s="42" t="str">
        <f t="shared" si="29"/>
        <v/>
      </c>
      <c r="AF56" s="43" t="str">
        <f t="shared" si="30"/>
        <v/>
      </c>
      <c r="AG56" s="44" t="str">
        <f t="shared" si="31"/>
        <v/>
      </c>
      <c r="AH56" s="45" t="str">
        <f t="shared" si="32"/>
        <v/>
      </c>
      <c r="AI56" s="45" t="str">
        <f t="shared" si="33"/>
        <v/>
      </c>
      <c r="AJ56" s="109" t="str">
        <f t="shared" si="34"/>
        <v/>
      </c>
      <c r="AK56" s="113" t="str">
        <f t="shared" si="35"/>
        <v/>
      </c>
      <c r="AL56" s="170">
        <v>57</v>
      </c>
      <c r="AM56" s="41" t="str">
        <f t="shared" si="36"/>
        <v/>
      </c>
      <c r="AN56" s="42" t="str">
        <f t="shared" si="37"/>
        <v/>
      </c>
      <c r="AO56" s="43" t="str">
        <f t="shared" si="38"/>
        <v/>
      </c>
      <c r="AP56" s="44" t="str">
        <f t="shared" si="39"/>
        <v/>
      </c>
      <c r="AQ56" s="45" t="str">
        <f t="shared" si="40"/>
        <v/>
      </c>
      <c r="AR56" s="45" t="str">
        <f t="shared" si="41"/>
        <v/>
      </c>
      <c r="AS56" s="45" t="str">
        <f t="shared" si="42"/>
        <v/>
      </c>
      <c r="AT56" s="70" t="str">
        <f t="shared" si="43"/>
        <v/>
      </c>
      <c r="AU56" s="170">
        <v>57</v>
      </c>
      <c r="AV56" s="41" t="str">
        <f t="shared" si="44"/>
        <v/>
      </c>
      <c r="AW56" s="42" t="str">
        <f t="shared" si="45"/>
        <v/>
      </c>
      <c r="AX56" s="43" t="str">
        <f t="shared" si="46"/>
        <v/>
      </c>
      <c r="AY56" s="44" t="str">
        <f t="shared" si="47"/>
        <v/>
      </c>
      <c r="AZ56" s="45" t="str">
        <f t="shared" si="48"/>
        <v/>
      </c>
      <c r="BA56" s="45" t="str">
        <f t="shared" si="49"/>
        <v/>
      </c>
      <c r="BB56" s="45" t="str">
        <f t="shared" si="50"/>
        <v/>
      </c>
      <c r="BC56" s="70" t="str">
        <f t="shared" si="51"/>
        <v/>
      </c>
      <c r="BD56" s="170">
        <v>57</v>
      </c>
      <c r="BE56" s="41" t="str">
        <f t="shared" si="52"/>
        <v/>
      </c>
      <c r="BF56" s="42" t="str">
        <f t="shared" si="53"/>
        <v/>
      </c>
      <c r="BG56" s="43" t="str">
        <f t="shared" si="54"/>
        <v/>
      </c>
      <c r="BH56" s="44" t="str">
        <f t="shared" si="55"/>
        <v/>
      </c>
      <c r="BI56" s="45" t="str">
        <f t="shared" si="56"/>
        <v/>
      </c>
      <c r="BJ56" s="45" t="str">
        <f t="shared" si="57"/>
        <v/>
      </c>
      <c r="BK56" s="45" t="str">
        <f t="shared" si="58"/>
        <v/>
      </c>
      <c r="BL56" s="70" t="str">
        <f t="shared" si="59"/>
        <v/>
      </c>
      <c r="BM56" s="170">
        <v>57</v>
      </c>
      <c r="BN56" s="41" t="str">
        <f t="shared" si="60"/>
        <v/>
      </c>
      <c r="BO56" s="42" t="str">
        <f t="shared" si="61"/>
        <v/>
      </c>
      <c r="BP56" s="43" t="str">
        <f t="shared" si="62"/>
        <v/>
      </c>
      <c r="BQ56" s="44" t="str">
        <f t="shared" si="63"/>
        <v/>
      </c>
      <c r="BR56" s="45" t="str">
        <f t="shared" si="64"/>
        <v/>
      </c>
      <c r="BS56" s="45" t="str">
        <f t="shared" si="65"/>
        <v/>
      </c>
      <c r="BT56" s="45" t="str">
        <f t="shared" si="66"/>
        <v/>
      </c>
      <c r="BU56" s="70" t="str">
        <f t="shared" si="67"/>
        <v/>
      </c>
      <c r="BV56" s="11"/>
      <c r="BW56" s="28">
        <v>57</v>
      </c>
      <c r="BX56" s="61">
        <f t="shared" si="69"/>
        <v>0</v>
      </c>
      <c r="BY56" s="62">
        <f t="shared" si="70"/>
        <v>0</v>
      </c>
      <c r="BZ56" s="62" t="e">
        <f t="shared" si="71"/>
        <v>#DIV/0!</v>
      </c>
      <c r="CA56" s="61" t="e">
        <f t="shared" si="72"/>
        <v>#DIV/0!</v>
      </c>
      <c r="CB56" s="75">
        <f t="shared" si="83"/>
        <v>1.273477</v>
      </c>
      <c r="CC56" s="75" t="e">
        <f t="shared" si="73"/>
        <v>#DIV/0!</v>
      </c>
      <c r="CD56" s="75" t="e">
        <f t="shared" si="74"/>
        <v>#DIV/0!</v>
      </c>
      <c r="CE56" s="75" t="e">
        <f t="shared" si="84"/>
        <v>#DIV/0!</v>
      </c>
      <c r="CF56" s="118" t="e">
        <f t="shared" si="75"/>
        <v>#DIV/0!</v>
      </c>
      <c r="CH56" s="25">
        <v>57</v>
      </c>
      <c r="CI56" s="71">
        <f t="shared" si="76"/>
        <v>0</v>
      </c>
      <c r="CJ56" s="42">
        <f t="shared" si="77"/>
        <v>0</v>
      </c>
      <c r="CK56" s="72" t="e">
        <f t="shared" si="78"/>
        <v>#DIV/0!</v>
      </c>
      <c r="CL56" s="71" t="e">
        <f t="shared" si="79"/>
        <v>#DIV/0!</v>
      </c>
      <c r="CM56" s="42" t="e">
        <f t="shared" si="80"/>
        <v>#DIV/0!</v>
      </c>
      <c r="CN56" s="73" t="e">
        <f t="shared" si="81"/>
        <v>#DIV/0!</v>
      </c>
      <c r="CO56" s="123" t="e">
        <f t="shared" si="82"/>
        <v>#DIV/0!</v>
      </c>
    </row>
    <row r="57" spans="1:93" ht="15" customHeight="1">
      <c r="A57" s="2">
        <v>58</v>
      </c>
      <c r="B57" s="47">
        <f t="shared" si="2"/>
        <v>0</v>
      </c>
      <c r="C57" s="46">
        <f t="shared" si="3"/>
        <v>0</v>
      </c>
      <c r="D57" s="48" t="e">
        <f t="shared" si="4"/>
        <v>#DIV/0!</v>
      </c>
      <c r="E57" s="49" t="e">
        <f t="shared" si="5"/>
        <v>#DIV/0!</v>
      </c>
      <c r="F57" s="50" t="e">
        <f t="shared" si="6"/>
        <v>#DIV/0!</v>
      </c>
      <c r="G57" s="45">
        <f t="shared" si="7"/>
        <v>1.273477</v>
      </c>
      <c r="H57" s="45" t="e">
        <f t="shared" si="8"/>
        <v>#DIV/0!</v>
      </c>
      <c r="I57" s="109" t="e">
        <f t="shared" si="9"/>
        <v>#DIV/0!</v>
      </c>
      <c r="J57" s="113" t="e">
        <f t="shared" si="10"/>
        <v>#DIV/0!</v>
      </c>
      <c r="K57" s="170">
        <f t="shared" si="11"/>
        <v>58</v>
      </c>
      <c r="L57" s="41" t="str">
        <f t="shared" si="12"/>
        <v/>
      </c>
      <c r="M57" s="42" t="str">
        <f t="shared" si="13"/>
        <v/>
      </c>
      <c r="N57" s="43" t="str">
        <f t="shared" si="14"/>
        <v/>
      </c>
      <c r="O57" s="44" t="str">
        <f t="shared" si="15"/>
        <v/>
      </c>
      <c r="P57" s="45" t="str">
        <f t="shared" si="16"/>
        <v/>
      </c>
      <c r="Q57" s="45" t="str">
        <f t="shared" si="17"/>
        <v/>
      </c>
      <c r="R57" s="109" t="str">
        <f t="shared" si="18"/>
        <v/>
      </c>
      <c r="S57" s="113" t="str">
        <f t="shared" si="19"/>
        <v/>
      </c>
      <c r="T57" s="170">
        <v>58</v>
      </c>
      <c r="U57" s="41" t="str">
        <f t="shared" si="20"/>
        <v/>
      </c>
      <c r="V57" s="42" t="str">
        <f t="shared" si="21"/>
        <v/>
      </c>
      <c r="W57" s="43" t="str">
        <f t="shared" si="22"/>
        <v/>
      </c>
      <c r="X57" s="44" t="str">
        <f t="shared" si="23"/>
        <v/>
      </c>
      <c r="Y57" s="45" t="str">
        <f t="shared" si="24"/>
        <v/>
      </c>
      <c r="Z57" s="45" t="str">
        <f t="shared" si="25"/>
        <v/>
      </c>
      <c r="AA57" s="109" t="str">
        <f t="shared" si="26"/>
        <v/>
      </c>
      <c r="AB57" s="113" t="str">
        <f t="shared" si="27"/>
        <v/>
      </c>
      <c r="AC57" s="170">
        <v>58</v>
      </c>
      <c r="AD57" s="41" t="str">
        <f t="shared" si="28"/>
        <v/>
      </c>
      <c r="AE57" s="42" t="str">
        <f t="shared" si="29"/>
        <v/>
      </c>
      <c r="AF57" s="43" t="str">
        <f t="shared" si="30"/>
        <v/>
      </c>
      <c r="AG57" s="44" t="str">
        <f t="shared" si="31"/>
        <v/>
      </c>
      <c r="AH57" s="45" t="str">
        <f t="shared" si="32"/>
        <v/>
      </c>
      <c r="AI57" s="45" t="str">
        <f t="shared" si="33"/>
        <v/>
      </c>
      <c r="AJ57" s="109" t="str">
        <f t="shared" si="34"/>
        <v/>
      </c>
      <c r="AK57" s="113" t="str">
        <f t="shared" si="35"/>
        <v/>
      </c>
      <c r="AL57" s="170">
        <v>58</v>
      </c>
      <c r="AM57" s="41" t="str">
        <f t="shared" si="36"/>
        <v/>
      </c>
      <c r="AN57" s="42" t="str">
        <f t="shared" si="37"/>
        <v/>
      </c>
      <c r="AO57" s="43" t="str">
        <f t="shared" si="38"/>
        <v/>
      </c>
      <c r="AP57" s="44" t="str">
        <f t="shared" si="39"/>
        <v/>
      </c>
      <c r="AQ57" s="45" t="str">
        <f t="shared" si="40"/>
        <v/>
      </c>
      <c r="AR57" s="45" t="str">
        <f t="shared" si="41"/>
        <v/>
      </c>
      <c r="AS57" s="45" t="str">
        <f t="shared" si="42"/>
        <v/>
      </c>
      <c r="AT57" s="70" t="str">
        <f t="shared" si="43"/>
        <v/>
      </c>
      <c r="AU57" s="170">
        <v>58</v>
      </c>
      <c r="AV57" s="41" t="str">
        <f t="shared" si="44"/>
        <v/>
      </c>
      <c r="AW57" s="42" t="str">
        <f t="shared" si="45"/>
        <v/>
      </c>
      <c r="AX57" s="43" t="str">
        <f t="shared" si="46"/>
        <v/>
      </c>
      <c r="AY57" s="44" t="str">
        <f t="shared" si="47"/>
        <v/>
      </c>
      <c r="AZ57" s="45" t="str">
        <f t="shared" si="48"/>
        <v/>
      </c>
      <c r="BA57" s="45" t="str">
        <f t="shared" si="49"/>
        <v/>
      </c>
      <c r="BB57" s="45" t="str">
        <f t="shared" si="50"/>
        <v/>
      </c>
      <c r="BC57" s="70" t="str">
        <f t="shared" si="51"/>
        <v/>
      </c>
      <c r="BD57" s="170">
        <v>58</v>
      </c>
      <c r="BE57" s="41" t="str">
        <f t="shared" si="52"/>
        <v/>
      </c>
      <c r="BF57" s="42" t="str">
        <f t="shared" si="53"/>
        <v/>
      </c>
      <c r="BG57" s="43" t="str">
        <f t="shared" si="54"/>
        <v/>
      </c>
      <c r="BH57" s="44" t="str">
        <f t="shared" si="55"/>
        <v/>
      </c>
      <c r="BI57" s="45" t="str">
        <f t="shared" si="56"/>
        <v/>
      </c>
      <c r="BJ57" s="45" t="str">
        <f t="shared" si="57"/>
        <v/>
      </c>
      <c r="BK57" s="45" t="str">
        <f t="shared" si="58"/>
        <v/>
      </c>
      <c r="BL57" s="70" t="str">
        <f t="shared" si="59"/>
        <v/>
      </c>
      <c r="BM57" s="170">
        <v>58</v>
      </c>
      <c r="BN57" s="41" t="str">
        <f t="shared" si="60"/>
        <v/>
      </c>
      <c r="BO57" s="42" t="str">
        <f t="shared" si="61"/>
        <v/>
      </c>
      <c r="BP57" s="43" t="str">
        <f t="shared" si="62"/>
        <v/>
      </c>
      <c r="BQ57" s="44" t="str">
        <f t="shared" si="63"/>
        <v/>
      </c>
      <c r="BR57" s="45" t="str">
        <f t="shared" si="64"/>
        <v/>
      </c>
      <c r="BS57" s="45" t="str">
        <f t="shared" si="65"/>
        <v/>
      </c>
      <c r="BT57" s="45" t="str">
        <f t="shared" si="66"/>
        <v/>
      </c>
      <c r="BU57" s="70" t="str">
        <f t="shared" si="67"/>
        <v/>
      </c>
      <c r="BV57" s="11"/>
      <c r="BW57" s="28">
        <v>58</v>
      </c>
      <c r="BX57" s="61">
        <f t="shared" si="69"/>
        <v>0</v>
      </c>
      <c r="BY57" s="62">
        <f t="shared" si="70"/>
        <v>0</v>
      </c>
      <c r="BZ57" s="62" t="e">
        <f t="shared" si="71"/>
        <v>#DIV/0!</v>
      </c>
      <c r="CA57" s="61" t="e">
        <f t="shared" si="72"/>
        <v>#DIV/0!</v>
      </c>
      <c r="CB57" s="75">
        <f t="shared" si="83"/>
        <v>1.273477</v>
      </c>
      <c r="CC57" s="75" t="e">
        <f t="shared" si="73"/>
        <v>#DIV/0!</v>
      </c>
      <c r="CD57" s="75" t="e">
        <f t="shared" si="74"/>
        <v>#DIV/0!</v>
      </c>
      <c r="CE57" s="75" t="e">
        <f t="shared" si="84"/>
        <v>#DIV/0!</v>
      </c>
      <c r="CF57" s="118" t="e">
        <f t="shared" si="75"/>
        <v>#DIV/0!</v>
      </c>
      <c r="CH57" s="25">
        <v>58</v>
      </c>
      <c r="CI57" s="71">
        <f t="shared" si="76"/>
        <v>0</v>
      </c>
      <c r="CJ57" s="42">
        <f t="shared" si="77"/>
        <v>0</v>
      </c>
      <c r="CK57" s="72" t="e">
        <f t="shared" si="78"/>
        <v>#DIV/0!</v>
      </c>
      <c r="CL57" s="71" t="e">
        <f t="shared" si="79"/>
        <v>#DIV/0!</v>
      </c>
      <c r="CM57" s="42" t="e">
        <f t="shared" si="80"/>
        <v>#DIV/0!</v>
      </c>
      <c r="CN57" s="73" t="e">
        <f t="shared" si="81"/>
        <v>#DIV/0!</v>
      </c>
      <c r="CO57" s="123" t="e">
        <f t="shared" si="82"/>
        <v>#DIV/0!</v>
      </c>
    </row>
    <row r="58" spans="1:93" ht="15" customHeight="1">
      <c r="A58" s="2">
        <v>59</v>
      </c>
      <c r="B58" s="47">
        <f t="shared" si="2"/>
        <v>0</v>
      </c>
      <c r="C58" s="46">
        <f t="shared" si="3"/>
        <v>0</v>
      </c>
      <c r="D58" s="48" t="e">
        <f t="shared" si="4"/>
        <v>#DIV/0!</v>
      </c>
      <c r="E58" s="49" t="e">
        <f t="shared" si="5"/>
        <v>#DIV/0!</v>
      </c>
      <c r="F58" s="50" t="e">
        <f t="shared" si="6"/>
        <v>#DIV/0!</v>
      </c>
      <c r="G58" s="45">
        <f t="shared" si="7"/>
        <v>1.273477</v>
      </c>
      <c r="H58" s="45" t="e">
        <f t="shared" si="8"/>
        <v>#DIV/0!</v>
      </c>
      <c r="I58" s="109" t="e">
        <f t="shared" si="9"/>
        <v>#DIV/0!</v>
      </c>
      <c r="J58" s="113" t="e">
        <f t="shared" si="10"/>
        <v>#DIV/0!</v>
      </c>
      <c r="K58" s="170">
        <f t="shared" si="11"/>
        <v>59</v>
      </c>
      <c r="L58" s="41" t="str">
        <f t="shared" si="12"/>
        <v/>
      </c>
      <c r="M58" s="42" t="str">
        <f t="shared" si="13"/>
        <v/>
      </c>
      <c r="N58" s="43" t="str">
        <f t="shared" si="14"/>
        <v/>
      </c>
      <c r="O58" s="44" t="str">
        <f t="shared" si="15"/>
        <v/>
      </c>
      <c r="P58" s="45" t="str">
        <f t="shared" si="16"/>
        <v/>
      </c>
      <c r="Q58" s="45" t="str">
        <f t="shared" si="17"/>
        <v/>
      </c>
      <c r="R58" s="109" t="str">
        <f t="shared" si="18"/>
        <v/>
      </c>
      <c r="S58" s="113" t="str">
        <f t="shared" si="19"/>
        <v/>
      </c>
      <c r="T58" s="170">
        <v>59</v>
      </c>
      <c r="U58" s="41" t="str">
        <f t="shared" si="20"/>
        <v/>
      </c>
      <c r="V58" s="42" t="str">
        <f t="shared" si="21"/>
        <v/>
      </c>
      <c r="W58" s="43" t="str">
        <f t="shared" si="22"/>
        <v/>
      </c>
      <c r="X58" s="44" t="str">
        <f t="shared" si="23"/>
        <v/>
      </c>
      <c r="Y58" s="45" t="str">
        <f t="shared" si="24"/>
        <v/>
      </c>
      <c r="Z58" s="45" t="str">
        <f t="shared" si="25"/>
        <v/>
      </c>
      <c r="AA58" s="109" t="str">
        <f t="shared" si="26"/>
        <v/>
      </c>
      <c r="AB58" s="113" t="str">
        <f t="shared" si="27"/>
        <v/>
      </c>
      <c r="AC58" s="170">
        <v>59</v>
      </c>
      <c r="AD58" s="41" t="str">
        <f t="shared" si="28"/>
        <v/>
      </c>
      <c r="AE58" s="42" t="str">
        <f t="shared" si="29"/>
        <v/>
      </c>
      <c r="AF58" s="43" t="str">
        <f t="shared" si="30"/>
        <v/>
      </c>
      <c r="AG58" s="44" t="str">
        <f t="shared" si="31"/>
        <v/>
      </c>
      <c r="AH58" s="45" t="str">
        <f t="shared" si="32"/>
        <v/>
      </c>
      <c r="AI58" s="45" t="str">
        <f t="shared" si="33"/>
        <v/>
      </c>
      <c r="AJ58" s="109" t="str">
        <f t="shared" si="34"/>
        <v/>
      </c>
      <c r="AK58" s="113" t="str">
        <f t="shared" si="35"/>
        <v/>
      </c>
      <c r="AL58" s="170">
        <v>59</v>
      </c>
      <c r="AM58" s="41" t="str">
        <f t="shared" si="36"/>
        <v/>
      </c>
      <c r="AN58" s="42" t="str">
        <f t="shared" si="37"/>
        <v/>
      </c>
      <c r="AO58" s="43" t="str">
        <f t="shared" si="38"/>
        <v/>
      </c>
      <c r="AP58" s="44" t="str">
        <f t="shared" si="39"/>
        <v/>
      </c>
      <c r="AQ58" s="45" t="str">
        <f t="shared" si="40"/>
        <v/>
      </c>
      <c r="AR58" s="45" t="str">
        <f t="shared" si="41"/>
        <v/>
      </c>
      <c r="AS58" s="45" t="str">
        <f t="shared" si="42"/>
        <v/>
      </c>
      <c r="AT58" s="70" t="str">
        <f t="shared" si="43"/>
        <v/>
      </c>
      <c r="AU58" s="170">
        <v>59</v>
      </c>
      <c r="AV58" s="41" t="str">
        <f t="shared" si="44"/>
        <v/>
      </c>
      <c r="AW58" s="42" t="str">
        <f t="shared" si="45"/>
        <v/>
      </c>
      <c r="AX58" s="43" t="str">
        <f t="shared" si="46"/>
        <v/>
      </c>
      <c r="AY58" s="44" t="str">
        <f t="shared" si="47"/>
        <v/>
      </c>
      <c r="AZ58" s="45" t="str">
        <f t="shared" si="48"/>
        <v/>
      </c>
      <c r="BA58" s="45" t="str">
        <f t="shared" si="49"/>
        <v/>
      </c>
      <c r="BB58" s="45" t="str">
        <f t="shared" si="50"/>
        <v/>
      </c>
      <c r="BC58" s="70" t="str">
        <f t="shared" si="51"/>
        <v/>
      </c>
      <c r="BD58" s="170">
        <v>59</v>
      </c>
      <c r="BE58" s="41" t="str">
        <f t="shared" si="52"/>
        <v/>
      </c>
      <c r="BF58" s="42" t="str">
        <f t="shared" si="53"/>
        <v/>
      </c>
      <c r="BG58" s="43" t="str">
        <f t="shared" si="54"/>
        <v/>
      </c>
      <c r="BH58" s="44" t="str">
        <f t="shared" si="55"/>
        <v/>
      </c>
      <c r="BI58" s="45" t="str">
        <f t="shared" si="56"/>
        <v/>
      </c>
      <c r="BJ58" s="45" t="str">
        <f t="shared" si="57"/>
        <v/>
      </c>
      <c r="BK58" s="45" t="str">
        <f t="shared" si="58"/>
        <v/>
      </c>
      <c r="BL58" s="70" t="str">
        <f t="shared" si="59"/>
        <v/>
      </c>
      <c r="BM58" s="170">
        <v>59</v>
      </c>
      <c r="BN58" s="41" t="str">
        <f t="shared" si="60"/>
        <v/>
      </c>
      <c r="BO58" s="42" t="str">
        <f t="shared" si="61"/>
        <v/>
      </c>
      <c r="BP58" s="43" t="str">
        <f t="shared" si="62"/>
        <v/>
      </c>
      <c r="BQ58" s="44" t="str">
        <f t="shared" si="63"/>
        <v/>
      </c>
      <c r="BR58" s="45" t="str">
        <f t="shared" si="64"/>
        <v/>
      </c>
      <c r="BS58" s="45" t="str">
        <f t="shared" si="65"/>
        <v/>
      </c>
      <c r="BT58" s="45" t="str">
        <f t="shared" si="66"/>
        <v/>
      </c>
      <c r="BU58" s="70" t="str">
        <f t="shared" si="67"/>
        <v/>
      </c>
      <c r="BV58" s="11"/>
      <c r="BW58" s="28">
        <v>59</v>
      </c>
      <c r="BX58" s="61">
        <f t="shared" si="69"/>
        <v>0</v>
      </c>
      <c r="BY58" s="62">
        <f t="shared" si="70"/>
        <v>0</v>
      </c>
      <c r="BZ58" s="62" t="e">
        <f t="shared" si="71"/>
        <v>#DIV/0!</v>
      </c>
      <c r="CA58" s="61" t="e">
        <f t="shared" si="72"/>
        <v>#DIV/0!</v>
      </c>
      <c r="CB58" s="75">
        <f t="shared" si="83"/>
        <v>1.273477</v>
      </c>
      <c r="CC58" s="75" t="e">
        <f t="shared" si="73"/>
        <v>#DIV/0!</v>
      </c>
      <c r="CD58" s="75" t="e">
        <f t="shared" si="74"/>
        <v>#DIV/0!</v>
      </c>
      <c r="CE58" s="75" t="e">
        <f t="shared" si="84"/>
        <v>#DIV/0!</v>
      </c>
      <c r="CF58" s="118" t="e">
        <f t="shared" si="75"/>
        <v>#DIV/0!</v>
      </c>
      <c r="CH58" s="25">
        <v>59</v>
      </c>
      <c r="CI58" s="71">
        <f t="shared" si="76"/>
        <v>0</v>
      </c>
      <c r="CJ58" s="42">
        <f t="shared" si="77"/>
        <v>0</v>
      </c>
      <c r="CK58" s="72" t="e">
        <f t="shared" si="78"/>
        <v>#DIV/0!</v>
      </c>
      <c r="CL58" s="71" t="e">
        <f t="shared" si="79"/>
        <v>#DIV/0!</v>
      </c>
      <c r="CM58" s="42" t="e">
        <f t="shared" si="80"/>
        <v>#DIV/0!</v>
      </c>
      <c r="CN58" s="73" t="e">
        <f t="shared" si="81"/>
        <v>#DIV/0!</v>
      </c>
      <c r="CO58" s="123" t="e">
        <f t="shared" si="82"/>
        <v>#DIV/0!</v>
      </c>
    </row>
    <row r="59" spans="1:93" ht="15" customHeight="1" thickBot="1">
      <c r="A59" s="3">
        <v>60</v>
      </c>
      <c r="B59" s="79">
        <f t="shared" si="2"/>
        <v>0</v>
      </c>
      <c r="C59" s="80">
        <f t="shared" si="3"/>
        <v>0</v>
      </c>
      <c r="D59" s="81" t="e">
        <f t="shared" si="4"/>
        <v>#DIV/0!</v>
      </c>
      <c r="E59" s="82" t="e">
        <f t="shared" si="5"/>
        <v>#DIV/0!</v>
      </c>
      <c r="F59" s="83" t="e">
        <f t="shared" si="6"/>
        <v>#DIV/0!</v>
      </c>
      <c r="G59" s="84">
        <f t="shared" si="7"/>
        <v>1.273477</v>
      </c>
      <c r="H59" s="84" t="e">
        <f t="shared" si="8"/>
        <v>#DIV/0!</v>
      </c>
      <c r="I59" s="110" t="e">
        <f t="shared" si="9"/>
        <v>#DIV/0!</v>
      </c>
      <c r="J59" s="114" t="e">
        <f t="shared" si="10"/>
        <v>#DIV/0!</v>
      </c>
      <c r="K59" s="170">
        <f t="shared" si="11"/>
        <v>60</v>
      </c>
      <c r="L59" s="100" t="str">
        <f t="shared" si="12"/>
        <v/>
      </c>
      <c r="M59" s="101" t="str">
        <f t="shared" si="13"/>
        <v/>
      </c>
      <c r="N59" s="102" t="str">
        <f t="shared" si="14"/>
        <v/>
      </c>
      <c r="O59" s="103" t="str">
        <f t="shared" si="15"/>
        <v/>
      </c>
      <c r="P59" s="84" t="str">
        <f t="shared" si="16"/>
        <v/>
      </c>
      <c r="Q59" s="84" t="str">
        <f t="shared" si="17"/>
        <v/>
      </c>
      <c r="R59" s="110" t="str">
        <f t="shared" si="18"/>
        <v/>
      </c>
      <c r="S59" s="114" t="str">
        <f t="shared" si="19"/>
        <v/>
      </c>
      <c r="T59" s="170">
        <v>60</v>
      </c>
      <c r="U59" s="100" t="str">
        <f t="shared" si="20"/>
        <v/>
      </c>
      <c r="V59" s="101" t="str">
        <f t="shared" si="21"/>
        <v/>
      </c>
      <c r="W59" s="102" t="str">
        <f t="shared" si="22"/>
        <v/>
      </c>
      <c r="X59" s="103" t="str">
        <f t="shared" si="23"/>
        <v/>
      </c>
      <c r="Y59" s="84" t="str">
        <f t="shared" si="24"/>
        <v/>
      </c>
      <c r="Z59" s="84" t="str">
        <f t="shared" si="25"/>
        <v/>
      </c>
      <c r="AA59" s="110" t="str">
        <f t="shared" si="26"/>
        <v/>
      </c>
      <c r="AB59" s="114" t="str">
        <f t="shared" si="27"/>
        <v/>
      </c>
      <c r="AC59" s="170">
        <v>60</v>
      </c>
      <c r="AD59" s="104" t="str">
        <f t="shared" si="28"/>
        <v/>
      </c>
      <c r="AE59" s="105" t="str">
        <f t="shared" si="29"/>
        <v/>
      </c>
      <c r="AF59" s="106" t="str">
        <f t="shared" si="30"/>
        <v/>
      </c>
      <c r="AG59" s="107" t="str">
        <f t="shared" si="31"/>
        <v/>
      </c>
      <c r="AH59" s="91" t="str">
        <f t="shared" si="32"/>
        <v/>
      </c>
      <c r="AI59" s="91" t="str">
        <f t="shared" si="33"/>
        <v/>
      </c>
      <c r="AJ59" s="111" t="str">
        <f t="shared" si="34"/>
        <v/>
      </c>
      <c r="AK59" s="115" t="str">
        <f t="shared" si="35"/>
        <v/>
      </c>
      <c r="AL59" s="170">
        <v>60</v>
      </c>
      <c r="AM59" s="100" t="str">
        <f t="shared" si="36"/>
        <v/>
      </c>
      <c r="AN59" s="101" t="str">
        <f t="shared" si="37"/>
        <v/>
      </c>
      <c r="AO59" s="102" t="str">
        <f t="shared" si="38"/>
        <v/>
      </c>
      <c r="AP59" s="103" t="str">
        <f t="shared" si="39"/>
        <v/>
      </c>
      <c r="AQ59" s="84" t="str">
        <f t="shared" si="40"/>
        <v/>
      </c>
      <c r="AR59" s="84" t="str">
        <f t="shared" si="41"/>
        <v/>
      </c>
      <c r="AS59" s="84" t="str">
        <f t="shared" si="42"/>
        <v/>
      </c>
      <c r="AT59" s="85" t="str">
        <f t="shared" si="43"/>
        <v/>
      </c>
      <c r="AU59" s="170">
        <v>60</v>
      </c>
      <c r="AV59" s="100" t="str">
        <f t="shared" si="44"/>
        <v/>
      </c>
      <c r="AW59" s="101" t="str">
        <f t="shared" si="45"/>
        <v/>
      </c>
      <c r="AX59" s="102" t="str">
        <f t="shared" si="46"/>
        <v/>
      </c>
      <c r="AY59" s="103" t="str">
        <f t="shared" si="47"/>
        <v/>
      </c>
      <c r="AZ59" s="84" t="str">
        <f t="shared" si="48"/>
        <v/>
      </c>
      <c r="BA59" s="84" t="str">
        <f t="shared" si="49"/>
        <v/>
      </c>
      <c r="BB59" s="84" t="str">
        <f t="shared" si="50"/>
        <v/>
      </c>
      <c r="BC59" s="85" t="str">
        <f t="shared" si="51"/>
        <v/>
      </c>
      <c r="BD59" s="170">
        <v>60</v>
      </c>
      <c r="BE59" s="100" t="str">
        <f t="shared" si="52"/>
        <v/>
      </c>
      <c r="BF59" s="101" t="str">
        <f t="shared" si="53"/>
        <v/>
      </c>
      <c r="BG59" s="102" t="str">
        <f t="shared" si="54"/>
        <v/>
      </c>
      <c r="BH59" s="103" t="str">
        <f t="shared" si="55"/>
        <v/>
      </c>
      <c r="BI59" s="84" t="str">
        <f t="shared" si="56"/>
        <v/>
      </c>
      <c r="BJ59" s="84" t="str">
        <f t="shared" si="57"/>
        <v/>
      </c>
      <c r="BK59" s="84" t="str">
        <f t="shared" si="58"/>
        <v/>
      </c>
      <c r="BL59" s="85" t="str">
        <f t="shared" si="59"/>
        <v/>
      </c>
      <c r="BM59" s="170">
        <v>60</v>
      </c>
      <c r="BN59" s="100" t="str">
        <f t="shared" si="60"/>
        <v/>
      </c>
      <c r="BO59" s="101" t="str">
        <f t="shared" si="61"/>
        <v/>
      </c>
      <c r="BP59" s="102" t="str">
        <f t="shared" si="62"/>
        <v/>
      </c>
      <c r="BQ59" s="103" t="str">
        <f t="shared" si="63"/>
        <v/>
      </c>
      <c r="BR59" s="84" t="str">
        <f t="shared" si="64"/>
        <v/>
      </c>
      <c r="BS59" s="84" t="str">
        <f t="shared" si="65"/>
        <v/>
      </c>
      <c r="BT59" s="84" t="str">
        <f t="shared" si="66"/>
        <v/>
      </c>
      <c r="BU59" s="85" t="str">
        <f t="shared" si="67"/>
        <v/>
      </c>
      <c r="BV59" s="11"/>
      <c r="BW59" s="29">
        <v>60</v>
      </c>
      <c r="BX59" s="137">
        <f t="shared" si="69"/>
        <v>0</v>
      </c>
      <c r="BY59" s="138">
        <f t="shared" si="70"/>
        <v>0</v>
      </c>
      <c r="BZ59" s="138" t="e">
        <f t="shared" si="71"/>
        <v>#DIV/0!</v>
      </c>
      <c r="CA59" s="137" t="e">
        <f t="shared" si="72"/>
        <v>#DIV/0!</v>
      </c>
      <c r="CB59" s="139">
        <f t="shared" si="83"/>
        <v>1.273477</v>
      </c>
      <c r="CC59" s="139" t="e">
        <f t="shared" si="73"/>
        <v>#DIV/0!</v>
      </c>
      <c r="CD59" s="139" t="e">
        <f t="shared" si="74"/>
        <v>#DIV/0!</v>
      </c>
      <c r="CE59" s="139" t="e">
        <f t="shared" si="84"/>
        <v>#DIV/0!</v>
      </c>
      <c r="CF59" s="140" t="e">
        <f t="shared" si="75"/>
        <v>#DIV/0!</v>
      </c>
      <c r="CH59" s="149">
        <v>60</v>
      </c>
      <c r="CI59" s="143">
        <f t="shared" si="76"/>
        <v>0</v>
      </c>
      <c r="CJ59" s="105">
        <f t="shared" si="77"/>
        <v>0</v>
      </c>
      <c r="CK59" s="144" t="e">
        <f t="shared" si="78"/>
        <v>#DIV/0!</v>
      </c>
      <c r="CL59" s="143" t="e">
        <f t="shared" si="79"/>
        <v>#DIV/0!</v>
      </c>
      <c r="CM59" s="105" t="e">
        <f t="shared" si="80"/>
        <v>#DIV/0!</v>
      </c>
      <c r="CN59" s="145" t="e">
        <f t="shared" si="81"/>
        <v>#DIV/0!</v>
      </c>
      <c r="CO59" s="146" t="e">
        <f t="shared" si="82"/>
        <v>#DIV/0!</v>
      </c>
    </row>
    <row r="60" spans="1:93" ht="15" customHeight="1">
      <c r="A60" s="1">
        <v>61</v>
      </c>
      <c r="B60" s="47">
        <f t="shared" si="2"/>
        <v>0</v>
      </c>
      <c r="C60" s="46">
        <f t="shared" si="3"/>
        <v>0</v>
      </c>
      <c r="D60" s="77" t="e">
        <f t="shared" si="4"/>
        <v>#DIV/0!</v>
      </c>
      <c r="E60" s="49" t="e">
        <f t="shared" si="5"/>
        <v>#DIV/0!</v>
      </c>
      <c r="F60" s="50" t="e">
        <f t="shared" si="6"/>
        <v>#DIV/0!</v>
      </c>
      <c r="G60" s="78">
        <f t="shared" si="7"/>
        <v>1.273477</v>
      </c>
      <c r="H60" s="78" t="e">
        <f t="shared" si="8"/>
        <v>#DIV/0!</v>
      </c>
      <c r="I60" s="108" t="e">
        <f t="shared" si="9"/>
        <v>#DIV/0!</v>
      </c>
      <c r="J60" s="113" t="e">
        <f t="shared" si="10"/>
        <v>#DIV/0!</v>
      </c>
      <c r="K60" s="170">
        <f t="shared" si="11"/>
        <v>61</v>
      </c>
      <c r="L60" s="98" t="str">
        <f t="shared" si="12"/>
        <v/>
      </c>
      <c r="M60" s="46" t="str">
        <f t="shared" si="13"/>
        <v/>
      </c>
      <c r="N60" s="49" t="str">
        <f t="shared" si="14"/>
        <v/>
      </c>
      <c r="O60" s="50" t="str">
        <f t="shared" si="15"/>
        <v/>
      </c>
      <c r="P60" s="78" t="str">
        <f t="shared" si="16"/>
        <v/>
      </c>
      <c r="Q60" s="78" t="str">
        <f t="shared" si="17"/>
        <v/>
      </c>
      <c r="R60" s="108" t="str">
        <f t="shared" si="18"/>
        <v/>
      </c>
      <c r="S60" s="113" t="str">
        <f t="shared" si="19"/>
        <v/>
      </c>
      <c r="T60" s="170">
        <v>61</v>
      </c>
      <c r="U60" s="98" t="str">
        <f t="shared" si="20"/>
        <v/>
      </c>
      <c r="V60" s="46" t="str">
        <f t="shared" si="21"/>
        <v/>
      </c>
      <c r="W60" s="49" t="str">
        <f t="shared" si="22"/>
        <v/>
      </c>
      <c r="X60" s="50" t="str">
        <f t="shared" si="23"/>
        <v/>
      </c>
      <c r="Y60" s="78" t="str">
        <f t="shared" si="24"/>
        <v/>
      </c>
      <c r="Z60" s="78" t="str">
        <f t="shared" si="25"/>
        <v/>
      </c>
      <c r="AA60" s="108" t="str">
        <f t="shared" si="26"/>
        <v/>
      </c>
      <c r="AB60" s="113" t="str">
        <f t="shared" si="27"/>
        <v/>
      </c>
      <c r="AC60" s="170">
        <v>61</v>
      </c>
      <c r="AD60" s="99" t="str">
        <f t="shared" si="28"/>
        <v/>
      </c>
      <c r="AE60" s="54" t="str">
        <f t="shared" si="29"/>
        <v/>
      </c>
      <c r="AF60" s="94" t="str">
        <f t="shared" si="30"/>
        <v/>
      </c>
      <c r="AG60" s="95" t="str">
        <f t="shared" si="31"/>
        <v/>
      </c>
      <c r="AH60" s="96" t="str">
        <f t="shared" si="32"/>
        <v/>
      </c>
      <c r="AI60" s="96" t="str">
        <f t="shared" si="33"/>
        <v/>
      </c>
      <c r="AJ60" s="112" t="str">
        <f t="shared" si="34"/>
        <v/>
      </c>
      <c r="AK60" s="116" t="str">
        <f t="shared" si="35"/>
        <v/>
      </c>
      <c r="AL60" s="170">
        <v>61</v>
      </c>
      <c r="AM60" s="98" t="str">
        <f t="shared" si="36"/>
        <v/>
      </c>
      <c r="AN60" s="46" t="str">
        <f t="shared" si="37"/>
        <v/>
      </c>
      <c r="AO60" s="49" t="str">
        <f t="shared" si="38"/>
        <v/>
      </c>
      <c r="AP60" s="50" t="str">
        <f t="shared" si="39"/>
        <v/>
      </c>
      <c r="AQ60" s="78" t="str">
        <f t="shared" si="40"/>
        <v/>
      </c>
      <c r="AR60" s="78" t="str">
        <f t="shared" si="41"/>
        <v/>
      </c>
      <c r="AS60" s="78" t="str">
        <f t="shared" si="42"/>
        <v/>
      </c>
      <c r="AT60" s="46" t="str">
        <f t="shared" si="43"/>
        <v/>
      </c>
      <c r="AU60" s="170">
        <v>61</v>
      </c>
      <c r="AV60" s="98" t="str">
        <f t="shared" si="44"/>
        <v/>
      </c>
      <c r="AW60" s="46" t="str">
        <f t="shared" si="45"/>
        <v/>
      </c>
      <c r="AX60" s="49" t="str">
        <f t="shared" si="46"/>
        <v/>
      </c>
      <c r="AY60" s="50" t="str">
        <f t="shared" si="47"/>
        <v/>
      </c>
      <c r="AZ60" s="78" t="str">
        <f t="shared" si="48"/>
        <v/>
      </c>
      <c r="BA60" s="78" t="str">
        <f t="shared" si="49"/>
        <v/>
      </c>
      <c r="BB60" s="78" t="str">
        <f t="shared" si="50"/>
        <v/>
      </c>
      <c r="BC60" s="46" t="str">
        <f t="shared" si="51"/>
        <v/>
      </c>
      <c r="BD60" s="170">
        <v>61</v>
      </c>
      <c r="BE60" s="98" t="str">
        <f t="shared" si="52"/>
        <v/>
      </c>
      <c r="BF60" s="46" t="str">
        <f t="shared" si="53"/>
        <v/>
      </c>
      <c r="BG60" s="49" t="str">
        <f t="shared" si="54"/>
        <v/>
      </c>
      <c r="BH60" s="50" t="str">
        <f t="shared" si="55"/>
        <v/>
      </c>
      <c r="BI60" s="78" t="str">
        <f t="shared" si="56"/>
        <v/>
      </c>
      <c r="BJ60" s="78" t="str">
        <f t="shared" si="57"/>
        <v/>
      </c>
      <c r="BK60" s="78" t="str">
        <f t="shared" si="58"/>
        <v/>
      </c>
      <c r="BL60" s="46" t="str">
        <f t="shared" si="59"/>
        <v/>
      </c>
      <c r="BM60" s="170">
        <v>61</v>
      </c>
      <c r="BN60" s="98" t="str">
        <f t="shared" si="60"/>
        <v/>
      </c>
      <c r="BO60" s="46" t="str">
        <f t="shared" si="61"/>
        <v/>
      </c>
      <c r="BP60" s="49" t="str">
        <f t="shared" si="62"/>
        <v/>
      </c>
      <c r="BQ60" s="50" t="str">
        <f t="shared" si="63"/>
        <v/>
      </c>
      <c r="BR60" s="78" t="str">
        <f t="shared" si="64"/>
        <v/>
      </c>
      <c r="BS60" s="78" t="str">
        <f t="shared" si="65"/>
        <v/>
      </c>
      <c r="BT60" s="78" t="str">
        <f t="shared" si="66"/>
        <v/>
      </c>
      <c r="BU60" s="70" t="str">
        <f t="shared" si="67"/>
        <v/>
      </c>
      <c r="BV60" s="11"/>
      <c r="BW60" s="133">
        <v>61</v>
      </c>
      <c r="BX60" s="59">
        <f t="shared" si="69"/>
        <v>0</v>
      </c>
      <c r="BY60" s="60">
        <f t="shared" si="70"/>
        <v>0</v>
      </c>
      <c r="BZ60" s="60" t="e">
        <f t="shared" si="71"/>
        <v>#DIV/0!</v>
      </c>
      <c r="CA60" s="59" t="e">
        <f t="shared" si="72"/>
        <v>#DIV/0!</v>
      </c>
      <c r="CB60" s="76">
        <f t="shared" si="83"/>
        <v>1.273477</v>
      </c>
      <c r="CC60" s="76" t="e">
        <f t="shared" si="73"/>
        <v>#DIV/0!</v>
      </c>
      <c r="CD60" s="76" t="e">
        <f t="shared" si="74"/>
        <v>#DIV/0!</v>
      </c>
      <c r="CE60" s="76" t="e">
        <f t="shared" si="84"/>
        <v>#DIV/0!</v>
      </c>
      <c r="CF60" s="134" t="e">
        <f t="shared" si="75"/>
        <v>#DIV/0!</v>
      </c>
      <c r="CH60" s="24">
        <v>61</v>
      </c>
      <c r="CI60" s="52">
        <f t="shared" si="76"/>
        <v>0</v>
      </c>
      <c r="CJ60" s="54">
        <f t="shared" si="77"/>
        <v>0</v>
      </c>
      <c r="CK60" s="55" t="e">
        <f t="shared" si="78"/>
        <v>#DIV/0!</v>
      </c>
      <c r="CL60" s="52" t="e">
        <f t="shared" si="79"/>
        <v>#DIV/0!</v>
      </c>
      <c r="CM60" s="54" t="e">
        <f t="shared" si="80"/>
        <v>#DIV/0!</v>
      </c>
      <c r="CN60" s="148" t="e">
        <f t="shared" si="81"/>
        <v>#DIV/0!</v>
      </c>
      <c r="CO60" s="53" t="e">
        <f t="shared" si="82"/>
        <v>#DIV/0!</v>
      </c>
    </row>
    <row r="61" spans="1:93" ht="15" customHeight="1">
      <c r="A61" s="2">
        <v>62</v>
      </c>
      <c r="B61" s="47">
        <f t="shared" si="2"/>
        <v>0</v>
      </c>
      <c r="C61" s="46">
        <f t="shared" si="3"/>
        <v>0</v>
      </c>
      <c r="D61" s="48" t="e">
        <f t="shared" si="4"/>
        <v>#DIV/0!</v>
      </c>
      <c r="E61" s="49" t="e">
        <f t="shared" si="5"/>
        <v>#DIV/0!</v>
      </c>
      <c r="F61" s="50" t="e">
        <f t="shared" si="6"/>
        <v>#DIV/0!</v>
      </c>
      <c r="G61" s="45">
        <f t="shared" si="7"/>
        <v>1.273477</v>
      </c>
      <c r="H61" s="45" t="e">
        <f t="shared" si="8"/>
        <v>#DIV/0!</v>
      </c>
      <c r="I61" s="109" t="e">
        <f t="shared" si="9"/>
        <v>#DIV/0!</v>
      </c>
      <c r="J61" s="113" t="e">
        <f t="shared" si="10"/>
        <v>#DIV/0!</v>
      </c>
      <c r="K61" s="170">
        <f t="shared" si="11"/>
        <v>62</v>
      </c>
      <c r="L61" s="41" t="str">
        <f t="shared" si="12"/>
        <v/>
      </c>
      <c r="M61" s="42" t="str">
        <f t="shared" si="13"/>
        <v/>
      </c>
      <c r="N61" s="43" t="str">
        <f t="shared" si="14"/>
        <v/>
      </c>
      <c r="O61" s="44" t="str">
        <f t="shared" si="15"/>
        <v/>
      </c>
      <c r="P61" s="45" t="str">
        <f t="shared" si="16"/>
        <v/>
      </c>
      <c r="Q61" s="45" t="str">
        <f t="shared" si="17"/>
        <v/>
      </c>
      <c r="R61" s="109" t="str">
        <f t="shared" si="18"/>
        <v/>
      </c>
      <c r="S61" s="113" t="str">
        <f t="shared" si="19"/>
        <v/>
      </c>
      <c r="T61" s="170">
        <v>62</v>
      </c>
      <c r="U61" s="41" t="str">
        <f t="shared" si="20"/>
        <v/>
      </c>
      <c r="V61" s="42" t="str">
        <f t="shared" si="21"/>
        <v/>
      </c>
      <c r="W61" s="43" t="str">
        <f t="shared" si="22"/>
        <v/>
      </c>
      <c r="X61" s="44" t="str">
        <f t="shared" si="23"/>
        <v/>
      </c>
      <c r="Y61" s="45" t="str">
        <f t="shared" si="24"/>
        <v/>
      </c>
      <c r="Z61" s="45" t="str">
        <f t="shared" si="25"/>
        <v/>
      </c>
      <c r="AA61" s="109" t="str">
        <f t="shared" si="26"/>
        <v/>
      </c>
      <c r="AB61" s="113" t="str">
        <f t="shared" si="27"/>
        <v/>
      </c>
      <c r="AC61" s="170">
        <v>62</v>
      </c>
      <c r="AD61" s="41" t="str">
        <f t="shared" si="28"/>
        <v/>
      </c>
      <c r="AE61" s="42" t="str">
        <f t="shared" si="29"/>
        <v/>
      </c>
      <c r="AF61" s="43" t="str">
        <f t="shared" si="30"/>
        <v/>
      </c>
      <c r="AG61" s="44" t="str">
        <f t="shared" si="31"/>
        <v/>
      </c>
      <c r="AH61" s="45" t="str">
        <f t="shared" si="32"/>
        <v/>
      </c>
      <c r="AI61" s="45" t="str">
        <f t="shared" si="33"/>
        <v/>
      </c>
      <c r="AJ61" s="109" t="str">
        <f t="shared" si="34"/>
        <v/>
      </c>
      <c r="AK61" s="113" t="str">
        <f t="shared" si="35"/>
        <v/>
      </c>
      <c r="AL61" s="170">
        <v>62</v>
      </c>
      <c r="AM61" s="41" t="str">
        <f t="shared" si="36"/>
        <v/>
      </c>
      <c r="AN61" s="42" t="str">
        <f t="shared" si="37"/>
        <v/>
      </c>
      <c r="AO61" s="43" t="str">
        <f t="shared" si="38"/>
        <v/>
      </c>
      <c r="AP61" s="44" t="str">
        <f t="shared" si="39"/>
        <v/>
      </c>
      <c r="AQ61" s="45" t="str">
        <f t="shared" si="40"/>
        <v/>
      </c>
      <c r="AR61" s="45" t="str">
        <f t="shared" si="41"/>
        <v/>
      </c>
      <c r="AS61" s="45" t="str">
        <f t="shared" si="42"/>
        <v/>
      </c>
      <c r="AT61" s="46" t="str">
        <f t="shared" si="43"/>
        <v/>
      </c>
      <c r="AU61" s="170">
        <v>62</v>
      </c>
      <c r="AV61" s="41" t="str">
        <f t="shared" si="44"/>
        <v/>
      </c>
      <c r="AW61" s="42" t="str">
        <f t="shared" si="45"/>
        <v/>
      </c>
      <c r="AX61" s="43" t="str">
        <f t="shared" si="46"/>
        <v/>
      </c>
      <c r="AY61" s="44" t="str">
        <f t="shared" si="47"/>
        <v/>
      </c>
      <c r="AZ61" s="45" t="str">
        <f t="shared" si="48"/>
        <v/>
      </c>
      <c r="BA61" s="45" t="str">
        <f t="shared" si="49"/>
        <v/>
      </c>
      <c r="BB61" s="45" t="str">
        <f t="shared" si="50"/>
        <v/>
      </c>
      <c r="BC61" s="46" t="str">
        <f t="shared" si="51"/>
        <v/>
      </c>
      <c r="BD61" s="170">
        <v>62</v>
      </c>
      <c r="BE61" s="41" t="str">
        <f t="shared" si="52"/>
        <v/>
      </c>
      <c r="BF61" s="42" t="str">
        <f t="shared" si="53"/>
        <v/>
      </c>
      <c r="BG61" s="43" t="str">
        <f t="shared" si="54"/>
        <v/>
      </c>
      <c r="BH61" s="44" t="str">
        <f t="shared" si="55"/>
        <v/>
      </c>
      <c r="BI61" s="45" t="str">
        <f t="shared" si="56"/>
        <v/>
      </c>
      <c r="BJ61" s="45" t="str">
        <f t="shared" si="57"/>
        <v/>
      </c>
      <c r="BK61" s="45" t="str">
        <f t="shared" si="58"/>
        <v/>
      </c>
      <c r="BL61" s="46" t="str">
        <f t="shared" si="59"/>
        <v/>
      </c>
      <c r="BM61" s="170">
        <v>62</v>
      </c>
      <c r="BN61" s="41" t="str">
        <f t="shared" si="60"/>
        <v/>
      </c>
      <c r="BO61" s="42" t="str">
        <f t="shared" si="61"/>
        <v/>
      </c>
      <c r="BP61" s="43" t="str">
        <f t="shared" si="62"/>
        <v/>
      </c>
      <c r="BQ61" s="44" t="str">
        <f t="shared" si="63"/>
        <v/>
      </c>
      <c r="BR61" s="45" t="str">
        <f t="shared" si="64"/>
        <v/>
      </c>
      <c r="BS61" s="45" t="str">
        <f t="shared" si="65"/>
        <v/>
      </c>
      <c r="BT61" s="45" t="str">
        <f t="shared" si="66"/>
        <v/>
      </c>
      <c r="BU61" s="70" t="str">
        <f t="shared" si="67"/>
        <v/>
      </c>
      <c r="BV61" s="11"/>
      <c r="BW61" s="28">
        <v>62</v>
      </c>
      <c r="BX61" s="61">
        <f t="shared" si="69"/>
        <v>0</v>
      </c>
      <c r="BY61" s="62">
        <f t="shared" si="70"/>
        <v>0</v>
      </c>
      <c r="BZ61" s="62" t="e">
        <f t="shared" si="71"/>
        <v>#DIV/0!</v>
      </c>
      <c r="CA61" s="61" t="e">
        <f t="shared" si="72"/>
        <v>#DIV/0!</v>
      </c>
      <c r="CB61" s="75">
        <f t="shared" si="83"/>
        <v>1.273477</v>
      </c>
      <c r="CC61" s="75" t="e">
        <f t="shared" si="73"/>
        <v>#DIV/0!</v>
      </c>
      <c r="CD61" s="75" t="e">
        <f t="shared" si="74"/>
        <v>#DIV/0!</v>
      </c>
      <c r="CE61" s="75" t="e">
        <f t="shared" si="84"/>
        <v>#DIV/0!</v>
      </c>
      <c r="CF61" s="118" t="e">
        <f t="shared" si="75"/>
        <v>#DIV/0!</v>
      </c>
      <c r="CH61" s="25">
        <v>62</v>
      </c>
      <c r="CI61" s="71">
        <f t="shared" si="76"/>
        <v>0</v>
      </c>
      <c r="CJ61" s="42">
        <f t="shared" si="77"/>
        <v>0</v>
      </c>
      <c r="CK61" s="72" t="e">
        <f t="shared" si="78"/>
        <v>#DIV/0!</v>
      </c>
      <c r="CL61" s="71" t="e">
        <f t="shared" si="79"/>
        <v>#DIV/0!</v>
      </c>
      <c r="CM61" s="42" t="e">
        <f t="shared" si="80"/>
        <v>#DIV/0!</v>
      </c>
      <c r="CN61" s="73" t="e">
        <f t="shared" si="81"/>
        <v>#DIV/0!</v>
      </c>
      <c r="CO61" s="123" t="e">
        <f t="shared" si="82"/>
        <v>#DIV/0!</v>
      </c>
    </row>
    <row r="62" spans="1:93" ht="15" customHeight="1">
      <c r="A62" s="2">
        <v>63</v>
      </c>
      <c r="B62" s="47">
        <f t="shared" si="2"/>
        <v>0</v>
      </c>
      <c r="C62" s="46">
        <f t="shared" si="3"/>
        <v>0</v>
      </c>
      <c r="D62" s="48" t="e">
        <f t="shared" si="4"/>
        <v>#DIV/0!</v>
      </c>
      <c r="E62" s="49" t="e">
        <f t="shared" si="5"/>
        <v>#DIV/0!</v>
      </c>
      <c r="F62" s="50" t="e">
        <f t="shared" si="6"/>
        <v>#DIV/0!</v>
      </c>
      <c r="G62" s="45">
        <f t="shared" si="7"/>
        <v>1.273477</v>
      </c>
      <c r="H62" s="45" t="e">
        <f t="shared" si="8"/>
        <v>#DIV/0!</v>
      </c>
      <c r="I62" s="109" t="e">
        <f t="shared" si="9"/>
        <v>#DIV/0!</v>
      </c>
      <c r="J62" s="113" t="e">
        <f t="shared" si="10"/>
        <v>#DIV/0!</v>
      </c>
      <c r="K62" s="170">
        <f t="shared" si="11"/>
        <v>63</v>
      </c>
      <c r="L62" s="41" t="str">
        <f t="shared" si="12"/>
        <v/>
      </c>
      <c r="M62" s="42" t="str">
        <f t="shared" si="13"/>
        <v/>
      </c>
      <c r="N62" s="43" t="str">
        <f t="shared" si="14"/>
        <v/>
      </c>
      <c r="O62" s="44" t="str">
        <f t="shared" si="15"/>
        <v/>
      </c>
      <c r="P62" s="45" t="str">
        <f t="shared" si="16"/>
        <v/>
      </c>
      <c r="Q62" s="45" t="str">
        <f t="shared" si="17"/>
        <v/>
      </c>
      <c r="R62" s="109" t="str">
        <f t="shared" si="18"/>
        <v/>
      </c>
      <c r="S62" s="113" t="str">
        <f t="shared" si="19"/>
        <v/>
      </c>
      <c r="T62" s="170">
        <v>63</v>
      </c>
      <c r="U62" s="41" t="str">
        <f t="shared" si="20"/>
        <v/>
      </c>
      <c r="V62" s="42" t="str">
        <f t="shared" si="21"/>
        <v/>
      </c>
      <c r="W62" s="43" t="str">
        <f t="shared" si="22"/>
        <v/>
      </c>
      <c r="X62" s="44" t="str">
        <f t="shared" si="23"/>
        <v/>
      </c>
      <c r="Y62" s="45" t="str">
        <f t="shared" si="24"/>
        <v/>
      </c>
      <c r="Z62" s="45" t="str">
        <f t="shared" si="25"/>
        <v/>
      </c>
      <c r="AA62" s="109" t="str">
        <f t="shared" si="26"/>
        <v/>
      </c>
      <c r="AB62" s="113" t="str">
        <f t="shared" si="27"/>
        <v/>
      </c>
      <c r="AC62" s="170">
        <v>63</v>
      </c>
      <c r="AD62" s="41" t="str">
        <f t="shared" si="28"/>
        <v/>
      </c>
      <c r="AE62" s="42" t="str">
        <f t="shared" si="29"/>
        <v/>
      </c>
      <c r="AF62" s="43" t="str">
        <f t="shared" si="30"/>
        <v/>
      </c>
      <c r="AG62" s="44" t="str">
        <f t="shared" si="31"/>
        <v/>
      </c>
      <c r="AH62" s="45" t="str">
        <f t="shared" si="32"/>
        <v/>
      </c>
      <c r="AI62" s="45" t="str">
        <f t="shared" si="33"/>
        <v/>
      </c>
      <c r="AJ62" s="109" t="str">
        <f t="shared" si="34"/>
        <v/>
      </c>
      <c r="AK62" s="113" t="str">
        <f t="shared" si="35"/>
        <v/>
      </c>
      <c r="AL62" s="170">
        <v>63</v>
      </c>
      <c r="AM62" s="41" t="str">
        <f t="shared" si="36"/>
        <v/>
      </c>
      <c r="AN62" s="42" t="str">
        <f t="shared" si="37"/>
        <v/>
      </c>
      <c r="AO62" s="43" t="str">
        <f t="shared" si="38"/>
        <v/>
      </c>
      <c r="AP62" s="44" t="str">
        <f t="shared" si="39"/>
        <v/>
      </c>
      <c r="AQ62" s="45" t="str">
        <f t="shared" si="40"/>
        <v/>
      </c>
      <c r="AR62" s="45" t="str">
        <f t="shared" si="41"/>
        <v/>
      </c>
      <c r="AS62" s="45" t="str">
        <f t="shared" si="42"/>
        <v/>
      </c>
      <c r="AT62" s="46" t="str">
        <f t="shared" si="43"/>
        <v/>
      </c>
      <c r="AU62" s="170">
        <v>63</v>
      </c>
      <c r="AV62" s="41" t="str">
        <f t="shared" si="44"/>
        <v/>
      </c>
      <c r="AW62" s="42" t="str">
        <f t="shared" si="45"/>
        <v/>
      </c>
      <c r="AX62" s="43" t="str">
        <f t="shared" si="46"/>
        <v/>
      </c>
      <c r="AY62" s="44" t="str">
        <f t="shared" si="47"/>
        <v/>
      </c>
      <c r="AZ62" s="45" t="str">
        <f t="shared" si="48"/>
        <v/>
      </c>
      <c r="BA62" s="45" t="str">
        <f t="shared" si="49"/>
        <v/>
      </c>
      <c r="BB62" s="45" t="str">
        <f t="shared" si="50"/>
        <v/>
      </c>
      <c r="BC62" s="46" t="str">
        <f t="shared" si="51"/>
        <v/>
      </c>
      <c r="BD62" s="170">
        <v>63</v>
      </c>
      <c r="BE62" s="41" t="str">
        <f t="shared" si="52"/>
        <v/>
      </c>
      <c r="BF62" s="42" t="str">
        <f t="shared" si="53"/>
        <v/>
      </c>
      <c r="BG62" s="43" t="str">
        <f t="shared" si="54"/>
        <v/>
      </c>
      <c r="BH62" s="44" t="str">
        <f t="shared" si="55"/>
        <v/>
      </c>
      <c r="BI62" s="45" t="str">
        <f t="shared" si="56"/>
        <v/>
      </c>
      <c r="BJ62" s="45" t="str">
        <f t="shared" si="57"/>
        <v/>
      </c>
      <c r="BK62" s="45" t="str">
        <f t="shared" si="58"/>
        <v/>
      </c>
      <c r="BL62" s="46" t="str">
        <f t="shared" si="59"/>
        <v/>
      </c>
      <c r="BM62" s="170">
        <v>63</v>
      </c>
      <c r="BN62" s="41" t="str">
        <f t="shared" si="60"/>
        <v/>
      </c>
      <c r="BO62" s="42" t="str">
        <f t="shared" si="61"/>
        <v/>
      </c>
      <c r="BP62" s="43" t="str">
        <f t="shared" si="62"/>
        <v/>
      </c>
      <c r="BQ62" s="44" t="str">
        <f t="shared" si="63"/>
        <v/>
      </c>
      <c r="BR62" s="45" t="str">
        <f t="shared" si="64"/>
        <v/>
      </c>
      <c r="BS62" s="45" t="str">
        <f t="shared" si="65"/>
        <v/>
      </c>
      <c r="BT62" s="45" t="str">
        <f t="shared" si="66"/>
        <v/>
      </c>
      <c r="BU62" s="70" t="str">
        <f t="shared" si="67"/>
        <v/>
      </c>
      <c r="BV62" s="11"/>
      <c r="BW62" s="28">
        <v>63</v>
      </c>
      <c r="BX62" s="61">
        <f t="shared" si="69"/>
        <v>0</v>
      </c>
      <c r="BY62" s="62">
        <f t="shared" si="70"/>
        <v>0</v>
      </c>
      <c r="BZ62" s="62" t="e">
        <f t="shared" si="71"/>
        <v>#DIV/0!</v>
      </c>
      <c r="CA62" s="61" t="e">
        <f t="shared" si="72"/>
        <v>#DIV/0!</v>
      </c>
      <c r="CB62" s="75">
        <f t="shared" si="83"/>
        <v>1.273477</v>
      </c>
      <c r="CC62" s="75" t="e">
        <f t="shared" si="73"/>
        <v>#DIV/0!</v>
      </c>
      <c r="CD62" s="75" t="e">
        <f t="shared" si="74"/>
        <v>#DIV/0!</v>
      </c>
      <c r="CE62" s="75" t="e">
        <f t="shared" si="84"/>
        <v>#DIV/0!</v>
      </c>
      <c r="CF62" s="118" t="e">
        <f t="shared" si="75"/>
        <v>#DIV/0!</v>
      </c>
      <c r="CH62" s="25">
        <v>63</v>
      </c>
      <c r="CI62" s="71">
        <f t="shared" si="76"/>
        <v>0</v>
      </c>
      <c r="CJ62" s="42">
        <f t="shared" si="77"/>
        <v>0</v>
      </c>
      <c r="CK62" s="72" t="e">
        <f t="shared" si="78"/>
        <v>#DIV/0!</v>
      </c>
      <c r="CL62" s="71" t="e">
        <f t="shared" si="79"/>
        <v>#DIV/0!</v>
      </c>
      <c r="CM62" s="42" t="e">
        <f t="shared" si="80"/>
        <v>#DIV/0!</v>
      </c>
      <c r="CN62" s="73" t="e">
        <f t="shared" si="81"/>
        <v>#DIV/0!</v>
      </c>
      <c r="CO62" s="123" t="e">
        <f t="shared" si="82"/>
        <v>#DIV/0!</v>
      </c>
    </row>
    <row r="63" spans="1:93" ht="15" customHeight="1">
      <c r="A63" s="2">
        <v>64</v>
      </c>
      <c r="B63" s="47">
        <f t="shared" si="2"/>
        <v>0</v>
      </c>
      <c r="C63" s="46">
        <f t="shared" si="3"/>
        <v>0</v>
      </c>
      <c r="D63" s="48" t="e">
        <f t="shared" si="4"/>
        <v>#DIV/0!</v>
      </c>
      <c r="E63" s="49" t="e">
        <f t="shared" si="5"/>
        <v>#DIV/0!</v>
      </c>
      <c r="F63" s="50" t="e">
        <f t="shared" si="6"/>
        <v>#DIV/0!</v>
      </c>
      <c r="G63" s="45">
        <f t="shared" si="7"/>
        <v>1.273477</v>
      </c>
      <c r="H63" s="45" t="e">
        <f t="shared" si="8"/>
        <v>#DIV/0!</v>
      </c>
      <c r="I63" s="109" t="e">
        <f t="shared" si="9"/>
        <v>#DIV/0!</v>
      </c>
      <c r="J63" s="113" t="e">
        <f t="shared" si="10"/>
        <v>#DIV/0!</v>
      </c>
      <c r="K63" s="170">
        <f t="shared" si="11"/>
        <v>64</v>
      </c>
      <c r="L63" s="41" t="str">
        <f t="shared" si="12"/>
        <v/>
      </c>
      <c r="M63" s="42" t="str">
        <f t="shared" si="13"/>
        <v/>
      </c>
      <c r="N63" s="43" t="str">
        <f t="shared" si="14"/>
        <v/>
      </c>
      <c r="O63" s="44" t="str">
        <f t="shared" si="15"/>
        <v/>
      </c>
      <c r="P63" s="45" t="str">
        <f t="shared" si="16"/>
        <v/>
      </c>
      <c r="Q63" s="45" t="str">
        <f t="shared" si="17"/>
        <v/>
      </c>
      <c r="R63" s="109" t="str">
        <f t="shared" si="18"/>
        <v/>
      </c>
      <c r="S63" s="113" t="str">
        <f t="shared" si="19"/>
        <v/>
      </c>
      <c r="T63" s="170">
        <v>64</v>
      </c>
      <c r="U63" s="41" t="str">
        <f t="shared" si="20"/>
        <v/>
      </c>
      <c r="V63" s="42" t="str">
        <f t="shared" si="21"/>
        <v/>
      </c>
      <c r="W63" s="43" t="str">
        <f t="shared" si="22"/>
        <v/>
      </c>
      <c r="X63" s="44" t="str">
        <f t="shared" si="23"/>
        <v/>
      </c>
      <c r="Y63" s="45" t="str">
        <f t="shared" si="24"/>
        <v/>
      </c>
      <c r="Z63" s="45" t="str">
        <f t="shared" si="25"/>
        <v/>
      </c>
      <c r="AA63" s="109" t="str">
        <f t="shared" si="26"/>
        <v/>
      </c>
      <c r="AB63" s="113" t="str">
        <f t="shared" si="27"/>
        <v/>
      </c>
      <c r="AC63" s="170">
        <v>64</v>
      </c>
      <c r="AD63" s="41" t="str">
        <f t="shared" si="28"/>
        <v/>
      </c>
      <c r="AE63" s="42" t="str">
        <f t="shared" si="29"/>
        <v/>
      </c>
      <c r="AF63" s="43" t="str">
        <f t="shared" si="30"/>
        <v/>
      </c>
      <c r="AG63" s="44" t="str">
        <f t="shared" si="31"/>
        <v/>
      </c>
      <c r="AH63" s="45" t="str">
        <f t="shared" si="32"/>
        <v/>
      </c>
      <c r="AI63" s="45" t="str">
        <f t="shared" si="33"/>
        <v/>
      </c>
      <c r="AJ63" s="109" t="str">
        <f t="shared" si="34"/>
        <v/>
      </c>
      <c r="AK63" s="113" t="str">
        <f t="shared" si="35"/>
        <v/>
      </c>
      <c r="AL63" s="170">
        <v>64</v>
      </c>
      <c r="AM63" s="41" t="str">
        <f t="shared" si="36"/>
        <v/>
      </c>
      <c r="AN63" s="42" t="str">
        <f t="shared" si="37"/>
        <v/>
      </c>
      <c r="AO63" s="43" t="str">
        <f t="shared" si="38"/>
        <v/>
      </c>
      <c r="AP63" s="44" t="str">
        <f t="shared" si="39"/>
        <v/>
      </c>
      <c r="AQ63" s="45" t="str">
        <f t="shared" si="40"/>
        <v/>
      </c>
      <c r="AR63" s="45" t="str">
        <f t="shared" si="41"/>
        <v/>
      </c>
      <c r="AS63" s="45" t="str">
        <f t="shared" si="42"/>
        <v/>
      </c>
      <c r="AT63" s="46" t="str">
        <f t="shared" si="43"/>
        <v/>
      </c>
      <c r="AU63" s="170">
        <v>64</v>
      </c>
      <c r="AV63" s="41" t="str">
        <f t="shared" si="44"/>
        <v/>
      </c>
      <c r="AW63" s="42" t="str">
        <f t="shared" si="45"/>
        <v/>
      </c>
      <c r="AX63" s="43" t="str">
        <f t="shared" si="46"/>
        <v/>
      </c>
      <c r="AY63" s="44" t="str">
        <f t="shared" si="47"/>
        <v/>
      </c>
      <c r="AZ63" s="45" t="str">
        <f t="shared" si="48"/>
        <v/>
      </c>
      <c r="BA63" s="45" t="str">
        <f t="shared" si="49"/>
        <v/>
      </c>
      <c r="BB63" s="45" t="str">
        <f t="shared" si="50"/>
        <v/>
      </c>
      <c r="BC63" s="46" t="str">
        <f t="shared" si="51"/>
        <v/>
      </c>
      <c r="BD63" s="170">
        <v>64</v>
      </c>
      <c r="BE63" s="41" t="str">
        <f t="shared" si="52"/>
        <v/>
      </c>
      <c r="BF63" s="42" t="str">
        <f t="shared" si="53"/>
        <v/>
      </c>
      <c r="BG63" s="43" t="str">
        <f t="shared" si="54"/>
        <v/>
      </c>
      <c r="BH63" s="44" t="str">
        <f t="shared" si="55"/>
        <v/>
      </c>
      <c r="BI63" s="45" t="str">
        <f t="shared" si="56"/>
        <v/>
      </c>
      <c r="BJ63" s="45" t="str">
        <f t="shared" si="57"/>
        <v/>
      </c>
      <c r="BK63" s="45" t="str">
        <f t="shared" si="58"/>
        <v/>
      </c>
      <c r="BL63" s="46" t="str">
        <f t="shared" si="59"/>
        <v/>
      </c>
      <c r="BM63" s="170">
        <v>64</v>
      </c>
      <c r="BN63" s="41" t="str">
        <f t="shared" si="60"/>
        <v/>
      </c>
      <c r="BO63" s="42" t="str">
        <f t="shared" si="61"/>
        <v/>
      </c>
      <c r="BP63" s="43" t="str">
        <f t="shared" si="62"/>
        <v/>
      </c>
      <c r="BQ63" s="44" t="str">
        <f t="shared" si="63"/>
        <v/>
      </c>
      <c r="BR63" s="45" t="str">
        <f t="shared" si="64"/>
        <v/>
      </c>
      <c r="BS63" s="45" t="str">
        <f t="shared" si="65"/>
        <v/>
      </c>
      <c r="BT63" s="45" t="str">
        <f t="shared" si="66"/>
        <v/>
      </c>
      <c r="BU63" s="70" t="str">
        <f t="shared" si="67"/>
        <v/>
      </c>
      <c r="BV63" s="11"/>
      <c r="BW63" s="28">
        <v>64</v>
      </c>
      <c r="BX63" s="61">
        <f t="shared" si="69"/>
        <v>0</v>
      </c>
      <c r="BY63" s="62">
        <f t="shared" si="70"/>
        <v>0</v>
      </c>
      <c r="BZ63" s="62" t="e">
        <f t="shared" si="71"/>
        <v>#DIV/0!</v>
      </c>
      <c r="CA63" s="61" t="e">
        <f t="shared" si="72"/>
        <v>#DIV/0!</v>
      </c>
      <c r="CB63" s="75">
        <f t="shared" si="83"/>
        <v>1.273477</v>
      </c>
      <c r="CC63" s="75" t="e">
        <f t="shared" si="73"/>
        <v>#DIV/0!</v>
      </c>
      <c r="CD63" s="75" t="e">
        <f t="shared" si="74"/>
        <v>#DIV/0!</v>
      </c>
      <c r="CE63" s="75" t="e">
        <f t="shared" si="84"/>
        <v>#DIV/0!</v>
      </c>
      <c r="CF63" s="118" t="e">
        <f t="shared" si="75"/>
        <v>#DIV/0!</v>
      </c>
      <c r="CH63" s="25">
        <v>64</v>
      </c>
      <c r="CI63" s="71">
        <f t="shared" si="76"/>
        <v>0</v>
      </c>
      <c r="CJ63" s="42">
        <f t="shared" si="77"/>
        <v>0</v>
      </c>
      <c r="CK63" s="72" t="e">
        <f t="shared" si="78"/>
        <v>#DIV/0!</v>
      </c>
      <c r="CL63" s="71" t="e">
        <f t="shared" si="79"/>
        <v>#DIV/0!</v>
      </c>
      <c r="CM63" s="42" t="e">
        <f t="shared" si="80"/>
        <v>#DIV/0!</v>
      </c>
      <c r="CN63" s="73" t="e">
        <f t="shared" si="81"/>
        <v>#DIV/0!</v>
      </c>
      <c r="CO63" s="123" t="e">
        <f t="shared" si="82"/>
        <v>#DIV/0!</v>
      </c>
    </row>
    <row r="64" spans="1:93" ht="15" customHeight="1">
      <c r="A64" s="2">
        <v>65</v>
      </c>
      <c r="B64" s="47">
        <f t="shared" si="2"/>
        <v>0</v>
      </c>
      <c r="C64" s="46">
        <f t="shared" si="3"/>
        <v>0</v>
      </c>
      <c r="D64" s="48" t="e">
        <f t="shared" si="4"/>
        <v>#DIV/0!</v>
      </c>
      <c r="E64" s="49" t="e">
        <f t="shared" si="5"/>
        <v>#DIV/0!</v>
      </c>
      <c r="F64" s="50" t="e">
        <f t="shared" si="6"/>
        <v>#DIV/0!</v>
      </c>
      <c r="G64" s="45">
        <f t="shared" si="7"/>
        <v>1.273477</v>
      </c>
      <c r="H64" s="45" t="e">
        <f t="shared" si="8"/>
        <v>#DIV/0!</v>
      </c>
      <c r="I64" s="109" t="e">
        <f t="shared" si="9"/>
        <v>#DIV/0!</v>
      </c>
      <c r="J64" s="113" t="e">
        <f t="shared" si="10"/>
        <v>#DIV/0!</v>
      </c>
      <c r="K64" s="170">
        <f t="shared" si="11"/>
        <v>65</v>
      </c>
      <c r="L64" s="41" t="str">
        <f t="shared" si="12"/>
        <v/>
      </c>
      <c r="M64" s="42" t="str">
        <f t="shared" si="13"/>
        <v/>
      </c>
      <c r="N64" s="43" t="str">
        <f t="shared" si="14"/>
        <v/>
      </c>
      <c r="O64" s="44" t="str">
        <f t="shared" si="15"/>
        <v/>
      </c>
      <c r="P64" s="45" t="str">
        <f t="shared" si="16"/>
        <v/>
      </c>
      <c r="Q64" s="45" t="str">
        <f t="shared" si="17"/>
        <v/>
      </c>
      <c r="R64" s="109" t="str">
        <f t="shared" si="18"/>
        <v/>
      </c>
      <c r="S64" s="113" t="str">
        <f t="shared" si="19"/>
        <v/>
      </c>
      <c r="T64" s="170">
        <v>65</v>
      </c>
      <c r="U64" s="41" t="str">
        <f t="shared" si="20"/>
        <v/>
      </c>
      <c r="V64" s="42" t="str">
        <f t="shared" si="21"/>
        <v/>
      </c>
      <c r="W64" s="43" t="str">
        <f t="shared" si="22"/>
        <v/>
      </c>
      <c r="X64" s="44" t="str">
        <f t="shared" si="23"/>
        <v/>
      </c>
      <c r="Y64" s="45" t="str">
        <f t="shared" si="24"/>
        <v/>
      </c>
      <c r="Z64" s="45" t="str">
        <f t="shared" si="25"/>
        <v/>
      </c>
      <c r="AA64" s="109" t="str">
        <f t="shared" si="26"/>
        <v/>
      </c>
      <c r="AB64" s="113" t="str">
        <f t="shared" si="27"/>
        <v/>
      </c>
      <c r="AC64" s="170">
        <v>65</v>
      </c>
      <c r="AD64" s="41" t="str">
        <f t="shared" si="28"/>
        <v/>
      </c>
      <c r="AE64" s="42" t="str">
        <f t="shared" si="29"/>
        <v/>
      </c>
      <c r="AF64" s="43" t="str">
        <f t="shared" si="30"/>
        <v/>
      </c>
      <c r="AG64" s="44" t="str">
        <f t="shared" si="31"/>
        <v/>
      </c>
      <c r="AH64" s="45" t="str">
        <f t="shared" si="32"/>
        <v/>
      </c>
      <c r="AI64" s="45" t="str">
        <f t="shared" si="33"/>
        <v/>
      </c>
      <c r="AJ64" s="109" t="str">
        <f t="shared" si="34"/>
        <v/>
      </c>
      <c r="AK64" s="113" t="str">
        <f t="shared" si="35"/>
        <v/>
      </c>
      <c r="AL64" s="170">
        <v>65</v>
      </c>
      <c r="AM64" s="41" t="str">
        <f t="shared" si="36"/>
        <v/>
      </c>
      <c r="AN64" s="42" t="str">
        <f t="shared" si="37"/>
        <v/>
      </c>
      <c r="AO64" s="43" t="str">
        <f t="shared" si="38"/>
        <v/>
      </c>
      <c r="AP64" s="44" t="str">
        <f t="shared" si="39"/>
        <v/>
      </c>
      <c r="AQ64" s="45" t="str">
        <f t="shared" si="40"/>
        <v/>
      </c>
      <c r="AR64" s="45" t="str">
        <f t="shared" si="41"/>
        <v/>
      </c>
      <c r="AS64" s="45" t="str">
        <f t="shared" si="42"/>
        <v/>
      </c>
      <c r="AT64" s="46" t="str">
        <f t="shared" si="43"/>
        <v/>
      </c>
      <c r="AU64" s="170">
        <v>65</v>
      </c>
      <c r="AV64" s="41" t="str">
        <f t="shared" si="44"/>
        <v/>
      </c>
      <c r="AW64" s="42" t="str">
        <f t="shared" si="45"/>
        <v/>
      </c>
      <c r="AX64" s="43" t="str">
        <f t="shared" si="46"/>
        <v/>
      </c>
      <c r="AY64" s="44" t="str">
        <f t="shared" si="47"/>
        <v/>
      </c>
      <c r="AZ64" s="45" t="str">
        <f t="shared" si="48"/>
        <v/>
      </c>
      <c r="BA64" s="45" t="str">
        <f t="shared" si="49"/>
        <v/>
      </c>
      <c r="BB64" s="45" t="str">
        <f t="shared" si="50"/>
        <v/>
      </c>
      <c r="BC64" s="46" t="str">
        <f t="shared" si="51"/>
        <v/>
      </c>
      <c r="BD64" s="170">
        <v>65</v>
      </c>
      <c r="BE64" s="41" t="str">
        <f t="shared" si="52"/>
        <v/>
      </c>
      <c r="BF64" s="42" t="str">
        <f t="shared" si="53"/>
        <v/>
      </c>
      <c r="BG64" s="43" t="str">
        <f t="shared" si="54"/>
        <v/>
      </c>
      <c r="BH64" s="44" t="str">
        <f t="shared" si="55"/>
        <v/>
      </c>
      <c r="BI64" s="45" t="str">
        <f t="shared" si="56"/>
        <v/>
      </c>
      <c r="BJ64" s="45" t="str">
        <f t="shared" si="57"/>
        <v/>
      </c>
      <c r="BK64" s="45" t="str">
        <f t="shared" si="58"/>
        <v/>
      </c>
      <c r="BL64" s="46" t="str">
        <f t="shared" si="59"/>
        <v/>
      </c>
      <c r="BM64" s="170">
        <v>65</v>
      </c>
      <c r="BN64" s="41" t="str">
        <f t="shared" si="60"/>
        <v/>
      </c>
      <c r="BO64" s="42" t="str">
        <f t="shared" si="61"/>
        <v/>
      </c>
      <c r="BP64" s="43" t="str">
        <f t="shared" si="62"/>
        <v/>
      </c>
      <c r="BQ64" s="44" t="str">
        <f t="shared" si="63"/>
        <v/>
      </c>
      <c r="BR64" s="45" t="str">
        <f t="shared" si="64"/>
        <v/>
      </c>
      <c r="BS64" s="45" t="str">
        <f t="shared" si="65"/>
        <v/>
      </c>
      <c r="BT64" s="45" t="str">
        <f t="shared" si="66"/>
        <v/>
      </c>
      <c r="BU64" s="70" t="str">
        <f t="shared" si="67"/>
        <v/>
      </c>
      <c r="BV64" s="11"/>
      <c r="BW64" s="28">
        <v>65</v>
      </c>
      <c r="BX64" s="61">
        <f t="shared" si="69"/>
        <v>0</v>
      </c>
      <c r="BY64" s="62">
        <f t="shared" si="70"/>
        <v>0</v>
      </c>
      <c r="BZ64" s="62" t="e">
        <f t="shared" si="71"/>
        <v>#DIV/0!</v>
      </c>
      <c r="CA64" s="61" t="e">
        <f t="shared" si="72"/>
        <v>#DIV/0!</v>
      </c>
      <c r="CB64" s="75">
        <f t="shared" si="83"/>
        <v>1.273477</v>
      </c>
      <c r="CC64" s="75" t="e">
        <f t="shared" si="73"/>
        <v>#DIV/0!</v>
      </c>
      <c r="CD64" s="75" t="e">
        <f t="shared" si="74"/>
        <v>#DIV/0!</v>
      </c>
      <c r="CE64" s="75" t="e">
        <f t="shared" si="84"/>
        <v>#DIV/0!</v>
      </c>
      <c r="CF64" s="118" t="e">
        <f t="shared" si="75"/>
        <v>#DIV/0!</v>
      </c>
      <c r="CH64" s="25">
        <v>65</v>
      </c>
      <c r="CI64" s="71">
        <f t="shared" si="76"/>
        <v>0</v>
      </c>
      <c r="CJ64" s="42">
        <f t="shared" si="77"/>
        <v>0</v>
      </c>
      <c r="CK64" s="72" t="e">
        <f t="shared" si="78"/>
        <v>#DIV/0!</v>
      </c>
      <c r="CL64" s="71" t="e">
        <f t="shared" si="79"/>
        <v>#DIV/0!</v>
      </c>
      <c r="CM64" s="42" t="e">
        <f t="shared" si="80"/>
        <v>#DIV/0!</v>
      </c>
      <c r="CN64" s="73" t="e">
        <f t="shared" si="81"/>
        <v>#DIV/0!</v>
      </c>
      <c r="CO64" s="123" t="e">
        <f t="shared" si="82"/>
        <v>#DIV/0!</v>
      </c>
    </row>
    <row r="65" spans="1:93" ht="15" customHeight="1">
      <c r="A65" s="2">
        <v>66</v>
      </c>
      <c r="B65" s="47">
        <f t="shared" si="2"/>
        <v>0</v>
      </c>
      <c r="C65" s="46">
        <f t="shared" si="3"/>
        <v>0</v>
      </c>
      <c r="D65" s="48" t="e">
        <f t="shared" si="4"/>
        <v>#DIV/0!</v>
      </c>
      <c r="E65" s="49" t="e">
        <f t="shared" si="5"/>
        <v>#DIV/0!</v>
      </c>
      <c r="F65" s="50" t="e">
        <f t="shared" si="6"/>
        <v>#DIV/0!</v>
      </c>
      <c r="G65" s="45">
        <f t="shared" si="7"/>
        <v>1.273477</v>
      </c>
      <c r="H65" s="45" t="e">
        <f t="shared" si="8"/>
        <v>#DIV/0!</v>
      </c>
      <c r="I65" s="109" t="e">
        <f t="shared" si="9"/>
        <v>#DIV/0!</v>
      </c>
      <c r="J65" s="113" t="e">
        <f t="shared" si="10"/>
        <v>#DIV/0!</v>
      </c>
      <c r="K65" s="170">
        <f t="shared" si="11"/>
        <v>66</v>
      </c>
      <c r="L65" s="41" t="str">
        <f t="shared" si="12"/>
        <v/>
      </c>
      <c r="M65" s="42" t="str">
        <f t="shared" si="13"/>
        <v/>
      </c>
      <c r="N65" s="43" t="str">
        <f t="shared" si="14"/>
        <v/>
      </c>
      <c r="O65" s="44" t="str">
        <f t="shared" si="15"/>
        <v/>
      </c>
      <c r="P65" s="45" t="str">
        <f t="shared" si="16"/>
        <v/>
      </c>
      <c r="Q65" s="45" t="str">
        <f t="shared" si="17"/>
        <v/>
      </c>
      <c r="R65" s="109" t="str">
        <f t="shared" si="18"/>
        <v/>
      </c>
      <c r="S65" s="113" t="str">
        <f t="shared" si="19"/>
        <v/>
      </c>
      <c r="T65" s="170">
        <v>66</v>
      </c>
      <c r="U65" s="41" t="str">
        <f t="shared" si="20"/>
        <v/>
      </c>
      <c r="V65" s="42" t="str">
        <f t="shared" si="21"/>
        <v/>
      </c>
      <c r="W65" s="43" t="str">
        <f t="shared" si="22"/>
        <v/>
      </c>
      <c r="X65" s="44" t="str">
        <f t="shared" si="23"/>
        <v/>
      </c>
      <c r="Y65" s="45" t="str">
        <f t="shared" si="24"/>
        <v/>
      </c>
      <c r="Z65" s="45" t="str">
        <f t="shared" si="25"/>
        <v/>
      </c>
      <c r="AA65" s="109" t="str">
        <f t="shared" si="26"/>
        <v/>
      </c>
      <c r="AB65" s="113" t="str">
        <f t="shared" si="27"/>
        <v/>
      </c>
      <c r="AC65" s="170">
        <v>66</v>
      </c>
      <c r="AD65" s="41" t="str">
        <f t="shared" si="28"/>
        <v/>
      </c>
      <c r="AE65" s="42" t="str">
        <f t="shared" si="29"/>
        <v/>
      </c>
      <c r="AF65" s="43" t="str">
        <f t="shared" si="30"/>
        <v/>
      </c>
      <c r="AG65" s="44" t="str">
        <f t="shared" si="31"/>
        <v/>
      </c>
      <c r="AH65" s="45" t="str">
        <f t="shared" si="32"/>
        <v/>
      </c>
      <c r="AI65" s="45" t="str">
        <f t="shared" si="33"/>
        <v/>
      </c>
      <c r="AJ65" s="109" t="str">
        <f t="shared" si="34"/>
        <v/>
      </c>
      <c r="AK65" s="113" t="str">
        <f t="shared" si="35"/>
        <v/>
      </c>
      <c r="AL65" s="170">
        <v>66</v>
      </c>
      <c r="AM65" s="41" t="str">
        <f t="shared" si="36"/>
        <v/>
      </c>
      <c r="AN65" s="42" t="str">
        <f t="shared" si="37"/>
        <v/>
      </c>
      <c r="AO65" s="43" t="str">
        <f t="shared" si="38"/>
        <v/>
      </c>
      <c r="AP65" s="44" t="str">
        <f t="shared" si="39"/>
        <v/>
      </c>
      <c r="AQ65" s="45" t="str">
        <f t="shared" si="40"/>
        <v/>
      </c>
      <c r="AR65" s="45" t="str">
        <f t="shared" si="41"/>
        <v/>
      </c>
      <c r="AS65" s="45" t="str">
        <f t="shared" si="42"/>
        <v/>
      </c>
      <c r="AT65" s="46" t="str">
        <f t="shared" si="43"/>
        <v/>
      </c>
      <c r="AU65" s="170">
        <v>66</v>
      </c>
      <c r="AV65" s="41" t="str">
        <f t="shared" si="44"/>
        <v/>
      </c>
      <c r="AW65" s="42" t="str">
        <f t="shared" si="45"/>
        <v/>
      </c>
      <c r="AX65" s="43" t="str">
        <f t="shared" si="46"/>
        <v/>
      </c>
      <c r="AY65" s="44" t="str">
        <f t="shared" si="47"/>
        <v/>
      </c>
      <c r="AZ65" s="45" t="str">
        <f t="shared" si="48"/>
        <v/>
      </c>
      <c r="BA65" s="45" t="str">
        <f t="shared" si="49"/>
        <v/>
      </c>
      <c r="BB65" s="45" t="str">
        <f t="shared" si="50"/>
        <v/>
      </c>
      <c r="BC65" s="46" t="str">
        <f t="shared" si="51"/>
        <v/>
      </c>
      <c r="BD65" s="170">
        <v>66</v>
      </c>
      <c r="BE65" s="41" t="str">
        <f t="shared" si="52"/>
        <v/>
      </c>
      <c r="BF65" s="42" t="str">
        <f t="shared" si="53"/>
        <v/>
      </c>
      <c r="BG65" s="43" t="str">
        <f t="shared" si="54"/>
        <v/>
      </c>
      <c r="BH65" s="44" t="str">
        <f t="shared" si="55"/>
        <v/>
      </c>
      <c r="BI65" s="45" t="str">
        <f t="shared" si="56"/>
        <v/>
      </c>
      <c r="BJ65" s="45" t="str">
        <f t="shared" si="57"/>
        <v/>
      </c>
      <c r="BK65" s="45" t="str">
        <f t="shared" si="58"/>
        <v/>
      </c>
      <c r="BL65" s="46" t="str">
        <f t="shared" si="59"/>
        <v/>
      </c>
      <c r="BM65" s="170">
        <v>66</v>
      </c>
      <c r="BN65" s="41" t="str">
        <f t="shared" si="60"/>
        <v/>
      </c>
      <c r="BO65" s="42" t="str">
        <f t="shared" si="61"/>
        <v/>
      </c>
      <c r="BP65" s="43" t="str">
        <f t="shared" si="62"/>
        <v/>
      </c>
      <c r="BQ65" s="44" t="str">
        <f t="shared" si="63"/>
        <v/>
      </c>
      <c r="BR65" s="45" t="str">
        <f t="shared" si="64"/>
        <v/>
      </c>
      <c r="BS65" s="45" t="str">
        <f t="shared" si="65"/>
        <v/>
      </c>
      <c r="BT65" s="45" t="str">
        <f t="shared" si="66"/>
        <v/>
      </c>
      <c r="BU65" s="70" t="str">
        <f t="shared" si="67"/>
        <v/>
      </c>
      <c r="BV65" s="11"/>
      <c r="BW65" s="28">
        <v>66</v>
      </c>
      <c r="BX65" s="61">
        <f t="shared" si="69"/>
        <v>0</v>
      </c>
      <c r="BY65" s="62">
        <f t="shared" si="70"/>
        <v>0</v>
      </c>
      <c r="BZ65" s="62" t="e">
        <f t="shared" si="71"/>
        <v>#DIV/0!</v>
      </c>
      <c r="CA65" s="61" t="e">
        <f t="shared" si="72"/>
        <v>#DIV/0!</v>
      </c>
      <c r="CB65" s="75">
        <f t="shared" si="83"/>
        <v>1.273477</v>
      </c>
      <c r="CC65" s="75" t="e">
        <f t="shared" si="73"/>
        <v>#DIV/0!</v>
      </c>
      <c r="CD65" s="75" t="e">
        <f t="shared" si="74"/>
        <v>#DIV/0!</v>
      </c>
      <c r="CE65" s="75" t="e">
        <f t="shared" si="84"/>
        <v>#DIV/0!</v>
      </c>
      <c r="CF65" s="118" t="e">
        <f t="shared" si="75"/>
        <v>#DIV/0!</v>
      </c>
      <c r="CH65" s="25">
        <v>66</v>
      </c>
      <c r="CI65" s="71">
        <f t="shared" si="76"/>
        <v>0</v>
      </c>
      <c r="CJ65" s="42">
        <f t="shared" si="77"/>
        <v>0</v>
      </c>
      <c r="CK65" s="72" t="e">
        <f t="shared" si="78"/>
        <v>#DIV/0!</v>
      </c>
      <c r="CL65" s="71" t="e">
        <f t="shared" si="79"/>
        <v>#DIV/0!</v>
      </c>
      <c r="CM65" s="42" t="e">
        <f t="shared" si="80"/>
        <v>#DIV/0!</v>
      </c>
      <c r="CN65" s="73" t="e">
        <f t="shared" si="81"/>
        <v>#DIV/0!</v>
      </c>
      <c r="CO65" s="123" t="e">
        <f t="shared" si="82"/>
        <v>#DIV/0!</v>
      </c>
    </row>
    <row r="66" spans="1:93" ht="15" customHeight="1">
      <c r="A66" s="2">
        <v>67</v>
      </c>
      <c r="B66" s="47">
        <f t="shared" si="2"/>
        <v>0</v>
      </c>
      <c r="C66" s="46">
        <f t="shared" si="3"/>
        <v>0</v>
      </c>
      <c r="D66" s="48" t="e">
        <f t="shared" si="4"/>
        <v>#DIV/0!</v>
      </c>
      <c r="E66" s="49" t="e">
        <f t="shared" si="5"/>
        <v>#DIV/0!</v>
      </c>
      <c r="F66" s="50" t="e">
        <f t="shared" si="6"/>
        <v>#DIV/0!</v>
      </c>
      <c r="G66" s="45">
        <f t="shared" si="7"/>
        <v>1.273477</v>
      </c>
      <c r="H66" s="45" t="e">
        <f t="shared" si="8"/>
        <v>#DIV/0!</v>
      </c>
      <c r="I66" s="109" t="e">
        <f t="shared" si="9"/>
        <v>#DIV/0!</v>
      </c>
      <c r="J66" s="113" t="e">
        <f t="shared" si="10"/>
        <v>#DIV/0!</v>
      </c>
      <c r="K66" s="170">
        <f t="shared" si="11"/>
        <v>67</v>
      </c>
      <c r="L66" s="41" t="str">
        <f t="shared" si="12"/>
        <v/>
      </c>
      <c r="M66" s="42" t="str">
        <f t="shared" si="13"/>
        <v/>
      </c>
      <c r="N66" s="43" t="str">
        <f t="shared" si="14"/>
        <v/>
      </c>
      <c r="O66" s="44" t="str">
        <f t="shared" si="15"/>
        <v/>
      </c>
      <c r="P66" s="45" t="str">
        <f t="shared" si="16"/>
        <v/>
      </c>
      <c r="Q66" s="45" t="str">
        <f t="shared" si="17"/>
        <v/>
      </c>
      <c r="R66" s="109" t="str">
        <f t="shared" si="18"/>
        <v/>
      </c>
      <c r="S66" s="113" t="str">
        <f t="shared" si="19"/>
        <v/>
      </c>
      <c r="T66" s="170">
        <v>67</v>
      </c>
      <c r="U66" s="41" t="str">
        <f t="shared" si="20"/>
        <v/>
      </c>
      <c r="V66" s="42" t="str">
        <f t="shared" si="21"/>
        <v/>
      </c>
      <c r="W66" s="43" t="str">
        <f t="shared" si="22"/>
        <v/>
      </c>
      <c r="X66" s="44" t="str">
        <f t="shared" si="23"/>
        <v/>
      </c>
      <c r="Y66" s="45" t="str">
        <f t="shared" si="24"/>
        <v/>
      </c>
      <c r="Z66" s="45" t="str">
        <f t="shared" si="25"/>
        <v/>
      </c>
      <c r="AA66" s="109" t="str">
        <f t="shared" si="26"/>
        <v/>
      </c>
      <c r="AB66" s="113" t="str">
        <f t="shared" si="27"/>
        <v/>
      </c>
      <c r="AC66" s="170">
        <v>67</v>
      </c>
      <c r="AD66" s="41" t="str">
        <f t="shared" si="28"/>
        <v/>
      </c>
      <c r="AE66" s="42" t="str">
        <f t="shared" si="29"/>
        <v/>
      </c>
      <c r="AF66" s="43" t="str">
        <f t="shared" si="30"/>
        <v/>
      </c>
      <c r="AG66" s="44" t="str">
        <f t="shared" si="31"/>
        <v/>
      </c>
      <c r="AH66" s="45" t="str">
        <f t="shared" si="32"/>
        <v/>
      </c>
      <c r="AI66" s="45" t="str">
        <f t="shared" si="33"/>
        <v/>
      </c>
      <c r="AJ66" s="109" t="str">
        <f t="shared" si="34"/>
        <v/>
      </c>
      <c r="AK66" s="113" t="str">
        <f t="shared" si="35"/>
        <v/>
      </c>
      <c r="AL66" s="170">
        <v>67</v>
      </c>
      <c r="AM66" s="41" t="str">
        <f t="shared" si="36"/>
        <v/>
      </c>
      <c r="AN66" s="42" t="str">
        <f t="shared" si="37"/>
        <v/>
      </c>
      <c r="AO66" s="43" t="str">
        <f t="shared" si="38"/>
        <v/>
      </c>
      <c r="AP66" s="44" t="str">
        <f t="shared" si="39"/>
        <v/>
      </c>
      <c r="AQ66" s="45" t="str">
        <f t="shared" si="40"/>
        <v/>
      </c>
      <c r="AR66" s="45" t="str">
        <f t="shared" si="41"/>
        <v/>
      </c>
      <c r="AS66" s="45" t="str">
        <f t="shared" si="42"/>
        <v/>
      </c>
      <c r="AT66" s="46" t="str">
        <f t="shared" si="43"/>
        <v/>
      </c>
      <c r="AU66" s="170">
        <v>67</v>
      </c>
      <c r="AV66" s="41" t="str">
        <f t="shared" si="44"/>
        <v/>
      </c>
      <c r="AW66" s="42" t="str">
        <f t="shared" si="45"/>
        <v/>
      </c>
      <c r="AX66" s="43" t="str">
        <f t="shared" si="46"/>
        <v/>
      </c>
      <c r="AY66" s="44" t="str">
        <f t="shared" si="47"/>
        <v/>
      </c>
      <c r="AZ66" s="45" t="str">
        <f t="shared" si="48"/>
        <v/>
      </c>
      <c r="BA66" s="45" t="str">
        <f t="shared" si="49"/>
        <v/>
      </c>
      <c r="BB66" s="45" t="str">
        <f t="shared" si="50"/>
        <v/>
      </c>
      <c r="BC66" s="46" t="str">
        <f t="shared" si="51"/>
        <v/>
      </c>
      <c r="BD66" s="170">
        <v>67</v>
      </c>
      <c r="BE66" s="41" t="str">
        <f t="shared" si="52"/>
        <v/>
      </c>
      <c r="BF66" s="42" t="str">
        <f t="shared" si="53"/>
        <v/>
      </c>
      <c r="BG66" s="43" t="str">
        <f t="shared" si="54"/>
        <v/>
      </c>
      <c r="BH66" s="44" t="str">
        <f t="shared" si="55"/>
        <v/>
      </c>
      <c r="BI66" s="45" t="str">
        <f t="shared" si="56"/>
        <v/>
      </c>
      <c r="BJ66" s="45" t="str">
        <f t="shared" si="57"/>
        <v/>
      </c>
      <c r="BK66" s="45" t="str">
        <f t="shared" si="58"/>
        <v/>
      </c>
      <c r="BL66" s="46" t="str">
        <f t="shared" si="59"/>
        <v/>
      </c>
      <c r="BM66" s="170">
        <v>67</v>
      </c>
      <c r="BN66" s="41" t="str">
        <f t="shared" si="60"/>
        <v/>
      </c>
      <c r="BO66" s="42" t="str">
        <f t="shared" si="61"/>
        <v/>
      </c>
      <c r="BP66" s="43" t="str">
        <f t="shared" si="62"/>
        <v/>
      </c>
      <c r="BQ66" s="44" t="str">
        <f t="shared" si="63"/>
        <v/>
      </c>
      <c r="BR66" s="45" t="str">
        <f t="shared" si="64"/>
        <v/>
      </c>
      <c r="BS66" s="45" t="str">
        <f t="shared" si="65"/>
        <v/>
      </c>
      <c r="BT66" s="45" t="str">
        <f t="shared" si="66"/>
        <v/>
      </c>
      <c r="BU66" s="70" t="str">
        <f t="shared" si="67"/>
        <v/>
      </c>
      <c r="BV66" s="11"/>
      <c r="BW66" s="28">
        <v>67</v>
      </c>
      <c r="BX66" s="61">
        <f t="shared" si="69"/>
        <v>0</v>
      </c>
      <c r="BY66" s="62">
        <f t="shared" si="70"/>
        <v>0</v>
      </c>
      <c r="BZ66" s="62" t="e">
        <f t="shared" si="71"/>
        <v>#DIV/0!</v>
      </c>
      <c r="CA66" s="61" t="e">
        <f t="shared" si="72"/>
        <v>#DIV/0!</v>
      </c>
      <c r="CB66" s="75">
        <f t="shared" si="83"/>
        <v>1.273477</v>
      </c>
      <c r="CC66" s="75" t="e">
        <f t="shared" si="73"/>
        <v>#DIV/0!</v>
      </c>
      <c r="CD66" s="75" t="e">
        <f t="shared" si="74"/>
        <v>#DIV/0!</v>
      </c>
      <c r="CE66" s="75" t="e">
        <f t="shared" si="84"/>
        <v>#DIV/0!</v>
      </c>
      <c r="CF66" s="118" t="e">
        <f t="shared" si="75"/>
        <v>#DIV/0!</v>
      </c>
      <c r="CH66" s="25">
        <v>67</v>
      </c>
      <c r="CI66" s="71">
        <f t="shared" si="76"/>
        <v>0</v>
      </c>
      <c r="CJ66" s="42">
        <f t="shared" si="77"/>
        <v>0</v>
      </c>
      <c r="CK66" s="72" t="e">
        <f t="shared" si="78"/>
        <v>#DIV/0!</v>
      </c>
      <c r="CL66" s="71" t="e">
        <f t="shared" si="79"/>
        <v>#DIV/0!</v>
      </c>
      <c r="CM66" s="42" t="e">
        <f t="shared" si="80"/>
        <v>#DIV/0!</v>
      </c>
      <c r="CN66" s="73" t="e">
        <f t="shared" si="81"/>
        <v>#DIV/0!</v>
      </c>
      <c r="CO66" s="123" t="e">
        <f t="shared" si="82"/>
        <v>#DIV/0!</v>
      </c>
    </row>
    <row r="67" spans="1:93" ht="15" customHeight="1">
      <c r="A67" s="2">
        <v>68</v>
      </c>
      <c r="B67" s="47">
        <f t="shared" si="2"/>
        <v>0</v>
      </c>
      <c r="C67" s="46">
        <f t="shared" si="3"/>
        <v>0</v>
      </c>
      <c r="D67" s="48" t="e">
        <f t="shared" si="4"/>
        <v>#DIV/0!</v>
      </c>
      <c r="E67" s="49" t="e">
        <f t="shared" si="5"/>
        <v>#DIV/0!</v>
      </c>
      <c r="F67" s="50" t="e">
        <f t="shared" si="6"/>
        <v>#DIV/0!</v>
      </c>
      <c r="G67" s="45">
        <f t="shared" si="7"/>
        <v>1.273477</v>
      </c>
      <c r="H67" s="45" t="e">
        <f t="shared" si="8"/>
        <v>#DIV/0!</v>
      </c>
      <c r="I67" s="109" t="e">
        <f t="shared" si="9"/>
        <v>#DIV/0!</v>
      </c>
      <c r="J67" s="113" t="e">
        <f t="shared" si="10"/>
        <v>#DIV/0!</v>
      </c>
      <c r="K67" s="170">
        <f t="shared" si="11"/>
        <v>68</v>
      </c>
      <c r="L67" s="41" t="str">
        <f t="shared" si="12"/>
        <v/>
      </c>
      <c r="M67" s="42" t="str">
        <f t="shared" si="13"/>
        <v/>
      </c>
      <c r="N67" s="43" t="str">
        <f t="shared" si="14"/>
        <v/>
      </c>
      <c r="O67" s="44" t="str">
        <f t="shared" si="15"/>
        <v/>
      </c>
      <c r="P67" s="45" t="str">
        <f t="shared" si="16"/>
        <v/>
      </c>
      <c r="Q67" s="45" t="str">
        <f t="shared" si="17"/>
        <v/>
      </c>
      <c r="R67" s="109" t="str">
        <f t="shared" si="18"/>
        <v/>
      </c>
      <c r="S67" s="113" t="str">
        <f t="shared" si="19"/>
        <v/>
      </c>
      <c r="T67" s="170">
        <v>68</v>
      </c>
      <c r="U67" s="41" t="str">
        <f t="shared" si="20"/>
        <v/>
      </c>
      <c r="V67" s="42" t="str">
        <f t="shared" si="21"/>
        <v/>
      </c>
      <c r="W67" s="43" t="str">
        <f t="shared" si="22"/>
        <v/>
      </c>
      <c r="X67" s="44" t="str">
        <f t="shared" si="23"/>
        <v/>
      </c>
      <c r="Y67" s="45" t="str">
        <f t="shared" si="24"/>
        <v/>
      </c>
      <c r="Z67" s="45" t="str">
        <f t="shared" si="25"/>
        <v/>
      </c>
      <c r="AA67" s="109" t="str">
        <f t="shared" si="26"/>
        <v/>
      </c>
      <c r="AB67" s="113" t="str">
        <f t="shared" si="27"/>
        <v/>
      </c>
      <c r="AC67" s="170">
        <v>68</v>
      </c>
      <c r="AD67" s="41" t="str">
        <f t="shared" si="28"/>
        <v/>
      </c>
      <c r="AE67" s="42" t="str">
        <f t="shared" si="29"/>
        <v/>
      </c>
      <c r="AF67" s="43" t="str">
        <f t="shared" si="30"/>
        <v/>
      </c>
      <c r="AG67" s="44" t="str">
        <f t="shared" si="31"/>
        <v/>
      </c>
      <c r="AH67" s="45" t="str">
        <f t="shared" si="32"/>
        <v/>
      </c>
      <c r="AI67" s="45" t="str">
        <f t="shared" si="33"/>
        <v/>
      </c>
      <c r="AJ67" s="109" t="str">
        <f t="shared" si="34"/>
        <v/>
      </c>
      <c r="AK67" s="113" t="str">
        <f t="shared" si="35"/>
        <v/>
      </c>
      <c r="AL67" s="170">
        <v>68</v>
      </c>
      <c r="AM67" s="41" t="str">
        <f t="shared" si="36"/>
        <v/>
      </c>
      <c r="AN67" s="42" t="str">
        <f t="shared" si="37"/>
        <v/>
      </c>
      <c r="AO67" s="43" t="str">
        <f t="shared" si="38"/>
        <v/>
      </c>
      <c r="AP67" s="44" t="str">
        <f t="shared" si="39"/>
        <v/>
      </c>
      <c r="AQ67" s="45" t="str">
        <f t="shared" si="40"/>
        <v/>
      </c>
      <c r="AR67" s="45" t="str">
        <f t="shared" si="41"/>
        <v/>
      </c>
      <c r="AS67" s="45" t="str">
        <f t="shared" si="42"/>
        <v/>
      </c>
      <c r="AT67" s="46" t="str">
        <f t="shared" si="43"/>
        <v/>
      </c>
      <c r="AU67" s="170">
        <v>68</v>
      </c>
      <c r="AV67" s="41" t="str">
        <f t="shared" si="44"/>
        <v/>
      </c>
      <c r="AW67" s="42" t="str">
        <f t="shared" si="45"/>
        <v/>
      </c>
      <c r="AX67" s="43" t="str">
        <f t="shared" si="46"/>
        <v/>
      </c>
      <c r="AY67" s="44" t="str">
        <f t="shared" si="47"/>
        <v/>
      </c>
      <c r="AZ67" s="45" t="str">
        <f t="shared" si="48"/>
        <v/>
      </c>
      <c r="BA67" s="45" t="str">
        <f t="shared" si="49"/>
        <v/>
      </c>
      <c r="BB67" s="45" t="str">
        <f t="shared" si="50"/>
        <v/>
      </c>
      <c r="BC67" s="46" t="str">
        <f t="shared" si="51"/>
        <v/>
      </c>
      <c r="BD67" s="170">
        <v>68</v>
      </c>
      <c r="BE67" s="41" t="str">
        <f t="shared" si="52"/>
        <v/>
      </c>
      <c r="BF67" s="42" t="str">
        <f t="shared" si="53"/>
        <v/>
      </c>
      <c r="BG67" s="43" t="str">
        <f t="shared" si="54"/>
        <v/>
      </c>
      <c r="BH67" s="44" t="str">
        <f t="shared" si="55"/>
        <v/>
      </c>
      <c r="BI67" s="45" t="str">
        <f t="shared" si="56"/>
        <v/>
      </c>
      <c r="BJ67" s="45" t="str">
        <f t="shared" si="57"/>
        <v/>
      </c>
      <c r="BK67" s="45" t="str">
        <f t="shared" si="58"/>
        <v/>
      </c>
      <c r="BL67" s="46" t="str">
        <f t="shared" si="59"/>
        <v/>
      </c>
      <c r="BM67" s="170">
        <v>68</v>
      </c>
      <c r="BN67" s="41" t="str">
        <f t="shared" si="60"/>
        <v/>
      </c>
      <c r="BO67" s="42" t="str">
        <f t="shared" si="61"/>
        <v/>
      </c>
      <c r="BP67" s="43" t="str">
        <f t="shared" si="62"/>
        <v/>
      </c>
      <c r="BQ67" s="44" t="str">
        <f t="shared" si="63"/>
        <v/>
      </c>
      <c r="BR67" s="45" t="str">
        <f t="shared" si="64"/>
        <v/>
      </c>
      <c r="BS67" s="45" t="str">
        <f t="shared" si="65"/>
        <v/>
      </c>
      <c r="BT67" s="45" t="str">
        <f t="shared" si="66"/>
        <v/>
      </c>
      <c r="BU67" s="70" t="str">
        <f t="shared" si="67"/>
        <v/>
      </c>
      <c r="BV67" s="11"/>
      <c r="BW67" s="28">
        <v>68</v>
      </c>
      <c r="BX67" s="61">
        <f t="shared" si="69"/>
        <v>0</v>
      </c>
      <c r="BY67" s="62">
        <f t="shared" si="70"/>
        <v>0</v>
      </c>
      <c r="BZ67" s="62" t="e">
        <f t="shared" si="71"/>
        <v>#DIV/0!</v>
      </c>
      <c r="CA67" s="61" t="e">
        <f t="shared" si="72"/>
        <v>#DIV/0!</v>
      </c>
      <c r="CB67" s="75">
        <f t="shared" si="83"/>
        <v>1.273477</v>
      </c>
      <c r="CC67" s="75" t="e">
        <f t="shared" si="73"/>
        <v>#DIV/0!</v>
      </c>
      <c r="CD67" s="75" t="e">
        <f t="shared" si="74"/>
        <v>#DIV/0!</v>
      </c>
      <c r="CE67" s="75" t="e">
        <f t="shared" si="84"/>
        <v>#DIV/0!</v>
      </c>
      <c r="CF67" s="118" t="e">
        <f t="shared" si="75"/>
        <v>#DIV/0!</v>
      </c>
      <c r="CH67" s="25">
        <v>68</v>
      </c>
      <c r="CI67" s="71">
        <f t="shared" si="76"/>
        <v>0</v>
      </c>
      <c r="CJ67" s="42">
        <f t="shared" si="77"/>
        <v>0</v>
      </c>
      <c r="CK67" s="72" t="e">
        <f t="shared" si="78"/>
        <v>#DIV/0!</v>
      </c>
      <c r="CL67" s="71" t="e">
        <f t="shared" si="79"/>
        <v>#DIV/0!</v>
      </c>
      <c r="CM67" s="42" t="e">
        <f t="shared" si="80"/>
        <v>#DIV/0!</v>
      </c>
      <c r="CN67" s="73" t="e">
        <f t="shared" si="81"/>
        <v>#DIV/0!</v>
      </c>
      <c r="CO67" s="123" t="e">
        <f t="shared" si="82"/>
        <v>#DIV/0!</v>
      </c>
    </row>
    <row r="68" spans="1:93" ht="15" customHeight="1">
      <c r="A68" s="2">
        <v>69</v>
      </c>
      <c r="B68" s="47">
        <f t="shared" si="2"/>
        <v>0</v>
      </c>
      <c r="C68" s="46">
        <f t="shared" si="3"/>
        <v>0</v>
      </c>
      <c r="D68" s="48" t="e">
        <f t="shared" si="4"/>
        <v>#DIV/0!</v>
      </c>
      <c r="E68" s="49" t="e">
        <f t="shared" si="5"/>
        <v>#DIV/0!</v>
      </c>
      <c r="F68" s="50" t="e">
        <f t="shared" si="6"/>
        <v>#DIV/0!</v>
      </c>
      <c r="G68" s="45">
        <f t="shared" si="7"/>
        <v>1.273477</v>
      </c>
      <c r="H68" s="45" t="e">
        <f t="shared" si="8"/>
        <v>#DIV/0!</v>
      </c>
      <c r="I68" s="109" t="e">
        <f t="shared" si="9"/>
        <v>#DIV/0!</v>
      </c>
      <c r="J68" s="113" t="e">
        <f t="shared" si="10"/>
        <v>#DIV/0!</v>
      </c>
      <c r="K68" s="170">
        <f t="shared" si="11"/>
        <v>69</v>
      </c>
      <c r="L68" s="41" t="str">
        <f t="shared" si="12"/>
        <v/>
      </c>
      <c r="M68" s="42" t="str">
        <f t="shared" si="13"/>
        <v/>
      </c>
      <c r="N68" s="43" t="str">
        <f t="shared" si="14"/>
        <v/>
      </c>
      <c r="O68" s="44" t="str">
        <f t="shared" si="15"/>
        <v/>
      </c>
      <c r="P68" s="45" t="str">
        <f t="shared" si="16"/>
        <v/>
      </c>
      <c r="Q68" s="45" t="str">
        <f t="shared" si="17"/>
        <v/>
      </c>
      <c r="R68" s="109" t="str">
        <f t="shared" si="18"/>
        <v/>
      </c>
      <c r="S68" s="113" t="str">
        <f t="shared" si="19"/>
        <v/>
      </c>
      <c r="T68" s="170">
        <v>69</v>
      </c>
      <c r="U68" s="41" t="str">
        <f t="shared" si="20"/>
        <v/>
      </c>
      <c r="V68" s="42" t="str">
        <f t="shared" si="21"/>
        <v/>
      </c>
      <c r="W68" s="43" t="str">
        <f t="shared" si="22"/>
        <v/>
      </c>
      <c r="X68" s="44" t="str">
        <f t="shared" si="23"/>
        <v/>
      </c>
      <c r="Y68" s="45" t="str">
        <f t="shared" si="24"/>
        <v/>
      </c>
      <c r="Z68" s="45" t="str">
        <f t="shared" si="25"/>
        <v/>
      </c>
      <c r="AA68" s="109" t="str">
        <f t="shared" si="26"/>
        <v/>
      </c>
      <c r="AB68" s="113" t="str">
        <f t="shared" si="27"/>
        <v/>
      </c>
      <c r="AC68" s="170">
        <v>69</v>
      </c>
      <c r="AD68" s="41" t="str">
        <f t="shared" si="28"/>
        <v/>
      </c>
      <c r="AE68" s="42" t="str">
        <f t="shared" si="29"/>
        <v/>
      </c>
      <c r="AF68" s="43" t="str">
        <f t="shared" si="30"/>
        <v/>
      </c>
      <c r="AG68" s="44" t="str">
        <f t="shared" si="31"/>
        <v/>
      </c>
      <c r="AH68" s="45" t="str">
        <f t="shared" si="32"/>
        <v/>
      </c>
      <c r="AI68" s="45" t="str">
        <f t="shared" si="33"/>
        <v/>
      </c>
      <c r="AJ68" s="109" t="str">
        <f t="shared" si="34"/>
        <v/>
      </c>
      <c r="AK68" s="113" t="str">
        <f t="shared" si="35"/>
        <v/>
      </c>
      <c r="AL68" s="170">
        <v>69</v>
      </c>
      <c r="AM68" s="41" t="str">
        <f t="shared" si="36"/>
        <v/>
      </c>
      <c r="AN68" s="42" t="str">
        <f t="shared" si="37"/>
        <v/>
      </c>
      <c r="AO68" s="43" t="str">
        <f t="shared" si="38"/>
        <v/>
      </c>
      <c r="AP68" s="44" t="str">
        <f t="shared" si="39"/>
        <v/>
      </c>
      <c r="AQ68" s="45" t="str">
        <f t="shared" si="40"/>
        <v/>
      </c>
      <c r="AR68" s="45" t="str">
        <f t="shared" si="41"/>
        <v/>
      </c>
      <c r="AS68" s="45" t="str">
        <f t="shared" si="42"/>
        <v/>
      </c>
      <c r="AT68" s="46" t="str">
        <f t="shared" si="43"/>
        <v/>
      </c>
      <c r="AU68" s="170">
        <v>69</v>
      </c>
      <c r="AV68" s="41" t="str">
        <f t="shared" si="44"/>
        <v/>
      </c>
      <c r="AW68" s="42" t="str">
        <f t="shared" si="45"/>
        <v/>
      </c>
      <c r="AX68" s="43" t="str">
        <f t="shared" si="46"/>
        <v/>
      </c>
      <c r="AY68" s="44" t="str">
        <f t="shared" si="47"/>
        <v/>
      </c>
      <c r="AZ68" s="45" t="str">
        <f t="shared" si="48"/>
        <v/>
      </c>
      <c r="BA68" s="45" t="str">
        <f t="shared" si="49"/>
        <v/>
      </c>
      <c r="BB68" s="45" t="str">
        <f t="shared" si="50"/>
        <v/>
      </c>
      <c r="BC68" s="46" t="str">
        <f t="shared" si="51"/>
        <v/>
      </c>
      <c r="BD68" s="170">
        <v>69</v>
      </c>
      <c r="BE68" s="41" t="str">
        <f t="shared" si="52"/>
        <v/>
      </c>
      <c r="BF68" s="42" t="str">
        <f t="shared" si="53"/>
        <v/>
      </c>
      <c r="BG68" s="43" t="str">
        <f t="shared" si="54"/>
        <v/>
      </c>
      <c r="BH68" s="44" t="str">
        <f t="shared" si="55"/>
        <v/>
      </c>
      <c r="BI68" s="45" t="str">
        <f t="shared" si="56"/>
        <v/>
      </c>
      <c r="BJ68" s="45" t="str">
        <f t="shared" si="57"/>
        <v/>
      </c>
      <c r="BK68" s="45" t="str">
        <f t="shared" si="58"/>
        <v/>
      </c>
      <c r="BL68" s="46" t="str">
        <f t="shared" si="59"/>
        <v/>
      </c>
      <c r="BM68" s="170">
        <v>69</v>
      </c>
      <c r="BN68" s="41" t="str">
        <f t="shared" si="60"/>
        <v/>
      </c>
      <c r="BO68" s="42" t="str">
        <f t="shared" si="61"/>
        <v/>
      </c>
      <c r="BP68" s="43" t="str">
        <f t="shared" si="62"/>
        <v/>
      </c>
      <c r="BQ68" s="44" t="str">
        <f t="shared" si="63"/>
        <v/>
      </c>
      <c r="BR68" s="45" t="str">
        <f t="shared" si="64"/>
        <v/>
      </c>
      <c r="BS68" s="45" t="str">
        <f t="shared" si="65"/>
        <v/>
      </c>
      <c r="BT68" s="45" t="str">
        <f t="shared" si="66"/>
        <v/>
      </c>
      <c r="BU68" s="70" t="str">
        <f t="shared" si="67"/>
        <v/>
      </c>
      <c r="BV68" s="11"/>
      <c r="BW68" s="28">
        <v>69</v>
      </c>
      <c r="BX68" s="61">
        <f t="shared" si="69"/>
        <v>0</v>
      </c>
      <c r="BY68" s="62">
        <f t="shared" si="70"/>
        <v>0</v>
      </c>
      <c r="BZ68" s="62" t="e">
        <f t="shared" si="71"/>
        <v>#DIV/0!</v>
      </c>
      <c r="CA68" s="61" t="e">
        <f t="shared" si="72"/>
        <v>#DIV/0!</v>
      </c>
      <c r="CB68" s="75">
        <f t="shared" si="83"/>
        <v>1.273477</v>
      </c>
      <c r="CC68" s="75" t="e">
        <f t="shared" si="73"/>
        <v>#DIV/0!</v>
      </c>
      <c r="CD68" s="75" t="e">
        <f t="shared" si="74"/>
        <v>#DIV/0!</v>
      </c>
      <c r="CE68" s="75" t="e">
        <f t="shared" si="84"/>
        <v>#DIV/0!</v>
      </c>
      <c r="CF68" s="118" t="e">
        <f t="shared" si="75"/>
        <v>#DIV/0!</v>
      </c>
      <c r="CH68" s="25">
        <v>69</v>
      </c>
      <c r="CI68" s="71">
        <f t="shared" si="76"/>
        <v>0</v>
      </c>
      <c r="CJ68" s="42">
        <f t="shared" si="77"/>
        <v>0</v>
      </c>
      <c r="CK68" s="72" t="e">
        <f t="shared" si="78"/>
        <v>#DIV/0!</v>
      </c>
      <c r="CL68" s="71" t="e">
        <f t="shared" si="79"/>
        <v>#DIV/0!</v>
      </c>
      <c r="CM68" s="42" t="e">
        <f t="shared" si="80"/>
        <v>#DIV/0!</v>
      </c>
      <c r="CN68" s="73" t="e">
        <f t="shared" si="81"/>
        <v>#DIV/0!</v>
      </c>
      <c r="CO68" s="123" t="e">
        <f t="shared" si="82"/>
        <v>#DIV/0!</v>
      </c>
    </row>
    <row r="69" spans="1:93" ht="15" customHeight="1" thickBot="1">
      <c r="A69" s="12">
        <v>70</v>
      </c>
      <c r="B69" s="86">
        <f t="shared" si="2"/>
        <v>0</v>
      </c>
      <c r="C69" s="87">
        <f t="shared" si="3"/>
        <v>0</v>
      </c>
      <c r="D69" s="88" t="e">
        <f t="shared" si="4"/>
        <v>#DIV/0!</v>
      </c>
      <c r="E69" s="89" t="e">
        <f t="shared" si="5"/>
        <v>#DIV/0!</v>
      </c>
      <c r="F69" s="90" t="e">
        <f t="shared" si="6"/>
        <v>#DIV/0!</v>
      </c>
      <c r="G69" s="91">
        <f t="shared" si="7"/>
        <v>1.273477</v>
      </c>
      <c r="H69" s="91" t="e">
        <f t="shared" si="8"/>
        <v>#DIV/0!</v>
      </c>
      <c r="I69" s="111" t="e">
        <f t="shared" si="9"/>
        <v>#DIV/0!</v>
      </c>
      <c r="J69" s="115" t="e">
        <f t="shared" si="10"/>
        <v>#DIV/0!</v>
      </c>
      <c r="K69" s="170">
        <f t="shared" si="11"/>
        <v>70</v>
      </c>
      <c r="L69" s="104" t="str">
        <f t="shared" si="12"/>
        <v/>
      </c>
      <c r="M69" s="105" t="str">
        <f t="shared" si="13"/>
        <v/>
      </c>
      <c r="N69" s="106" t="str">
        <f t="shared" si="14"/>
        <v/>
      </c>
      <c r="O69" s="107" t="str">
        <f t="shared" si="15"/>
        <v/>
      </c>
      <c r="P69" s="91" t="str">
        <f t="shared" si="16"/>
        <v/>
      </c>
      <c r="Q69" s="91" t="str">
        <f t="shared" si="17"/>
        <v/>
      </c>
      <c r="R69" s="111" t="str">
        <f t="shared" si="18"/>
        <v/>
      </c>
      <c r="S69" s="115" t="str">
        <f t="shared" si="19"/>
        <v/>
      </c>
      <c r="T69" s="170">
        <v>70</v>
      </c>
      <c r="U69" s="104" t="str">
        <f t="shared" si="20"/>
        <v/>
      </c>
      <c r="V69" s="105" t="str">
        <f t="shared" si="21"/>
        <v/>
      </c>
      <c r="W69" s="106" t="str">
        <f t="shared" si="22"/>
        <v/>
      </c>
      <c r="X69" s="107" t="str">
        <f t="shared" si="23"/>
        <v/>
      </c>
      <c r="Y69" s="91" t="str">
        <f t="shared" si="24"/>
        <v/>
      </c>
      <c r="Z69" s="91" t="str">
        <f t="shared" si="25"/>
        <v/>
      </c>
      <c r="AA69" s="111" t="str">
        <f t="shared" si="26"/>
        <v/>
      </c>
      <c r="AB69" s="115" t="str">
        <f t="shared" si="27"/>
        <v/>
      </c>
      <c r="AC69" s="170">
        <v>70</v>
      </c>
      <c r="AD69" s="100" t="str">
        <f t="shared" si="28"/>
        <v/>
      </c>
      <c r="AE69" s="101" t="str">
        <f t="shared" si="29"/>
        <v/>
      </c>
      <c r="AF69" s="102" t="str">
        <f t="shared" si="30"/>
        <v/>
      </c>
      <c r="AG69" s="103" t="str">
        <f t="shared" si="31"/>
        <v/>
      </c>
      <c r="AH69" s="84" t="str">
        <f t="shared" si="32"/>
        <v/>
      </c>
      <c r="AI69" s="84" t="str">
        <f t="shared" si="33"/>
        <v/>
      </c>
      <c r="AJ69" s="110" t="str">
        <f t="shared" si="34"/>
        <v/>
      </c>
      <c r="AK69" s="114" t="str">
        <f t="shared" si="35"/>
        <v/>
      </c>
      <c r="AL69" s="170">
        <v>70</v>
      </c>
      <c r="AM69" s="104" t="str">
        <f t="shared" si="36"/>
        <v/>
      </c>
      <c r="AN69" s="105" t="str">
        <f t="shared" si="37"/>
        <v/>
      </c>
      <c r="AO69" s="106" t="str">
        <f t="shared" si="38"/>
        <v/>
      </c>
      <c r="AP69" s="107" t="str">
        <f t="shared" si="39"/>
        <v/>
      </c>
      <c r="AQ69" s="91" t="str">
        <f t="shared" si="40"/>
        <v/>
      </c>
      <c r="AR69" s="91" t="str">
        <f t="shared" si="41"/>
        <v/>
      </c>
      <c r="AS69" s="91" t="str">
        <f t="shared" si="42"/>
        <v/>
      </c>
      <c r="AT69" s="87" t="str">
        <f t="shared" si="43"/>
        <v/>
      </c>
      <c r="AU69" s="170">
        <v>70</v>
      </c>
      <c r="AV69" s="104" t="str">
        <f t="shared" si="44"/>
        <v/>
      </c>
      <c r="AW69" s="105" t="str">
        <f t="shared" si="45"/>
        <v/>
      </c>
      <c r="AX69" s="106" t="str">
        <f t="shared" si="46"/>
        <v/>
      </c>
      <c r="AY69" s="107" t="str">
        <f t="shared" si="47"/>
        <v/>
      </c>
      <c r="AZ69" s="91" t="str">
        <f t="shared" si="48"/>
        <v/>
      </c>
      <c r="BA69" s="91" t="str">
        <f t="shared" si="49"/>
        <v/>
      </c>
      <c r="BB69" s="91" t="str">
        <f t="shared" si="50"/>
        <v/>
      </c>
      <c r="BC69" s="87" t="str">
        <f t="shared" si="51"/>
        <v/>
      </c>
      <c r="BD69" s="170">
        <v>70</v>
      </c>
      <c r="BE69" s="104" t="str">
        <f t="shared" si="52"/>
        <v/>
      </c>
      <c r="BF69" s="105" t="str">
        <f t="shared" si="53"/>
        <v/>
      </c>
      <c r="BG69" s="106" t="str">
        <f t="shared" si="54"/>
        <v/>
      </c>
      <c r="BH69" s="107" t="str">
        <f t="shared" si="55"/>
        <v/>
      </c>
      <c r="BI69" s="91" t="str">
        <f t="shared" si="56"/>
        <v/>
      </c>
      <c r="BJ69" s="91" t="str">
        <f t="shared" si="57"/>
        <v/>
      </c>
      <c r="BK69" s="91" t="str">
        <f t="shared" si="58"/>
        <v/>
      </c>
      <c r="BL69" s="87" t="str">
        <f t="shared" si="59"/>
        <v/>
      </c>
      <c r="BM69" s="170">
        <v>70</v>
      </c>
      <c r="BN69" s="104" t="str">
        <f t="shared" si="60"/>
        <v/>
      </c>
      <c r="BO69" s="105" t="str">
        <f t="shared" si="61"/>
        <v/>
      </c>
      <c r="BP69" s="106" t="str">
        <f t="shared" si="62"/>
        <v/>
      </c>
      <c r="BQ69" s="107" t="str">
        <f t="shared" si="63"/>
        <v/>
      </c>
      <c r="BR69" s="91" t="str">
        <f t="shared" si="64"/>
        <v/>
      </c>
      <c r="BS69" s="91" t="str">
        <f t="shared" si="65"/>
        <v/>
      </c>
      <c r="BT69" s="91" t="str">
        <f t="shared" si="66"/>
        <v/>
      </c>
      <c r="BU69" s="97" t="str">
        <f t="shared" si="67"/>
        <v/>
      </c>
      <c r="BV69" s="11"/>
      <c r="BW69" s="128">
        <v>70</v>
      </c>
      <c r="BX69" s="129">
        <f t="shared" si="69"/>
        <v>0</v>
      </c>
      <c r="BY69" s="130">
        <f t="shared" si="70"/>
        <v>0</v>
      </c>
      <c r="BZ69" s="130" t="e">
        <f t="shared" si="71"/>
        <v>#DIV/0!</v>
      </c>
      <c r="CA69" s="129" t="e">
        <f t="shared" si="72"/>
        <v>#DIV/0!</v>
      </c>
      <c r="CB69" s="131">
        <f t="shared" si="83"/>
        <v>1.273477</v>
      </c>
      <c r="CC69" s="131" t="e">
        <f t="shared" si="73"/>
        <v>#DIV/0!</v>
      </c>
      <c r="CD69" s="131" t="e">
        <f t="shared" si="74"/>
        <v>#DIV/0!</v>
      </c>
      <c r="CE69" s="131" t="e">
        <f t="shared" si="84"/>
        <v>#DIV/0!</v>
      </c>
      <c r="CF69" s="132" t="e">
        <f t="shared" si="75"/>
        <v>#DIV/0!</v>
      </c>
      <c r="CH69" s="26">
        <v>70</v>
      </c>
      <c r="CI69" s="124">
        <f t="shared" si="76"/>
        <v>0</v>
      </c>
      <c r="CJ69" s="101">
        <f t="shared" si="77"/>
        <v>0</v>
      </c>
      <c r="CK69" s="125" t="e">
        <f t="shared" si="78"/>
        <v>#DIV/0!</v>
      </c>
      <c r="CL69" s="124" t="e">
        <f t="shared" si="79"/>
        <v>#DIV/0!</v>
      </c>
      <c r="CM69" s="101" t="e">
        <f t="shared" si="80"/>
        <v>#DIV/0!</v>
      </c>
      <c r="CN69" s="126" t="e">
        <f t="shared" si="81"/>
        <v>#DIV/0!</v>
      </c>
      <c r="CO69" s="127" t="e">
        <f t="shared" si="82"/>
        <v>#DIV/0!</v>
      </c>
    </row>
    <row r="70" spans="1:93" ht="15" customHeight="1">
      <c r="A70" s="14">
        <v>71</v>
      </c>
      <c r="B70" s="92">
        <f t="shared" si="2"/>
        <v>0</v>
      </c>
      <c r="C70" s="54">
        <f t="shared" si="3"/>
        <v>0</v>
      </c>
      <c r="D70" s="93" t="e">
        <f t="shared" si="4"/>
        <v>#DIV/0!</v>
      </c>
      <c r="E70" s="94" t="e">
        <f t="shared" si="5"/>
        <v>#DIV/0!</v>
      </c>
      <c r="F70" s="95" t="e">
        <f t="shared" si="6"/>
        <v>#DIV/0!</v>
      </c>
      <c r="G70" s="96">
        <f t="shared" si="7"/>
        <v>1.273477</v>
      </c>
      <c r="H70" s="96" t="e">
        <f t="shared" si="8"/>
        <v>#DIV/0!</v>
      </c>
      <c r="I70" s="112" t="e">
        <f t="shared" si="9"/>
        <v>#DIV/0!</v>
      </c>
      <c r="J70" s="116" t="e">
        <f t="shared" si="10"/>
        <v>#DIV/0!</v>
      </c>
      <c r="K70" s="170">
        <f t="shared" si="11"/>
        <v>71</v>
      </c>
      <c r="L70" s="99" t="str">
        <f t="shared" si="12"/>
        <v/>
      </c>
      <c r="M70" s="54" t="str">
        <f t="shared" si="13"/>
        <v/>
      </c>
      <c r="N70" s="94" t="str">
        <f t="shared" si="14"/>
        <v/>
      </c>
      <c r="O70" s="95" t="str">
        <f t="shared" si="15"/>
        <v/>
      </c>
      <c r="P70" s="96" t="str">
        <f t="shared" si="16"/>
        <v/>
      </c>
      <c r="Q70" s="96" t="str">
        <f t="shared" si="17"/>
        <v/>
      </c>
      <c r="R70" s="112" t="str">
        <f t="shared" si="18"/>
        <v/>
      </c>
      <c r="S70" s="116" t="str">
        <f t="shared" si="19"/>
        <v/>
      </c>
      <c r="T70" s="170">
        <v>71</v>
      </c>
      <c r="U70" s="99" t="str">
        <f t="shared" si="20"/>
        <v/>
      </c>
      <c r="V70" s="54" t="str">
        <f t="shared" si="21"/>
        <v/>
      </c>
      <c r="W70" s="94" t="str">
        <f t="shared" si="22"/>
        <v/>
      </c>
      <c r="X70" s="95" t="str">
        <f t="shared" si="23"/>
        <v/>
      </c>
      <c r="Y70" s="96" t="str">
        <f t="shared" si="24"/>
        <v/>
      </c>
      <c r="Z70" s="96" t="str">
        <f t="shared" si="25"/>
        <v/>
      </c>
      <c r="AA70" s="112" t="str">
        <f t="shared" si="26"/>
        <v/>
      </c>
      <c r="AB70" s="116" t="str">
        <f t="shared" si="27"/>
        <v/>
      </c>
      <c r="AC70" s="170">
        <v>71</v>
      </c>
      <c r="AD70" s="98" t="str">
        <f t="shared" si="28"/>
        <v/>
      </c>
      <c r="AE70" s="46" t="str">
        <f t="shared" si="29"/>
        <v/>
      </c>
      <c r="AF70" s="49" t="str">
        <f t="shared" si="30"/>
        <v/>
      </c>
      <c r="AG70" s="50" t="str">
        <f t="shared" si="31"/>
        <v/>
      </c>
      <c r="AH70" s="78" t="str">
        <f t="shared" si="32"/>
        <v/>
      </c>
      <c r="AI70" s="78" t="str">
        <f t="shared" si="33"/>
        <v/>
      </c>
      <c r="AJ70" s="108" t="str">
        <f t="shared" si="34"/>
        <v/>
      </c>
      <c r="AK70" s="113" t="str">
        <f t="shared" si="35"/>
        <v/>
      </c>
      <c r="AL70" s="170">
        <v>71</v>
      </c>
      <c r="AM70" s="99" t="str">
        <f t="shared" si="36"/>
        <v/>
      </c>
      <c r="AN70" s="54" t="str">
        <f t="shared" si="37"/>
        <v/>
      </c>
      <c r="AO70" s="94" t="str">
        <f t="shared" si="38"/>
        <v/>
      </c>
      <c r="AP70" s="95" t="str">
        <f t="shared" si="39"/>
        <v/>
      </c>
      <c r="AQ70" s="96" t="str">
        <f t="shared" si="40"/>
        <v/>
      </c>
      <c r="AR70" s="96" t="str">
        <f t="shared" si="41"/>
        <v/>
      </c>
      <c r="AS70" s="96" t="str">
        <f t="shared" si="42"/>
        <v/>
      </c>
      <c r="AT70" s="53" t="str">
        <f t="shared" si="43"/>
        <v/>
      </c>
      <c r="AU70" s="170">
        <v>71</v>
      </c>
      <c r="AV70" s="99" t="str">
        <f t="shared" si="44"/>
        <v/>
      </c>
      <c r="AW70" s="54" t="str">
        <f t="shared" si="45"/>
        <v/>
      </c>
      <c r="AX70" s="94" t="str">
        <f t="shared" si="46"/>
        <v/>
      </c>
      <c r="AY70" s="95" t="str">
        <f t="shared" si="47"/>
        <v/>
      </c>
      <c r="AZ70" s="96" t="str">
        <f t="shared" si="48"/>
        <v/>
      </c>
      <c r="BA70" s="96" t="str">
        <f t="shared" si="49"/>
        <v/>
      </c>
      <c r="BB70" s="96" t="str">
        <f t="shared" si="50"/>
        <v/>
      </c>
      <c r="BC70" s="53" t="str">
        <f t="shared" si="51"/>
        <v/>
      </c>
      <c r="BD70" s="170">
        <v>71</v>
      </c>
      <c r="BE70" s="99" t="str">
        <f t="shared" si="52"/>
        <v/>
      </c>
      <c r="BF70" s="54" t="str">
        <f t="shared" si="53"/>
        <v/>
      </c>
      <c r="BG70" s="94" t="str">
        <f t="shared" si="54"/>
        <v/>
      </c>
      <c r="BH70" s="95" t="str">
        <f t="shared" si="55"/>
        <v/>
      </c>
      <c r="BI70" s="96" t="str">
        <f t="shared" si="56"/>
        <v/>
      </c>
      <c r="BJ70" s="96" t="str">
        <f t="shared" si="57"/>
        <v/>
      </c>
      <c r="BK70" s="96" t="str">
        <f t="shared" si="58"/>
        <v/>
      </c>
      <c r="BL70" s="53" t="str">
        <f t="shared" si="59"/>
        <v/>
      </c>
      <c r="BM70" s="170">
        <v>71</v>
      </c>
      <c r="BN70" s="99" t="str">
        <f t="shared" si="60"/>
        <v/>
      </c>
      <c r="BO70" s="54" t="str">
        <f t="shared" si="61"/>
        <v/>
      </c>
      <c r="BP70" s="94" t="str">
        <f t="shared" si="62"/>
        <v/>
      </c>
      <c r="BQ70" s="95" t="str">
        <f t="shared" si="63"/>
        <v/>
      </c>
      <c r="BR70" s="96" t="str">
        <f t="shared" si="64"/>
        <v/>
      </c>
      <c r="BS70" s="96" t="str">
        <f t="shared" si="65"/>
        <v/>
      </c>
      <c r="BT70" s="96" t="str">
        <f t="shared" si="66"/>
        <v/>
      </c>
      <c r="BU70" s="53" t="str">
        <f t="shared" si="67"/>
        <v/>
      </c>
      <c r="BV70" s="11"/>
      <c r="BW70" s="27">
        <v>71</v>
      </c>
      <c r="BX70" s="51">
        <f t="shared" si="69"/>
        <v>0</v>
      </c>
      <c r="BY70" s="56">
        <f t="shared" si="70"/>
        <v>0</v>
      </c>
      <c r="BZ70" s="56" t="e">
        <f t="shared" si="71"/>
        <v>#DIV/0!</v>
      </c>
      <c r="CA70" s="51" t="e">
        <f t="shared" si="72"/>
        <v>#DIV/0!</v>
      </c>
      <c r="CB70" s="135">
        <f t="shared" si="83"/>
        <v>1.273477</v>
      </c>
      <c r="CC70" s="135" t="e">
        <f t="shared" si="73"/>
        <v>#DIV/0!</v>
      </c>
      <c r="CD70" s="135" t="e">
        <f t="shared" si="74"/>
        <v>#DIV/0!</v>
      </c>
      <c r="CE70" s="135" t="e">
        <f t="shared" si="84"/>
        <v>#DIV/0!</v>
      </c>
      <c r="CF70" s="136" t="e">
        <f t="shared" si="75"/>
        <v>#DIV/0!</v>
      </c>
      <c r="CH70" s="150">
        <v>71</v>
      </c>
      <c r="CI70" s="68">
        <f t="shared" si="76"/>
        <v>0</v>
      </c>
      <c r="CJ70" s="46">
        <f t="shared" si="77"/>
        <v>0</v>
      </c>
      <c r="CK70" s="69" t="e">
        <f t="shared" si="78"/>
        <v>#DIV/0!</v>
      </c>
      <c r="CL70" s="68" t="e">
        <f t="shared" si="79"/>
        <v>#DIV/0!</v>
      </c>
      <c r="CM70" s="46" t="e">
        <f t="shared" si="80"/>
        <v>#DIV/0!</v>
      </c>
      <c r="CN70" s="147" t="e">
        <f t="shared" si="81"/>
        <v>#DIV/0!</v>
      </c>
      <c r="CO70" s="70" t="e">
        <f t="shared" si="82"/>
        <v>#DIV/0!</v>
      </c>
    </row>
    <row r="71" spans="1:93" ht="15" customHeight="1">
      <c r="A71" s="2">
        <v>72</v>
      </c>
      <c r="B71" s="47">
        <f t="shared" si="2"/>
        <v>0</v>
      </c>
      <c r="C71" s="46">
        <f t="shared" si="3"/>
        <v>0</v>
      </c>
      <c r="D71" s="48" t="e">
        <f t="shared" si="4"/>
        <v>#DIV/0!</v>
      </c>
      <c r="E71" s="49" t="e">
        <f t="shared" si="5"/>
        <v>#DIV/0!</v>
      </c>
      <c r="F71" s="50" t="e">
        <f t="shared" si="6"/>
        <v>#DIV/0!</v>
      </c>
      <c r="G71" s="45">
        <f t="shared" si="7"/>
        <v>1.273477</v>
      </c>
      <c r="H71" s="45" t="e">
        <f t="shared" si="8"/>
        <v>#DIV/0!</v>
      </c>
      <c r="I71" s="109" t="e">
        <f t="shared" si="9"/>
        <v>#DIV/0!</v>
      </c>
      <c r="J71" s="113" t="e">
        <f t="shared" si="10"/>
        <v>#DIV/0!</v>
      </c>
      <c r="K71" s="170">
        <f t="shared" si="11"/>
        <v>72</v>
      </c>
      <c r="L71" s="41" t="str">
        <f t="shared" si="12"/>
        <v/>
      </c>
      <c r="M71" s="42" t="str">
        <f t="shared" si="13"/>
        <v/>
      </c>
      <c r="N71" s="43" t="str">
        <f t="shared" si="14"/>
        <v/>
      </c>
      <c r="O71" s="44" t="str">
        <f t="shared" si="15"/>
        <v/>
      </c>
      <c r="P71" s="45" t="str">
        <f t="shared" si="16"/>
        <v/>
      </c>
      <c r="Q71" s="45" t="str">
        <f t="shared" si="17"/>
        <v/>
      </c>
      <c r="R71" s="109" t="str">
        <f t="shared" si="18"/>
        <v/>
      </c>
      <c r="S71" s="113" t="str">
        <f t="shared" si="19"/>
        <v/>
      </c>
      <c r="T71" s="170">
        <v>72</v>
      </c>
      <c r="U71" s="41" t="str">
        <f t="shared" si="20"/>
        <v/>
      </c>
      <c r="V71" s="42" t="str">
        <f t="shared" si="21"/>
        <v/>
      </c>
      <c r="W71" s="43" t="str">
        <f t="shared" si="22"/>
        <v/>
      </c>
      <c r="X71" s="44" t="str">
        <f t="shared" si="23"/>
        <v/>
      </c>
      <c r="Y71" s="45" t="str">
        <f t="shared" si="24"/>
        <v/>
      </c>
      <c r="Z71" s="45" t="str">
        <f t="shared" si="25"/>
        <v/>
      </c>
      <c r="AA71" s="109" t="str">
        <f t="shared" si="26"/>
        <v/>
      </c>
      <c r="AB71" s="113" t="str">
        <f t="shared" si="27"/>
        <v/>
      </c>
      <c r="AC71" s="170">
        <v>72</v>
      </c>
      <c r="AD71" s="41" t="str">
        <f t="shared" si="28"/>
        <v/>
      </c>
      <c r="AE71" s="42" t="str">
        <f t="shared" si="29"/>
        <v/>
      </c>
      <c r="AF71" s="43" t="str">
        <f t="shared" si="30"/>
        <v/>
      </c>
      <c r="AG71" s="44" t="str">
        <f t="shared" si="31"/>
        <v/>
      </c>
      <c r="AH71" s="45" t="str">
        <f t="shared" si="32"/>
        <v/>
      </c>
      <c r="AI71" s="45" t="str">
        <f t="shared" si="33"/>
        <v/>
      </c>
      <c r="AJ71" s="109" t="str">
        <f t="shared" si="34"/>
        <v/>
      </c>
      <c r="AK71" s="113" t="str">
        <f t="shared" si="35"/>
        <v/>
      </c>
      <c r="AL71" s="170">
        <v>72</v>
      </c>
      <c r="AM71" s="41" t="str">
        <f t="shared" si="36"/>
        <v/>
      </c>
      <c r="AN71" s="42" t="str">
        <f t="shared" si="37"/>
        <v/>
      </c>
      <c r="AO71" s="43" t="str">
        <f t="shared" si="38"/>
        <v/>
      </c>
      <c r="AP71" s="44" t="str">
        <f t="shared" si="39"/>
        <v/>
      </c>
      <c r="AQ71" s="45" t="str">
        <f t="shared" si="40"/>
        <v/>
      </c>
      <c r="AR71" s="45" t="str">
        <f t="shared" si="41"/>
        <v/>
      </c>
      <c r="AS71" s="45" t="str">
        <f t="shared" si="42"/>
        <v/>
      </c>
      <c r="AT71" s="70" t="str">
        <f t="shared" si="43"/>
        <v/>
      </c>
      <c r="AU71" s="170">
        <v>72</v>
      </c>
      <c r="AV71" s="41" t="str">
        <f t="shared" si="44"/>
        <v/>
      </c>
      <c r="AW71" s="42" t="str">
        <f t="shared" si="45"/>
        <v/>
      </c>
      <c r="AX71" s="43" t="str">
        <f t="shared" si="46"/>
        <v/>
      </c>
      <c r="AY71" s="44" t="str">
        <f t="shared" si="47"/>
        <v/>
      </c>
      <c r="AZ71" s="45" t="str">
        <f t="shared" si="48"/>
        <v/>
      </c>
      <c r="BA71" s="45" t="str">
        <f t="shared" si="49"/>
        <v/>
      </c>
      <c r="BB71" s="45" t="str">
        <f t="shared" si="50"/>
        <v/>
      </c>
      <c r="BC71" s="70" t="str">
        <f t="shared" si="51"/>
        <v/>
      </c>
      <c r="BD71" s="170">
        <v>72</v>
      </c>
      <c r="BE71" s="41" t="str">
        <f t="shared" si="52"/>
        <v/>
      </c>
      <c r="BF71" s="42" t="str">
        <f t="shared" si="53"/>
        <v/>
      </c>
      <c r="BG71" s="43" t="str">
        <f t="shared" si="54"/>
        <v/>
      </c>
      <c r="BH71" s="44" t="str">
        <f t="shared" si="55"/>
        <v/>
      </c>
      <c r="BI71" s="45" t="str">
        <f t="shared" si="56"/>
        <v/>
      </c>
      <c r="BJ71" s="45" t="str">
        <f t="shared" si="57"/>
        <v/>
      </c>
      <c r="BK71" s="45" t="str">
        <f t="shared" si="58"/>
        <v/>
      </c>
      <c r="BL71" s="70" t="str">
        <f t="shared" si="59"/>
        <v/>
      </c>
      <c r="BM71" s="170">
        <v>72</v>
      </c>
      <c r="BN71" s="41" t="str">
        <f t="shared" si="60"/>
        <v/>
      </c>
      <c r="BO71" s="42" t="str">
        <f t="shared" si="61"/>
        <v/>
      </c>
      <c r="BP71" s="43" t="str">
        <f t="shared" si="62"/>
        <v/>
      </c>
      <c r="BQ71" s="44" t="str">
        <f t="shared" si="63"/>
        <v/>
      </c>
      <c r="BR71" s="45" t="str">
        <f t="shared" si="64"/>
        <v/>
      </c>
      <c r="BS71" s="45" t="str">
        <f t="shared" si="65"/>
        <v/>
      </c>
      <c r="BT71" s="45" t="str">
        <f t="shared" si="66"/>
        <v/>
      </c>
      <c r="BU71" s="70" t="str">
        <f t="shared" si="67"/>
        <v/>
      </c>
      <c r="BV71" s="11"/>
      <c r="BW71" s="28">
        <v>72</v>
      </c>
      <c r="BX71" s="61">
        <f t="shared" si="69"/>
        <v>0</v>
      </c>
      <c r="BY71" s="62">
        <f t="shared" si="70"/>
        <v>0</v>
      </c>
      <c r="BZ71" s="62" t="e">
        <f t="shared" si="71"/>
        <v>#DIV/0!</v>
      </c>
      <c r="CA71" s="61" t="e">
        <f t="shared" si="72"/>
        <v>#DIV/0!</v>
      </c>
      <c r="CB71" s="75">
        <f t="shared" si="83"/>
        <v>1.273477</v>
      </c>
      <c r="CC71" s="75" t="e">
        <f t="shared" si="73"/>
        <v>#DIV/0!</v>
      </c>
      <c r="CD71" s="75" t="e">
        <f t="shared" si="74"/>
        <v>#DIV/0!</v>
      </c>
      <c r="CE71" s="75" t="e">
        <f t="shared" si="84"/>
        <v>#DIV/0!</v>
      </c>
      <c r="CF71" s="118" t="e">
        <f t="shared" si="75"/>
        <v>#DIV/0!</v>
      </c>
      <c r="CH71" s="25">
        <v>72</v>
      </c>
      <c r="CI71" s="71">
        <f t="shared" si="76"/>
        <v>0</v>
      </c>
      <c r="CJ71" s="42">
        <f t="shared" si="77"/>
        <v>0</v>
      </c>
      <c r="CK71" s="72" t="e">
        <f t="shared" si="78"/>
        <v>#DIV/0!</v>
      </c>
      <c r="CL71" s="71" t="e">
        <f t="shared" si="79"/>
        <v>#DIV/0!</v>
      </c>
      <c r="CM71" s="42" t="e">
        <f t="shared" si="80"/>
        <v>#DIV/0!</v>
      </c>
      <c r="CN71" s="73" t="e">
        <f t="shared" si="81"/>
        <v>#DIV/0!</v>
      </c>
      <c r="CO71" s="123" t="e">
        <f t="shared" si="82"/>
        <v>#DIV/0!</v>
      </c>
    </row>
    <row r="72" spans="1:93" ht="15" customHeight="1">
      <c r="A72" s="2">
        <v>73</v>
      </c>
      <c r="B72" s="47">
        <f t="shared" si="2"/>
        <v>0</v>
      </c>
      <c r="C72" s="46">
        <f t="shared" si="3"/>
        <v>0</v>
      </c>
      <c r="D72" s="48" t="e">
        <f t="shared" si="4"/>
        <v>#DIV/0!</v>
      </c>
      <c r="E72" s="49" t="e">
        <f t="shared" si="5"/>
        <v>#DIV/0!</v>
      </c>
      <c r="F72" s="50" t="e">
        <f t="shared" si="6"/>
        <v>#DIV/0!</v>
      </c>
      <c r="G72" s="45">
        <f t="shared" si="7"/>
        <v>1.273477</v>
      </c>
      <c r="H72" s="45" t="e">
        <f t="shared" si="8"/>
        <v>#DIV/0!</v>
      </c>
      <c r="I72" s="109" t="e">
        <f t="shared" si="9"/>
        <v>#DIV/0!</v>
      </c>
      <c r="J72" s="113" t="e">
        <f t="shared" si="10"/>
        <v>#DIV/0!</v>
      </c>
      <c r="K72" s="170">
        <f t="shared" si="11"/>
        <v>73</v>
      </c>
      <c r="L72" s="41" t="str">
        <f t="shared" si="12"/>
        <v/>
      </c>
      <c r="M72" s="42" t="str">
        <f t="shared" si="13"/>
        <v/>
      </c>
      <c r="N72" s="43" t="str">
        <f t="shared" si="14"/>
        <v/>
      </c>
      <c r="O72" s="44" t="str">
        <f t="shared" si="15"/>
        <v/>
      </c>
      <c r="P72" s="45" t="str">
        <f t="shared" si="16"/>
        <v/>
      </c>
      <c r="Q72" s="45" t="str">
        <f t="shared" si="17"/>
        <v/>
      </c>
      <c r="R72" s="109" t="str">
        <f t="shared" si="18"/>
        <v/>
      </c>
      <c r="S72" s="113" t="str">
        <f t="shared" si="19"/>
        <v/>
      </c>
      <c r="T72" s="170">
        <v>73</v>
      </c>
      <c r="U72" s="41" t="str">
        <f t="shared" si="20"/>
        <v/>
      </c>
      <c r="V72" s="42" t="str">
        <f t="shared" si="21"/>
        <v/>
      </c>
      <c r="W72" s="43" t="str">
        <f t="shared" si="22"/>
        <v/>
      </c>
      <c r="X72" s="44" t="str">
        <f t="shared" si="23"/>
        <v/>
      </c>
      <c r="Y72" s="45" t="str">
        <f t="shared" si="24"/>
        <v/>
      </c>
      <c r="Z72" s="45" t="str">
        <f t="shared" si="25"/>
        <v/>
      </c>
      <c r="AA72" s="109" t="str">
        <f t="shared" si="26"/>
        <v/>
      </c>
      <c r="AB72" s="113" t="str">
        <f t="shared" si="27"/>
        <v/>
      </c>
      <c r="AC72" s="170">
        <v>73</v>
      </c>
      <c r="AD72" s="41" t="str">
        <f t="shared" si="28"/>
        <v/>
      </c>
      <c r="AE72" s="42" t="str">
        <f t="shared" si="29"/>
        <v/>
      </c>
      <c r="AF72" s="43" t="str">
        <f t="shared" si="30"/>
        <v/>
      </c>
      <c r="AG72" s="44" t="str">
        <f t="shared" si="31"/>
        <v/>
      </c>
      <c r="AH72" s="45" t="str">
        <f t="shared" si="32"/>
        <v/>
      </c>
      <c r="AI72" s="45" t="str">
        <f t="shared" si="33"/>
        <v/>
      </c>
      <c r="AJ72" s="109" t="str">
        <f t="shared" si="34"/>
        <v/>
      </c>
      <c r="AK72" s="113" t="str">
        <f t="shared" si="35"/>
        <v/>
      </c>
      <c r="AL72" s="170">
        <v>73</v>
      </c>
      <c r="AM72" s="41" t="str">
        <f t="shared" si="36"/>
        <v/>
      </c>
      <c r="AN72" s="42" t="str">
        <f t="shared" si="37"/>
        <v/>
      </c>
      <c r="AO72" s="43" t="str">
        <f t="shared" si="38"/>
        <v/>
      </c>
      <c r="AP72" s="44" t="str">
        <f t="shared" si="39"/>
        <v/>
      </c>
      <c r="AQ72" s="45" t="str">
        <f t="shared" si="40"/>
        <v/>
      </c>
      <c r="AR72" s="45" t="str">
        <f t="shared" si="41"/>
        <v/>
      </c>
      <c r="AS72" s="45" t="str">
        <f t="shared" si="42"/>
        <v/>
      </c>
      <c r="AT72" s="70" t="str">
        <f t="shared" si="43"/>
        <v/>
      </c>
      <c r="AU72" s="170">
        <v>73</v>
      </c>
      <c r="AV72" s="41" t="str">
        <f t="shared" si="44"/>
        <v/>
      </c>
      <c r="AW72" s="42" t="str">
        <f t="shared" si="45"/>
        <v/>
      </c>
      <c r="AX72" s="43" t="str">
        <f t="shared" si="46"/>
        <v/>
      </c>
      <c r="AY72" s="44" t="str">
        <f t="shared" si="47"/>
        <v/>
      </c>
      <c r="AZ72" s="45" t="str">
        <f t="shared" si="48"/>
        <v/>
      </c>
      <c r="BA72" s="45" t="str">
        <f t="shared" si="49"/>
        <v/>
      </c>
      <c r="BB72" s="45" t="str">
        <f t="shared" si="50"/>
        <v/>
      </c>
      <c r="BC72" s="70" t="str">
        <f t="shared" si="51"/>
        <v/>
      </c>
      <c r="BD72" s="170">
        <v>73</v>
      </c>
      <c r="BE72" s="41" t="str">
        <f t="shared" si="52"/>
        <v/>
      </c>
      <c r="BF72" s="42" t="str">
        <f t="shared" si="53"/>
        <v/>
      </c>
      <c r="BG72" s="43" t="str">
        <f t="shared" si="54"/>
        <v/>
      </c>
      <c r="BH72" s="44" t="str">
        <f t="shared" si="55"/>
        <v/>
      </c>
      <c r="BI72" s="45" t="str">
        <f t="shared" si="56"/>
        <v/>
      </c>
      <c r="BJ72" s="45" t="str">
        <f t="shared" si="57"/>
        <v/>
      </c>
      <c r="BK72" s="45" t="str">
        <f t="shared" si="58"/>
        <v/>
      </c>
      <c r="BL72" s="70" t="str">
        <f t="shared" si="59"/>
        <v/>
      </c>
      <c r="BM72" s="170">
        <v>73</v>
      </c>
      <c r="BN72" s="41" t="str">
        <f t="shared" si="60"/>
        <v/>
      </c>
      <c r="BO72" s="42" t="str">
        <f t="shared" si="61"/>
        <v/>
      </c>
      <c r="BP72" s="43" t="str">
        <f t="shared" si="62"/>
        <v/>
      </c>
      <c r="BQ72" s="44" t="str">
        <f t="shared" si="63"/>
        <v/>
      </c>
      <c r="BR72" s="45" t="str">
        <f t="shared" si="64"/>
        <v/>
      </c>
      <c r="BS72" s="45" t="str">
        <f t="shared" si="65"/>
        <v/>
      </c>
      <c r="BT72" s="45" t="str">
        <f t="shared" si="66"/>
        <v/>
      </c>
      <c r="BU72" s="70" t="str">
        <f t="shared" si="67"/>
        <v/>
      </c>
      <c r="BV72" s="11"/>
      <c r="BW72" s="28">
        <v>73</v>
      </c>
      <c r="BX72" s="61">
        <f t="shared" si="69"/>
        <v>0</v>
      </c>
      <c r="BY72" s="62">
        <f t="shared" si="70"/>
        <v>0</v>
      </c>
      <c r="BZ72" s="62" t="e">
        <f t="shared" si="71"/>
        <v>#DIV/0!</v>
      </c>
      <c r="CA72" s="61" t="e">
        <f t="shared" si="72"/>
        <v>#DIV/0!</v>
      </c>
      <c r="CB72" s="75">
        <f t="shared" si="83"/>
        <v>1.273477</v>
      </c>
      <c r="CC72" s="75" t="e">
        <f t="shared" si="73"/>
        <v>#DIV/0!</v>
      </c>
      <c r="CD72" s="75" t="e">
        <f t="shared" si="74"/>
        <v>#DIV/0!</v>
      </c>
      <c r="CE72" s="75" t="e">
        <f t="shared" si="84"/>
        <v>#DIV/0!</v>
      </c>
      <c r="CF72" s="118" t="e">
        <f t="shared" si="75"/>
        <v>#DIV/0!</v>
      </c>
      <c r="CH72" s="25">
        <v>73</v>
      </c>
      <c r="CI72" s="71">
        <f t="shared" si="76"/>
        <v>0</v>
      </c>
      <c r="CJ72" s="42">
        <f t="shared" si="77"/>
        <v>0</v>
      </c>
      <c r="CK72" s="72" t="e">
        <f t="shared" si="78"/>
        <v>#DIV/0!</v>
      </c>
      <c r="CL72" s="71" t="e">
        <f t="shared" si="79"/>
        <v>#DIV/0!</v>
      </c>
      <c r="CM72" s="42" t="e">
        <f t="shared" si="80"/>
        <v>#DIV/0!</v>
      </c>
      <c r="CN72" s="73" t="e">
        <f t="shared" si="81"/>
        <v>#DIV/0!</v>
      </c>
      <c r="CO72" s="123" t="e">
        <f t="shared" si="82"/>
        <v>#DIV/0!</v>
      </c>
    </row>
    <row r="73" spans="1:93" ht="15" customHeight="1">
      <c r="A73" s="2">
        <v>74</v>
      </c>
      <c r="B73" s="47">
        <f t="shared" si="2"/>
        <v>0</v>
      </c>
      <c r="C73" s="46">
        <f t="shared" si="3"/>
        <v>0</v>
      </c>
      <c r="D73" s="48" t="e">
        <f t="shared" si="4"/>
        <v>#DIV/0!</v>
      </c>
      <c r="E73" s="49" t="e">
        <f t="shared" si="5"/>
        <v>#DIV/0!</v>
      </c>
      <c r="F73" s="50" t="e">
        <f t="shared" si="6"/>
        <v>#DIV/0!</v>
      </c>
      <c r="G73" s="45">
        <f t="shared" si="7"/>
        <v>1.273477</v>
      </c>
      <c r="H73" s="45" t="e">
        <f t="shared" si="8"/>
        <v>#DIV/0!</v>
      </c>
      <c r="I73" s="109" t="e">
        <f t="shared" si="9"/>
        <v>#DIV/0!</v>
      </c>
      <c r="J73" s="113" t="e">
        <f t="shared" si="10"/>
        <v>#DIV/0!</v>
      </c>
      <c r="K73" s="170">
        <f t="shared" si="11"/>
        <v>74</v>
      </c>
      <c r="L73" s="41" t="str">
        <f t="shared" si="12"/>
        <v/>
      </c>
      <c r="M73" s="42" t="str">
        <f t="shared" si="13"/>
        <v/>
      </c>
      <c r="N73" s="43" t="str">
        <f t="shared" si="14"/>
        <v/>
      </c>
      <c r="O73" s="44" t="str">
        <f t="shared" si="15"/>
        <v/>
      </c>
      <c r="P73" s="45" t="str">
        <f t="shared" si="16"/>
        <v/>
      </c>
      <c r="Q73" s="45" t="str">
        <f t="shared" si="17"/>
        <v/>
      </c>
      <c r="R73" s="109" t="str">
        <f t="shared" si="18"/>
        <v/>
      </c>
      <c r="S73" s="113" t="str">
        <f t="shared" si="19"/>
        <v/>
      </c>
      <c r="T73" s="170">
        <v>74</v>
      </c>
      <c r="U73" s="41" t="str">
        <f t="shared" si="20"/>
        <v/>
      </c>
      <c r="V73" s="42" t="str">
        <f t="shared" si="21"/>
        <v/>
      </c>
      <c r="W73" s="43" t="str">
        <f t="shared" si="22"/>
        <v/>
      </c>
      <c r="X73" s="44" t="str">
        <f t="shared" si="23"/>
        <v/>
      </c>
      <c r="Y73" s="45" t="str">
        <f t="shared" si="24"/>
        <v/>
      </c>
      <c r="Z73" s="45" t="str">
        <f t="shared" si="25"/>
        <v/>
      </c>
      <c r="AA73" s="109" t="str">
        <f t="shared" si="26"/>
        <v/>
      </c>
      <c r="AB73" s="113" t="str">
        <f t="shared" si="27"/>
        <v/>
      </c>
      <c r="AC73" s="170">
        <v>74</v>
      </c>
      <c r="AD73" s="41" t="str">
        <f t="shared" si="28"/>
        <v/>
      </c>
      <c r="AE73" s="42" t="str">
        <f t="shared" si="29"/>
        <v/>
      </c>
      <c r="AF73" s="43" t="str">
        <f t="shared" si="30"/>
        <v/>
      </c>
      <c r="AG73" s="44" t="str">
        <f t="shared" si="31"/>
        <v/>
      </c>
      <c r="AH73" s="45" t="str">
        <f t="shared" si="32"/>
        <v/>
      </c>
      <c r="AI73" s="45" t="str">
        <f t="shared" si="33"/>
        <v/>
      </c>
      <c r="AJ73" s="109" t="str">
        <f t="shared" si="34"/>
        <v/>
      </c>
      <c r="AK73" s="113" t="str">
        <f t="shared" si="35"/>
        <v/>
      </c>
      <c r="AL73" s="170">
        <v>74</v>
      </c>
      <c r="AM73" s="41" t="str">
        <f t="shared" si="36"/>
        <v/>
      </c>
      <c r="AN73" s="42" t="str">
        <f t="shared" si="37"/>
        <v/>
      </c>
      <c r="AO73" s="43" t="str">
        <f t="shared" si="38"/>
        <v/>
      </c>
      <c r="AP73" s="44" t="str">
        <f t="shared" si="39"/>
        <v/>
      </c>
      <c r="AQ73" s="45" t="str">
        <f t="shared" si="40"/>
        <v/>
      </c>
      <c r="AR73" s="45" t="str">
        <f t="shared" si="41"/>
        <v/>
      </c>
      <c r="AS73" s="45" t="str">
        <f t="shared" si="42"/>
        <v/>
      </c>
      <c r="AT73" s="70" t="str">
        <f t="shared" si="43"/>
        <v/>
      </c>
      <c r="AU73" s="170">
        <v>74</v>
      </c>
      <c r="AV73" s="41" t="str">
        <f t="shared" si="44"/>
        <v/>
      </c>
      <c r="AW73" s="42" t="str">
        <f t="shared" si="45"/>
        <v/>
      </c>
      <c r="AX73" s="43" t="str">
        <f t="shared" si="46"/>
        <v/>
      </c>
      <c r="AY73" s="44" t="str">
        <f t="shared" si="47"/>
        <v/>
      </c>
      <c r="AZ73" s="45" t="str">
        <f t="shared" si="48"/>
        <v/>
      </c>
      <c r="BA73" s="45" t="str">
        <f t="shared" si="49"/>
        <v/>
      </c>
      <c r="BB73" s="45" t="str">
        <f t="shared" si="50"/>
        <v/>
      </c>
      <c r="BC73" s="70" t="str">
        <f t="shared" si="51"/>
        <v/>
      </c>
      <c r="BD73" s="170">
        <v>74</v>
      </c>
      <c r="BE73" s="41" t="str">
        <f t="shared" si="52"/>
        <v/>
      </c>
      <c r="BF73" s="42" t="str">
        <f t="shared" si="53"/>
        <v/>
      </c>
      <c r="BG73" s="43" t="str">
        <f t="shared" si="54"/>
        <v/>
      </c>
      <c r="BH73" s="44" t="str">
        <f t="shared" si="55"/>
        <v/>
      </c>
      <c r="BI73" s="45" t="str">
        <f t="shared" si="56"/>
        <v/>
      </c>
      <c r="BJ73" s="45" t="str">
        <f t="shared" si="57"/>
        <v/>
      </c>
      <c r="BK73" s="45" t="str">
        <f t="shared" si="58"/>
        <v/>
      </c>
      <c r="BL73" s="70" t="str">
        <f t="shared" si="59"/>
        <v/>
      </c>
      <c r="BM73" s="170">
        <v>74</v>
      </c>
      <c r="BN73" s="41" t="str">
        <f t="shared" si="60"/>
        <v/>
      </c>
      <c r="BO73" s="42" t="str">
        <f t="shared" si="61"/>
        <v/>
      </c>
      <c r="BP73" s="43" t="str">
        <f t="shared" si="62"/>
        <v/>
      </c>
      <c r="BQ73" s="44" t="str">
        <f t="shared" si="63"/>
        <v/>
      </c>
      <c r="BR73" s="45" t="str">
        <f t="shared" si="64"/>
        <v/>
      </c>
      <c r="BS73" s="45" t="str">
        <f t="shared" si="65"/>
        <v/>
      </c>
      <c r="BT73" s="45" t="str">
        <f t="shared" si="66"/>
        <v/>
      </c>
      <c r="BU73" s="70" t="str">
        <f t="shared" si="67"/>
        <v/>
      </c>
      <c r="BV73" s="11"/>
      <c r="BW73" s="28">
        <v>74</v>
      </c>
      <c r="BX73" s="61">
        <f t="shared" si="69"/>
        <v>0</v>
      </c>
      <c r="BY73" s="62">
        <f t="shared" si="70"/>
        <v>0</v>
      </c>
      <c r="BZ73" s="62" t="e">
        <f t="shared" si="71"/>
        <v>#DIV/0!</v>
      </c>
      <c r="CA73" s="61" t="e">
        <f t="shared" si="72"/>
        <v>#DIV/0!</v>
      </c>
      <c r="CB73" s="75">
        <f t="shared" ref="CB73:CB104" si="85">IF($B$5&gt;$A73,"",1.273477+0.36758*C73+0.140427*(BX73^0.5)*C73/100)</f>
        <v>1.273477</v>
      </c>
      <c r="CC73" s="75" t="e">
        <f t="shared" si="73"/>
        <v>#DIV/0!</v>
      </c>
      <c r="CD73" s="75" t="e">
        <f t="shared" si="74"/>
        <v>#DIV/0!</v>
      </c>
      <c r="CE73" s="75" t="e">
        <f t="shared" ref="CE73:CE104" si="86">IF($B$5&gt;$A73,"",-0.15213+0.985016*CD73-0.028142*BX73^(0.5)*C73/100)</f>
        <v>#DIV/0!</v>
      </c>
      <c r="CF73" s="118" t="e">
        <f t="shared" si="75"/>
        <v>#DIV/0!</v>
      </c>
      <c r="CH73" s="25">
        <v>74</v>
      </c>
      <c r="CI73" s="71">
        <f t="shared" si="76"/>
        <v>0</v>
      </c>
      <c r="CJ73" s="42">
        <f t="shared" si="77"/>
        <v>0</v>
      </c>
      <c r="CK73" s="72" t="e">
        <f t="shared" si="78"/>
        <v>#DIV/0!</v>
      </c>
      <c r="CL73" s="71" t="e">
        <f t="shared" si="79"/>
        <v>#DIV/0!</v>
      </c>
      <c r="CM73" s="42" t="e">
        <f t="shared" si="80"/>
        <v>#DIV/0!</v>
      </c>
      <c r="CN73" s="73" t="e">
        <f t="shared" si="81"/>
        <v>#DIV/0!</v>
      </c>
      <c r="CO73" s="123" t="e">
        <f t="shared" si="82"/>
        <v>#DIV/0!</v>
      </c>
    </row>
    <row r="74" spans="1:93" ht="15" customHeight="1">
      <c r="A74" s="2">
        <v>75</v>
      </c>
      <c r="B74" s="47">
        <f t="shared" ref="B74:B98" si="87">IF($B$5&gt;$A74,"",$E$5)</f>
        <v>0</v>
      </c>
      <c r="C74" s="46">
        <f t="shared" ref="C74:C98" si="88">IF($B$5&gt;$A74,"",ROUND($E$6*(46.084945749*(1-EXP(-0.006472836*A74))^0.631063486)/(46.084945749*(1-EXP(-0.006472836*40))^0.631063486),1))</f>
        <v>0</v>
      </c>
      <c r="D74" s="48" t="e">
        <f t="shared" ref="D74:D98" si="89">IF($B$5&lt;=$A74,1/((1/B74)-(((0.074343*C74^(-1.388481)*B74+5065*C74^(-2.900328))^-1)/(-3.42872*(10^6)*B74^(-0.9184)))),"")</f>
        <v>#DIV/0!</v>
      </c>
      <c r="E74" s="49" t="e">
        <f t="shared" ref="E74:E98" si="90">IF($B$5&gt;$A74,"",ROUND(((0.074343*C74^-1.388481)+5065*(C74^-2.900328)/((10^5.38221*C74^-1.51185)))/((0.074343*C74^-1.388481)+5065*(C74^-2.90038)/B74),2))</f>
        <v>#DIV/0!</v>
      </c>
      <c r="F74" s="50" t="e">
        <f t="shared" ref="F74:F98" si="91">IF($B$5&gt;$A74,"",1/((0.074343*C74^-1.388481)+5065*(C74^-2.900328)/B74))</f>
        <v>#DIV/0!</v>
      </c>
      <c r="G74" s="45">
        <f t="shared" ref="G74:G98" si="92">IF($B$5&gt;$A74,"",1.273477+0.36758*C74+0.140427*(B74^0.5)*C74/100)</f>
        <v>1.273477</v>
      </c>
      <c r="H74" s="45" t="e">
        <f t="shared" ref="H74:H98" si="93">IF($B$5&gt;$A74,"",F74/G74)</f>
        <v>#DIV/0!</v>
      </c>
      <c r="I74" s="109" t="e">
        <f t="shared" ref="I74:I98" si="94">IF($B$5&gt;$A74,"",200*(H74/(PI()*B74))^0.5)</f>
        <v>#DIV/0!</v>
      </c>
      <c r="J74" s="113" t="e">
        <f t="shared" ref="J74:J98" si="95">IF($B$5&gt;$A74,"",-0.15213+0.985016*I74-0.028142*B74^(0.5)*C74/100)</f>
        <v>#DIV/0!</v>
      </c>
      <c r="K74" s="170">
        <f t="shared" ref="K74:K137" si="96">A74</f>
        <v>75</v>
      </c>
      <c r="L74" s="41" t="str">
        <f t="shared" ref="L74:L137" si="97">IF(A74&gt;=$M$5,B74*(1-$M$6),"")</f>
        <v/>
      </c>
      <c r="M74" s="42" t="str">
        <f t="shared" ref="M74:M137" si="98">IF(L74="","",C74)</f>
        <v/>
      </c>
      <c r="N74" s="43" t="str">
        <f t="shared" ref="N74:N137" si="99">IF(L74="","",ROUND(((0.074343*M74^-1.388481)+5065*(M74^-2.900328)/((10^5.38221*M74^-1.51185)))/((0.074343*M74^-1.388481)+5065*(M74^-2.90038)/L74),2))</f>
        <v/>
      </c>
      <c r="O74" s="44" t="str">
        <f t="shared" ref="O74:O137" si="100">IF(L74="","",1/((0.074343*M74^-1.388481)+5065*(M74^-2.900328)/L74))</f>
        <v/>
      </c>
      <c r="P74" s="45" t="str">
        <f t="shared" ref="P74:P137" si="101">IF($M$5&gt;$A74,"",1.273477+0.36758*M74+0.140427*(L74^0.5)*M74/100)</f>
        <v/>
      </c>
      <c r="Q74" s="45" t="str">
        <f t="shared" ref="Q74:Q137" si="102">IF($M$5&gt;$A74,"",O74/P74)</f>
        <v/>
      </c>
      <c r="R74" s="109" t="str">
        <f t="shared" ref="R74:R137" si="103">IF($M$5&gt;$A74,"",200*(Q74/(PI()*L74))^0.5)</f>
        <v/>
      </c>
      <c r="S74" s="113" t="str">
        <f t="shared" ref="S74:S137" si="104">IF($M$5&gt;$A74,"",-0.15213+0.985016*R74-0.028142*L74^(0.5)*M74/100)</f>
        <v/>
      </c>
      <c r="T74" s="170">
        <v>75</v>
      </c>
      <c r="U74" s="41" t="str">
        <f t="shared" ref="U74:U98" si="105">IF(A74&gt;=$V$5,L74*(1-$V$6),"")</f>
        <v/>
      </c>
      <c r="V74" s="42" t="str">
        <f t="shared" ref="V74:V98" si="106">IF(U74="","",M74)</f>
        <v/>
      </c>
      <c r="W74" s="43" t="str">
        <f t="shared" ref="W74:W98" si="107">IF(U74="","",ROUND(((0.074343*V74^-1.388481)+5065*(V74^-2.900328)/((10^5.38221*V74^-1.51185)))/((0.074343*V74^-1.388481)+5065*(V74^-2.90038)/U74),2))</f>
        <v/>
      </c>
      <c r="X74" s="44" t="str">
        <f t="shared" ref="X74:X98" si="108">IF(U74="","",1/((0.074343*V74^-1.388481)+5065*(V74^-2.900328)/U74))</f>
        <v/>
      </c>
      <c r="Y74" s="45" t="str">
        <f t="shared" ref="Y74:Y98" si="109">IF($V$5&gt;$A74,"",1.273477+0.36758*V74+0.140427*(U74^0.5)*V74/100)</f>
        <v/>
      </c>
      <c r="Z74" s="45" t="str">
        <f t="shared" ref="Z74:Z98" si="110">IF($V$5&gt;$A74,"",X74/Y74)</f>
        <v/>
      </c>
      <c r="AA74" s="109" t="str">
        <f t="shared" ref="AA74:AA98" si="111">IF($V$5&gt;$A74,"",200*(Z74/(PI()*U74))^0.5)</f>
        <v/>
      </c>
      <c r="AB74" s="113" t="str">
        <f t="shared" ref="AB74:AB98" si="112">IF($V$5&gt;$A74,"",-0.15213+0.985016*AA74-0.028142*U74^(0.5)*V74/100)</f>
        <v/>
      </c>
      <c r="AC74" s="170">
        <v>75</v>
      </c>
      <c r="AD74" s="41" t="str">
        <f t="shared" ref="AD74:AD98" si="113">IF(A74&gt;=$AE$5,U74*(1-$AE$6),"")</f>
        <v/>
      </c>
      <c r="AE74" s="42" t="str">
        <f t="shared" ref="AE74:AE98" si="114">IF(AD74="","",V74)</f>
        <v/>
      </c>
      <c r="AF74" s="43" t="str">
        <f t="shared" ref="AF74:AF98" si="115">IF(AD74="","",ROUND(((0.074343*AE74^-1.388481)+5065*(AE74^-2.900328)/((10^5.38221*AE74^-1.51185)))/((0.074343*AE74^-1.388481)+5065*(AE74^-2.90038)/AD74),2))</f>
        <v/>
      </c>
      <c r="AG74" s="44" t="str">
        <f t="shared" ref="AG74:AG98" si="116">IF(AD74="","",1/((0.074343*AE74^-1.388481)+5065*(AE74^-2.900328)/AD74))</f>
        <v/>
      </c>
      <c r="AH74" s="45" t="str">
        <f t="shared" ref="AH74:AH98" si="117">IF($AE$5&gt;$A74,"",1.273477+0.36758*AE74+0.140427*(AD74^0.5)*AE74/100)</f>
        <v/>
      </c>
      <c r="AI74" s="45" t="str">
        <f t="shared" ref="AI74:AI98" si="118">IF($AE$5&gt;$A74,"",AG74/AH74)</f>
        <v/>
      </c>
      <c r="AJ74" s="109" t="str">
        <f t="shared" ref="AJ74:AJ98" si="119">IF($AE$5&gt;$A74,"",200*(AI74/(PI()*AD74))^0.5)</f>
        <v/>
      </c>
      <c r="AK74" s="113" t="str">
        <f t="shared" ref="AK74:AK98" si="120">IF($AE$5&gt;$A74,"",-0.15213+0.985016*AJ74-0.028142*AD74^(0.5)*AE74/100)</f>
        <v/>
      </c>
      <c r="AL74" s="170">
        <v>75</v>
      </c>
      <c r="AM74" s="41" t="str">
        <f t="shared" ref="AM74:AM98" si="121">IF(A74&gt;=$AN$5,AD74*(1-$AN$6),"")</f>
        <v/>
      </c>
      <c r="AN74" s="42" t="str">
        <f t="shared" ref="AN74:AN98" si="122">IF(AM74="","",AE74)</f>
        <v/>
      </c>
      <c r="AO74" s="43" t="str">
        <f t="shared" ref="AO74:AO98" si="123">IF(AM74="","",ROUND(((0.074343*AN74^-1.388481)+5065*(AN74^-2.900328)/((10^5.38221*AN74^-1.51185)))/((0.074343*AN74^-1.388481)+5065*(AN74^-2.90038)/AM74),2))</f>
        <v/>
      </c>
      <c r="AP74" s="44" t="str">
        <f t="shared" ref="AP74:AP98" si="124">IF(AM74="","",1/((0.074343*AN74^-1.388481)+5065*(AN74^-2.900328)/AM74))</f>
        <v/>
      </c>
      <c r="AQ74" s="45" t="str">
        <f t="shared" ref="AQ74:AQ98" si="125">IF($AN$5&gt;$A74,"",1.273477+0.36758*AN74+0.140427*(AM74^0.5)*AN74/100)</f>
        <v/>
      </c>
      <c r="AR74" s="45" t="str">
        <f t="shared" ref="AR74:AR98" si="126">IF($AN$5&gt;$A74,"",AP74/AQ74)</f>
        <v/>
      </c>
      <c r="AS74" s="45" t="str">
        <f t="shared" ref="AS74:AS98" si="127">IF($AN$5&gt;$A74,"",200*(AR74/(PI()*AM74))^0.5)</f>
        <v/>
      </c>
      <c r="AT74" s="70" t="str">
        <f t="shared" ref="AT74:AT98" si="128">IF($AN$5&gt;$A74,"",-0.15213+0.985016*AS74-0.028142*AM74^(0.5)*AN74/100)</f>
        <v/>
      </c>
      <c r="AU74" s="170">
        <v>75</v>
      </c>
      <c r="AV74" s="41" t="str">
        <f t="shared" ref="AV74:AV98" si="129">IF(A74&gt;=$AW$5,AM74*(1-$AW$6),"")</f>
        <v/>
      </c>
      <c r="AW74" s="42" t="str">
        <f t="shared" ref="AW74:AW98" si="130">IF(AV74="","",AN74)</f>
        <v/>
      </c>
      <c r="AX74" s="43" t="str">
        <f t="shared" ref="AX74:AX98" si="131">IF(AV74="","",ROUND(((0.074343*AW74^-1.388481)+5065*(AW74^-2.900328)/((10^5.38221*AW74^-1.51185)))/((0.074343*AW74^-1.388481)+5065*(AW74^-2.90038)/AV74),2))</f>
        <v/>
      </c>
      <c r="AY74" s="44" t="str">
        <f t="shared" ref="AY74:AY98" si="132">IF(AV74="","",1/((0.074343*AW74^-1.388481)+5065*(AW74^-2.900328)/AV74))</f>
        <v/>
      </c>
      <c r="AZ74" s="45" t="str">
        <f t="shared" ref="AZ74:AZ98" si="133">IF($AW$5&gt;$A74,"",1.273477+0.36758*AW74+0.140427*(AV74^0.5)*AW74/100)</f>
        <v/>
      </c>
      <c r="BA74" s="45" t="str">
        <f t="shared" ref="BA74:BA98" si="134">IF($AW$5&gt;$A74,"",AY74/AZ74)</f>
        <v/>
      </c>
      <c r="BB74" s="45" t="str">
        <f t="shared" ref="BB74:BB98" si="135">IF($AW$5&gt;$A74,"",200*(BA74/(PI()*AV74))^0.5)</f>
        <v/>
      </c>
      <c r="BC74" s="70" t="str">
        <f t="shared" ref="BC74:BC98" si="136">IF($AW$5&gt;$A74,"",-0.15213+0.985016*BB74-0.028142*AV74^(0.5)*AW74/100)</f>
        <v/>
      </c>
      <c r="BD74" s="170">
        <v>75</v>
      </c>
      <c r="BE74" s="41" t="str">
        <f t="shared" ref="BE74:BE137" si="137">IF(A74&gt;=$BF$5,AV74*(1-$BF$6),"")</f>
        <v/>
      </c>
      <c r="BF74" s="42" t="str">
        <f t="shared" ref="BF74:BF137" si="138">IF(BE74="","",AW74)</f>
        <v/>
      </c>
      <c r="BG74" s="43" t="str">
        <f t="shared" ref="BG74:BG137" si="139">IF(BE74="","",ROUND(((0.074343*BF74^-1.388481)+5065*(BF74^-2.900328)/((10^5.38221*BF74^-1.51185)))/((0.074343*BF74^-1.388481)+5065*(BF74^-2.90038)/BE74),2))</f>
        <v/>
      </c>
      <c r="BH74" s="44" t="str">
        <f t="shared" ref="BH74:BH137" si="140">IF(BE74="","",1/((0.074343*BF74^-1.388481)+5065*(BF74^-2.900328)/BE74))</f>
        <v/>
      </c>
      <c r="BI74" s="45" t="str">
        <f t="shared" ref="BI74:BI137" si="141">IF($BF$5&gt;$A74,"",1.273477+0.36758*BF74+0.140427*(BE74^0.5)*BF74/100)</f>
        <v/>
      </c>
      <c r="BJ74" s="45" t="str">
        <f t="shared" ref="BJ74:BJ137" si="142">IF($BF$5&gt;$A74,"",BH74/BI74)</f>
        <v/>
      </c>
      <c r="BK74" s="45" t="str">
        <f t="shared" ref="BK74:BK137" si="143">IF($BF$5&gt;$A74,"",200*(BJ74/(PI()*BE74))^0.5)</f>
        <v/>
      </c>
      <c r="BL74" s="70" t="str">
        <f t="shared" ref="BL74:BL137" si="144">IF($BF$5&gt;$A74,"",-0.15213+0.985016*BK74-0.028142*BE74^(0.5)*BF74/100)</f>
        <v/>
      </c>
      <c r="BM74" s="170">
        <v>75</v>
      </c>
      <c r="BN74" s="41" t="str">
        <f t="shared" ref="BN74:BN137" si="145">IF(A74&gt;=$BO$5,BE74*(1-$BO$6),"")</f>
        <v/>
      </c>
      <c r="BO74" s="42" t="str">
        <f t="shared" ref="BO74:BO137" si="146">IF(BN74="","",BF74)</f>
        <v/>
      </c>
      <c r="BP74" s="43" t="str">
        <f t="shared" ref="BP74:BP137" si="147">IF(BN74="","",ROUND(((0.074343*BO74^-1.388481)+5065*(BO74^-2.900328)/((10^5.38221*BO74^-1.51185)))/((0.074343*BO74^-1.388481)+5065*(BO74^-2.90038)/BN74),2))</f>
        <v/>
      </c>
      <c r="BQ74" s="44" t="str">
        <f t="shared" ref="BQ74:BQ137" si="148">IF(BN74="","",1/((0.074343*BO74^-1.388481)+5065*(BO74^-2.900328)/BN74))</f>
        <v/>
      </c>
      <c r="BR74" s="45" t="str">
        <f t="shared" ref="BR74:BR137" si="149">IF($BO$5&gt;$A74,"",1.273477+0.36758*BO74+0.140427*(BN74^0.5)*BO74/100)</f>
        <v/>
      </c>
      <c r="BS74" s="45" t="str">
        <f t="shared" ref="BS74:BS137" si="150">IF($BO$5&gt;$A74,"",BQ74/BR74)</f>
        <v/>
      </c>
      <c r="BT74" s="45" t="str">
        <f t="shared" ref="BT74:BT137" si="151">IF($BO$5&gt;$A74,"",200*(BS74/(PI()*BN74))^0.5)</f>
        <v/>
      </c>
      <c r="BU74" s="70" t="str">
        <f t="shared" ref="BU74:BU137" si="152">IF($BO$5&gt;$A74,"",-0.15213+0.985016*BT74-0.028142*BN74^(0.5)*BO74/100)</f>
        <v/>
      </c>
      <c r="BV74" s="11"/>
      <c r="BW74" s="28">
        <v>75</v>
      </c>
      <c r="BX74" s="61">
        <f t="shared" ref="BX74:BX137" si="153">IF($B$5&gt;$A74,"",MIN(B74,L74,U74,AD74,AM74,AV74,BE74,BN74))</f>
        <v>0</v>
      </c>
      <c r="BY74" s="62">
        <f t="shared" ref="BY74:BY137" si="154">IF($B$5&gt;$A74,"",C74)</f>
        <v>0</v>
      </c>
      <c r="BZ74" s="62" t="e">
        <f t="shared" ref="BZ74:BZ137" si="155">CE74</f>
        <v>#DIV/0!</v>
      </c>
      <c r="CA74" s="61" t="e">
        <f t="shared" ref="CA74:CA137" si="156">IF($B$5&gt;$A74,"",MIN(F74,O74,X74,AG74,AP74,AY74,BH74,BQ74))</f>
        <v>#DIV/0!</v>
      </c>
      <c r="CB74" s="75">
        <f t="shared" si="85"/>
        <v>1.273477</v>
      </c>
      <c r="CC74" s="75" t="e">
        <f t="shared" ref="CC74:CC137" si="157">IF($B$5&gt;$A74,"",CA74/CB74)</f>
        <v>#DIV/0!</v>
      </c>
      <c r="CD74" s="75" t="e">
        <f t="shared" ref="CD74:CD137" si="158">IF($B$5&gt;$A74,"",200*(CC74/(PI()*BX74))^0.5)</f>
        <v>#DIV/0!</v>
      </c>
      <c r="CE74" s="75" t="e">
        <f t="shared" si="86"/>
        <v>#DIV/0!</v>
      </c>
      <c r="CF74" s="118" t="e">
        <f t="shared" ref="CF74:CF137" si="159">IF($B$5&gt;$A74,"",MIN(E74,N74,W74,AF74,AO74,AX74,BG74,BP74))</f>
        <v>#DIV/0!</v>
      </c>
      <c r="CH74" s="25">
        <v>75</v>
      </c>
      <c r="CI74" s="71">
        <f t="shared" ref="CI74:CI137" si="160">IF($B$5&gt;$A74,NA(),BX74)</f>
        <v>0</v>
      </c>
      <c r="CJ74" s="42">
        <f t="shared" ref="CJ74:CJ137" si="161">IF($B$5&gt;$A74,NA(),BY74)</f>
        <v>0</v>
      </c>
      <c r="CK74" s="72" t="e">
        <f t="shared" ref="CK74:CK137" si="162">IF($B$5&gt;$A74,NA(),CF74)</f>
        <v>#DIV/0!</v>
      </c>
      <c r="CL74" s="71" t="e">
        <f t="shared" ref="CL74:CL137" si="163">IF($B$5&gt;$A74,NA(),CA74)</f>
        <v>#DIV/0!</v>
      </c>
      <c r="CM74" s="42" t="e">
        <f t="shared" ref="CM74:CM137" si="164">IF($B$5&gt;$A74,NA(),CE74)</f>
        <v>#DIV/0!</v>
      </c>
      <c r="CN74" s="73" t="e">
        <f t="shared" ref="CN74:CN137" si="165">IF($B$5&gt;$A74,NA(),D74)</f>
        <v>#DIV/0!</v>
      </c>
      <c r="CO74" s="123" t="e">
        <f t="shared" ref="CO74:CO137" si="166">IF($B$5&gt;$A74,NA(),J74)</f>
        <v>#DIV/0!</v>
      </c>
    </row>
    <row r="75" spans="1:93" ht="15" customHeight="1">
      <c r="A75" s="2">
        <v>76</v>
      </c>
      <c r="B75" s="47">
        <f t="shared" si="87"/>
        <v>0</v>
      </c>
      <c r="C75" s="46">
        <f t="shared" si="88"/>
        <v>0</v>
      </c>
      <c r="D75" s="48" t="e">
        <f t="shared" si="89"/>
        <v>#DIV/0!</v>
      </c>
      <c r="E75" s="49" t="e">
        <f t="shared" si="90"/>
        <v>#DIV/0!</v>
      </c>
      <c r="F75" s="50" t="e">
        <f t="shared" si="91"/>
        <v>#DIV/0!</v>
      </c>
      <c r="G75" s="45">
        <f t="shared" si="92"/>
        <v>1.273477</v>
      </c>
      <c r="H75" s="45" t="e">
        <f t="shared" si="93"/>
        <v>#DIV/0!</v>
      </c>
      <c r="I75" s="109" t="e">
        <f t="shared" si="94"/>
        <v>#DIV/0!</v>
      </c>
      <c r="J75" s="113" t="e">
        <f t="shared" si="95"/>
        <v>#DIV/0!</v>
      </c>
      <c r="K75" s="170">
        <f t="shared" si="96"/>
        <v>76</v>
      </c>
      <c r="L75" s="41" t="str">
        <f t="shared" si="97"/>
        <v/>
      </c>
      <c r="M75" s="42" t="str">
        <f t="shared" si="98"/>
        <v/>
      </c>
      <c r="N75" s="43" t="str">
        <f t="shared" si="99"/>
        <v/>
      </c>
      <c r="O75" s="44" t="str">
        <f t="shared" si="100"/>
        <v/>
      </c>
      <c r="P75" s="45" t="str">
        <f t="shared" si="101"/>
        <v/>
      </c>
      <c r="Q75" s="45" t="str">
        <f t="shared" si="102"/>
        <v/>
      </c>
      <c r="R75" s="109" t="str">
        <f t="shared" si="103"/>
        <v/>
      </c>
      <c r="S75" s="113" t="str">
        <f t="shared" si="104"/>
        <v/>
      </c>
      <c r="T75" s="170">
        <v>76</v>
      </c>
      <c r="U75" s="41" t="str">
        <f t="shared" si="105"/>
        <v/>
      </c>
      <c r="V75" s="42" t="str">
        <f t="shared" si="106"/>
        <v/>
      </c>
      <c r="W75" s="43" t="str">
        <f t="shared" si="107"/>
        <v/>
      </c>
      <c r="X75" s="44" t="str">
        <f t="shared" si="108"/>
        <v/>
      </c>
      <c r="Y75" s="45" t="str">
        <f t="shared" si="109"/>
        <v/>
      </c>
      <c r="Z75" s="45" t="str">
        <f t="shared" si="110"/>
        <v/>
      </c>
      <c r="AA75" s="109" t="str">
        <f t="shared" si="111"/>
        <v/>
      </c>
      <c r="AB75" s="113" t="str">
        <f t="shared" si="112"/>
        <v/>
      </c>
      <c r="AC75" s="170">
        <v>76</v>
      </c>
      <c r="AD75" s="41" t="str">
        <f t="shared" si="113"/>
        <v/>
      </c>
      <c r="AE75" s="42" t="str">
        <f t="shared" si="114"/>
        <v/>
      </c>
      <c r="AF75" s="43" t="str">
        <f t="shared" si="115"/>
        <v/>
      </c>
      <c r="AG75" s="44" t="str">
        <f t="shared" si="116"/>
        <v/>
      </c>
      <c r="AH75" s="45" t="str">
        <f t="shared" si="117"/>
        <v/>
      </c>
      <c r="AI75" s="45" t="str">
        <f t="shared" si="118"/>
        <v/>
      </c>
      <c r="AJ75" s="109" t="str">
        <f t="shared" si="119"/>
        <v/>
      </c>
      <c r="AK75" s="113" t="str">
        <f t="shared" si="120"/>
        <v/>
      </c>
      <c r="AL75" s="170">
        <v>76</v>
      </c>
      <c r="AM75" s="41" t="str">
        <f t="shared" si="121"/>
        <v/>
      </c>
      <c r="AN75" s="42" t="str">
        <f t="shared" si="122"/>
        <v/>
      </c>
      <c r="AO75" s="43" t="str">
        <f t="shared" si="123"/>
        <v/>
      </c>
      <c r="AP75" s="44" t="str">
        <f t="shared" si="124"/>
        <v/>
      </c>
      <c r="AQ75" s="45" t="str">
        <f t="shared" si="125"/>
        <v/>
      </c>
      <c r="AR75" s="45" t="str">
        <f t="shared" si="126"/>
        <v/>
      </c>
      <c r="AS75" s="45" t="str">
        <f t="shared" si="127"/>
        <v/>
      </c>
      <c r="AT75" s="70" t="str">
        <f t="shared" si="128"/>
        <v/>
      </c>
      <c r="AU75" s="170">
        <v>76</v>
      </c>
      <c r="AV75" s="41" t="str">
        <f t="shared" si="129"/>
        <v/>
      </c>
      <c r="AW75" s="42" t="str">
        <f t="shared" si="130"/>
        <v/>
      </c>
      <c r="AX75" s="43" t="str">
        <f t="shared" si="131"/>
        <v/>
      </c>
      <c r="AY75" s="44" t="str">
        <f t="shared" si="132"/>
        <v/>
      </c>
      <c r="AZ75" s="45" t="str">
        <f t="shared" si="133"/>
        <v/>
      </c>
      <c r="BA75" s="45" t="str">
        <f t="shared" si="134"/>
        <v/>
      </c>
      <c r="BB75" s="45" t="str">
        <f t="shared" si="135"/>
        <v/>
      </c>
      <c r="BC75" s="70" t="str">
        <f t="shared" si="136"/>
        <v/>
      </c>
      <c r="BD75" s="170">
        <v>76</v>
      </c>
      <c r="BE75" s="41" t="str">
        <f t="shared" si="137"/>
        <v/>
      </c>
      <c r="BF75" s="42" t="str">
        <f t="shared" si="138"/>
        <v/>
      </c>
      <c r="BG75" s="43" t="str">
        <f t="shared" si="139"/>
        <v/>
      </c>
      <c r="BH75" s="44" t="str">
        <f t="shared" si="140"/>
        <v/>
      </c>
      <c r="BI75" s="45" t="str">
        <f t="shared" si="141"/>
        <v/>
      </c>
      <c r="BJ75" s="45" t="str">
        <f t="shared" si="142"/>
        <v/>
      </c>
      <c r="BK75" s="45" t="str">
        <f t="shared" si="143"/>
        <v/>
      </c>
      <c r="BL75" s="70" t="str">
        <f t="shared" si="144"/>
        <v/>
      </c>
      <c r="BM75" s="170">
        <v>76</v>
      </c>
      <c r="BN75" s="41" t="str">
        <f t="shared" si="145"/>
        <v/>
      </c>
      <c r="BO75" s="42" t="str">
        <f t="shared" si="146"/>
        <v/>
      </c>
      <c r="BP75" s="43" t="str">
        <f t="shared" si="147"/>
        <v/>
      </c>
      <c r="BQ75" s="44" t="str">
        <f t="shared" si="148"/>
        <v/>
      </c>
      <c r="BR75" s="45" t="str">
        <f t="shared" si="149"/>
        <v/>
      </c>
      <c r="BS75" s="45" t="str">
        <f t="shared" si="150"/>
        <v/>
      </c>
      <c r="BT75" s="45" t="str">
        <f t="shared" si="151"/>
        <v/>
      </c>
      <c r="BU75" s="70" t="str">
        <f t="shared" si="152"/>
        <v/>
      </c>
      <c r="BV75" s="11"/>
      <c r="BW75" s="28">
        <v>76</v>
      </c>
      <c r="BX75" s="61">
        <f t="shared" si="153"/>
        <v>0</v>
      </c>
      <c r="BY75" s="62">
        <f t="shared" si="154"/>
        <v>0</v>
      </c>
      <c r="BZ75" s="62" t="e">
        <f t="shared" si="155"/>
        <v>#DIV/0!</v>
      </c>
      <c r="CA75" s="61" t="e">
        <f t="shared" si="156"/>
        <v>#DIV/0!</v>
      </c>
      <c r="CB75" s="75">
        <f t="shared" si="85"/>
        <v>1.273477</v>
      </c>
      <c r="CC75" s="75" t="e">
        <f t="shared" si="157"/>
        <v>#DIV/0!</v>
      </c>
      <c r="CD75" s="75" t="e">
        <f t="shared" si="158"/>
        <v>#DIV/0!</v>
      </c>
      <c r="CE75" s="75" t="e">
        <f t="shared" si="86"/>
        <v>#DIV/0!</v>
      </c>
      <c r="CF75" s="118" t="e">
        <f t="shared" si="159"/>
        <v>#DIV/0!</v>
      </c>
      <c r="CH75" s="25">
        <v>76</v>
      </c>
      <c r="CI75" s="71">
        <f t="shared" si="160"/>
        <v>0</v>
      </c>
      <c r="CJ75" s="42">
        <f t="shared" si="161"/>
        <v>0</v>
      </c>
      <c r="CK75" s="72" t="e">
        <f t="shared" si="162"/>
        <v>#DIV/0!</v>
      </c>
      <c r="CL75" s="71" t="e">
        <f t="shared" si="163"/>
        <v>#DIV/0!</v>
      </c>
      <c r="CM75" s="42" t="e">
        <f t="shared" si="164"/>
        <v>#DIV/0!</v>
      </c>
      <c r="CN75" s="73" t="e">
        <f t="shared" si="165"/>
        <v>#DIV/0!</v>
      </c>
      <c r="CO75" s="123" t="e">
        <f t="shared" si="166"/>
        <v>#DIV/0!</v>
      </c>
    </row>
    <row r="76" spans="1:93" ht="15" customHeight="1">
      <c r="A76" s="2">
        <v>77</v>
      </c>
      <c r="B76" s="47">
        <f t="shared" si="87"/>
        <v>0</v>
      </c>
      <c r="C76" s="46">
        <f t="shared" si="88"/>
        <v>0</v>
      </c>
      <c r="D76" s="48" t="e">
        <f t="shared" si="89"/>
        <v>#DIV/0!</v>
      </c>
      <c r="E76" s="49" t="e">
        <f t="shared" si="90"/>
        <v>#DIV/0!</v>
      </c>
      <c r="F76" s="50" t="e">
        <f t="shared" si="91"/>
        <v>#DIV/0!</v>
      </c>
      <c r="G76" s="45">
        <f t="shared" si="92"/>
        <v>1.273477</v>
      </c>
      <c r="H76" s="45" t="e">
        <f t="shared" si="93"/>
        <v>#DIV/0!</v>
      </c>
      <c r="I76" s="109" t="e">
        <f t="shared" si="94"/>
        <v>#DIV/0!</v>
      </c>
      <c r="J76" s="113" t="e">
        <f t="shared" si="95"/>
        <v>#DIV/0!</v>
      </c>
      <c r="K76" s="170">
        <f t="shared" si="96"/>
        <v>77</v>
      </c>
      <c r="L76" s="41" t="str">
        <f t="shared" si="97"/>
        <v/>
      </c>
      <c r="M76" s="42" t="str">
        <f t="shared" si="98"/>
        <v/>
      </c>
      <c r="N76" s="43" t="str">
        <f t="shared" si="99"/>
        <v/>
      </c>
      <c r="O76" s="44" t="str">
        <f t="shared" si="100"/>
        <v/>
      </c>
      <c r="P76" s="45" t="str">
        <f t="shared" si="101"/>
        <v/>
      </c>
      <c r="Q76" s="45" t="str">
        <f t="shared" si="102"/>
        <v/>
      </c>
      <c r="R76" s="109" t="str">
        <f t="shared" si="103"/>
        <v/>
      </c>
      <c r="S76" s="113" t="str">
        <f t="shared" si="104"/>
        <v/>
      </c>
      <c r="T76" s="170">
        <v>77</v>
      </c>
      <c r="U76" s="41" t="str">
        <f t="shared" si="105"/>
        <v/>
      </c>
      <c r="V76" s="42" t="str">
        <f t="shared" si="106"/>
        <v/>
      </c>
      <c r="W76" s="43" t="str">
        <f t="shared" si="107"/>
        <v/>
      </c>
      <c r="X76" s="44" t="str">
        <f t="shared" si="108"/>
        <v/>
      </c>
      <c r="Y76" s="45" t="str">
        <f t="shared" si="109"/>
        <v/>
      </c>
      <c r="Z76" s="45" t="str">
        <f t="shared" si="110"/>
        <v/>
      </c>
      <c r="AA76" s="109" t="str">
        <f t="shared" si="111"/>
        <v/>
      </c>
      <c r="AB76" s="113" t="str">
        <f t="shared" si="112"/>
        <v/>
      </c>
      <c r="AC76" s="170">
        <v>77</v>
      </c>
      <c r="AD76" s="41" t="str">
        <f t="shared" si="113"/>
        <v/>
      </c>
      <c r="AE76" s="42" t="str">
        <f t="shared" si="114"/>
        <v/>
      </c>
      <c r="AF76" s="43" t="str">
        <f t="shared" si="115"/>
        <v/>
      </c>
      <c r="AG76" s="44" t="str">
        <f t="shared" si="116"/>
        <v/>
      </c>
      <c r="AH76" s="45" t="str">
        <f t="shared" si="117"/>
        <v/>
      </c>
      <c r="AI76" s="45" t="str">
        <f t="shared" si="118"/>
        <v/>
      </c>
      <c r="AJ76" s="109" t="str">
        <f t="shared" si="119"/>
        <v/>
      </c>
      <c r="AK76" s="113" t="str">
        <f t="shared" si="120"/>
        <v/>
      </c>
      <c r="AL76" s="170">
        <v>77</v>
      </c>
      <c r="AM76" s="41" t="str">
        <f t="shared" si="121"/>
        <v/>
      </c>
      <c r="AN76" s="42" t="str">
        <f t="shared" si="122"/>
        <v/>
      </c>
      <c r="AO76" s="43" t="str">
        <f t="shared" si="123"/>
        <v/>
      </c>
      <c r="AP76" s="44" t="str">
        <f t="shared" si="124"/>
        <v/>
      </c>
      <c r="AQ76" s="45" t="str">
        <f t="shared" si="125"/>
        <v/>
      </c>
      <c r="AR76" s="45" t="str">
        <f t="shared" si="126"/>
        <v/>
      </c>
      <c r="AS76" s="45" t="str">
        <f t="shared" si="127"/>
        <v/>
      </c>
      <c r="AT76" s="70" t="str">
        <f t="shared" si="128"/>
        <v/>
      </c>
      <c r="AU76" s="170">
        <v>77</v>
      </c>
      <c r="AV76" s="41" t="str">
        <f t="shared" si="129"/>
        <v/>
      </c>
      <c r="AW76" s="42" t="str">
        <f t="shared" si="130"/>
        <v/>
      </c>
      <c r="AX76" s="43" t="str">
        <f t="shared" si="131"/>
        <v/>
      </c>
      <c r="AY76" s="44" t="str">
        <f t="shared" si="132"/>
        <v/>
      </c>
      <c r="AZ76" s="45" t="str">
        <f t="shared" si="133"/>
        <v/>
      </c>
      <c r="BA76" s="45" t="str">
        <f t="shared" si="134"/>
        <v/>
      </c>
      <c r="BB76" s="45" t="str">
        <f t="shared" si="135"/>
        <v/>
      </c>
      <c r="BC76" s="70" t="str">
        <f t="shared" si="136"/>
        <v/>
      </c>
      <c r="BD76" s="170">
        <v>77</v>
      </c>
      <c r="BE76" s="41" t="str">
        <f t="shared" si="137"/>
        <v/>
      </c>
      <c r="BF76" s="42" t="str">
        <f t="shared" si="138"/>
        <v/>
      </c>
      <c r="BG76" s="43" t="str">
        <f t="shared" si="139"/>
        <v/>
      </c>
      <c r="BH76" s="44" t="str">
        <f t="shared" si="140"/>
        <v/>
      </c>
      <c r="BI76" s="45" t="str">
        <f t="shared" si="141"/>
        <v/>
      </c>
      <c r="BJ76" s="45" t="str">
        <f t="shared" si="142"/>
        <v/>
      </c>
      <c r="BK76" s="45" t="str">
        <f t="shared" si="143"/>
        <v/>
      </c>
      <c r="BL76" s="70" t="str">
        <f t="shared" si="144"/>
        <v/>
      </c>
      <c r="BM76" s="170">
        <v>77</v>
      </c>
      <c r="BN76" s="41" t="str">
        <f t="shared" si="145"/>
        <v/>
      </c>
      <c r="BO76" s="42" t="str">
        <f t="shared" si="146"/>
        <v/>
      </c>
      <c r="BP76" s="43" t="str">
        <f t="shared" si="147"/>
        <v/>
      </c>
      <c r="BQ76" s="44" t="str">
        <f t="shared" si="148"/>
        <v/>
      </c>
      <c r="BR76" s="45" t="str">
        <f t="shared" si="149"/>
        <v/>
      </c>
      <c r="BS76" s="45" t="str">
        <f t="shared" si="150"/>
        <v/>
      </c>
      <c r="BT76" s="45" t="str">
        <f t="shared" si="151"/>
        <v/>
      </c>
      <c r="BU76" s="70" t="str">
        <f t="shared" si="152"/>
        <v/>
      </c>
      <c r="BV76" s="11"/>
      <c r="BW76" s="28">
        <v>77</v>
      </c>
      <c r="BX76" s="61">
        <f t="shared" si="153"/>
        <v>0</v>
      </c>
      <c r="BY76" s="62">
        <f t="shared" si="154"/>
        <v>0</v>
      </c>
      <c r="BZ76" s="62" t="e">
        <f t="shared" si="155"/>
        <v>#DIV/0!</v>
      </c>
      <c r="CA76" s="61" t="e">
        <f t="shared" si="156"/>
        <v>#DIV/0!</v>
      </c>
      <c r="CB76" s="75">
        <f t="shared" si="85"/>
        <v>1.273477</v>
      </c>
      <c r="CC76" s="75" t="e">
        <f t="shared" si="157"/>
        <v>#DIV/0!</v>
      </c>
      <c r="CD76" s="75" t="e">
        <f t="shared" si="158"/>
        <v>#DIV/0!</v>
      </c>
      <c r="CE76" s="75" t="e">
        <f t="shared" si="86"/>
        <v>#DIV/0!</v>
      </c>
      <c r="CF76" s="118" t="e">
        <f t="shared" si="159"/>
        <v>#DIV/0!</v>
      </c>
      <c r="CH76" s="25">
        <v>77</v>
      </c>
      <c r="CI76" s="71">
        <f t="shared" si="160"/>
        <v>0</v>
      </c>
      <c r="CJ76" s="42">
        <f t="shared" si="161"/>
        <v>0</v>
      </c>
      <c r="CK76" s="72" t="e">
        <f t="shared" si="162"/>
        <v>#DIV/0!</v>
      </c>
      <c r="CL76" s="71" t="e">
        <f t="shared" si="163"/>
        <v>#DIV/0!</v>
      </c>
      <c r="CM76" s="42" t="e">
        <f t="shared" si="164"/>
        <v>#DIV/0!</v>
      </c>
      <c r="CN76" s="73" t="e">
        <f t="shared" si="165"/>
        <v>#DIV/0!</v>
      </c>
      <c r="CO76" s="123" t="e">
        <f t="shared" si="166"/>
        <v>#DIV/0!</v>
      </c>
    </row>
    <row r="77" spans="1:93" ht="15" customHeight="1">
      <c r="A77" s="2">
        <v>78</v>
      </c>
      <c r="B77" s="47">
        <f t="shared" si="87"/>
        <v>0</v>
      </c>
      <c r="C77" s="46">
        <f t="shared" si="88"/>
        <v>0</v>
      </c>
      <c r="D77" s="48" t="e">
        <f t="shared" si="89"/>
        <v>#DIV/0!</v>
      </c>
      <c r="E77" s="49" t="e">
        <f t="shared" si="90"/>
        <v>#DIV/0!</v>
      </c>
      <c r="F77" s="50" t="e">
        <f t="shared" si="91"/>
        <v>#DIV/0!</v>
      </c>
      <c r="G77" s="45">
        <f t="shared" si="92"/>
        <v>1.273477</v>
      </c>
      <c r="H77" s="45" t="e">
        <f t="shared" si="93"/>
        <v>#DIV/0!</v>
      </c>
      <c r="I77" s="109" t="e">
        <f t="shared" si="94"/>
        <v>#DIV/0!</v>
      </c>
      <c r="J77" s="113" t="e">
        <f t="shared" si="95"/>
        <v>#DIV/0!</v>
      </c>
      <c r="K77" s="170">
        <f t="shared" si="96"/>
        <v>78</v>
      </c>
      <c r="L77" s="41" t="str">
        <f t="shared" si="97"/>
        <v/>
      </c>
      <c r="M77" s="42" t="str">
        <f t="shared" si="98"/>
        <v/>
      </c>
      <c r="N77" s="43" t="str">
        <f t="shared" si="99"/>
        <v/>
      </c>
      <c r="O77" s="44" t="str">
        <f t="shared" si="100"/>
        <v/>
      </c>
      <c r="P77" s="45" t="str">
        <f t="shared" si="101"/>
        <v/>
      </c>
      <c r="Q77" s="45" t="str">
        <f t="shared" si="102"/>
        <v/>
      </c>
      <c r="R77" s="109" t="str">
        <f t="shared" si="103"/>
        <v/>
      </c>
      <c r="S77" s="113" t="str">
        <f t="shared" si="104"/>
        <v/>
      </c>
      <c r="T77" s="170">
        <v>78</v>
      </c>
      <c r="U77" s="41" t="str">
        <f t="shared" si="105"/>
        <v/>
      </c>
      <c r="V77" s="42" t="str">
        <f t="shared" si="106"/>
        <v/>
      </c>
      <c r="W77" s="43" t="str">
        <f t="shared" si="107"/>
        <v/>
      </c>
      <c r="X77" s="44" t="str">
        <f t="shared" si="108"/>
        <v/>
      </c>
      <c r="Y77" s="45" t="str">
        <f t="shared" si="109"/>
        <v/>
      </c>
      <c r="Z77" s="45" t="str">
        <f t="shared" si="110"/>
        <v/>
      </c>
      <c r="AA77" s="109" t="str">
        <f t="shared" si="111"/>
        <v/>
      </c>
      <c r="AB77" s="113" t="str">
        <f t="shared" si="112"/>
        <v/>
      </c>
      <c r="AC77" s="170">
        <v>78</v>
      </c>
      <c r="AD77" s="41" t="str">
        <f t="shared" si="113"/>
        <v/>
      </c>
      <c r="AE77" s="42" t="str">
        <f t="shared" si="114"/>
        <v/>
      </c>
      <c r="AF77" s="43" t="str">
        <f t="shared" si="115"/>
        <v/>
      </c>
      <c r="AG77" s="44" t="str">
        <f t="shared" si="116"/>
        <v/>
      </c>
      <c r="AH77" s="45" t="str">
        <f t="shared" si="117"/>
        <v/>
      </c>
      <c r="AI77" s="45" t="str">
        <f t="shared" si="118"/>
        <v/>
      </c>
      <c r="AJ77" s="109" t="str">
        <f t="shared" si="119"/>
        <v/>
      </c>
      <c r="AK77" s="113" t="str">
        <f t="shared" si="120"/>
        <v/>
      </c>
      <c r="AL77" s="170">
        <v>78</v>
      </c>
      <c r="AM77" s="41" t="str">
        <f t="shared" si="121"/>
        <v/>
      </c>
      <c r="AN77" s="42" t="str">
        <f t="shared" si="122"/>
        <v/>
      </c>
      <c r="AO77" s="43" t="str">
        <f t="shared" si="123"/>
        <v/>
      </c>
      <c r="AP77" s="44" t="str">
        <f t="shared" si="124"/>
        <v/>
      </c>
      <c r="AQ77" s="45" t="str">
        <f t="shared" si="125"/>
        <v/>
      </c>
      <c r="AR77" s="45" t="str">
        <f t="shared" si="126"/>
        <v/>
      </c>
      <c r="AS77" s="45" t="str">
        <f t="shared" si="127"/>
        <v/>
      </c>
      <c r="AT77" s="70" t="str">
        <f t="shared" si="128"/>
        <v/>
      </c>
      <c r="AU77" s="170">
        <v>78</v>
      </c>
      <c r="AV77" s="41" t="str">
        <f t="shared" si="129"/>
        <v/>
      </c>
      <c r="AW77" s="42" t="str">
        <f t="shared" si="130"/>
        <v/>
      </c>
      <c r="AX77" s="43" t="str">
        <f t="shared" si="131"/>
        <v/>
      </c>
      <c r="AY77" s="44" t="str">
        <f t="shared" si="132"/>
        <v/>
      </c>
      <c r="AZ77" s="45" t="str">
        <f t="shared" si="133"/>
        <v/>
      </c>
      <c r="BA77" s="45" t="str">
        <f t="shared" si="134"/>
        <v/>
      </c>
      <c r="BB77" s="45" t="str">
        <f t="shared" si="135"/>
        <v/>
      </c>
      <c r="BC77" s="70" t="str">
        <f t="shared" si="136"/>
        <v/>
      </c>
      <c r="BD77" s="170">
        <v>78</v>
      </c>
      <c r="BE77" s="41" t="str">
        <f t="shared" si="137"/>
        <v/>
      </c>
      <c r="BF77" s="42" t="str">
        <f t="shared" si="138"/>
        <v/>
      </c>
      <c r="BG77" s="43" t="str">
        <f t="shared" si="139"/>
        <v/>
      </c>
      <c r="BH77" s="44" t="str">
        <f t="shared" si="140"/>
        <v/>
      </c>
      <c r="BI77" s="45" t="str">
        <f t="shared" si="141"/>
        <v/>
      </c>
      <c r="BJ77" s="45" t="str">
        <f t="shared" si="142"/>
        <v/>
      </c>
      <c r="BK77" s="45" t="str">
        <f t="shared" si="143"/>
        <v/>
      </c>
      <c r="BL77" s="70" t="str">
        <f t="shared" si="144"/>
        <v/>
      </c>
      <c r="BM77" s="170">
        <v>78</v>
      </c>
      <c r="BN77" s="41" t="str">
        <f t="shared" si="145"/>
        <v/>
      </c>
      <c r="BO77" s="42" t="str">
        <f t="shared" si="146"/>
        <v/>
      </c>
      <c r="BP77" s="43" t="str">
        <f t="shared" si="147"/>
        <v/>
      </c>
      <c r="BQ77" s="44" t="str">
        <f t="shared" si="148"/>
        <v/>
      </c>
      <c r="BR77" s="45" t="str">
        <f t="shared" si="149"/>
        <v/>
      </c>
      <c r="BS77" s="45" t="str">
        <f t="shared" si="150"/>
        <v/>
      </c>
      <c r="BT77" s="45" t="str">
        <f t="shared" si="151"/>
        <v/>
      </c>
      <c r="BU77" s="70" t="str">
        <f t="shared" si="152"/>
        <v/>
      </c>
      <c r="BV77" s="11"/>
      <c r="BW77" s="28">
        <v>78</v>
      </c>
      <c r="BX77" s="61">
        <f t="shared" si="153"/>
        <v>0</v>
      </c>
      <c r="BY77" s="62">
        <f t="shared" si="154"/>
        <v>0</v>
      </c>
      <c r="BZ77" s="62" t="e">
        <f t="shared" si="155"/>
        <v>#DIV/0!</v>
      </c>
      <c r="CA77" s="61" t="e">
        <f t="shared" si="156"/>
        <v>#DIV/0!</v>
      </c>
      <c r="CB77" s="75">
        <f t="shared" si="85"/>
        <v>1.273477</v>
      </c>
      <c r="CC77" s="75" t="e">
        <f t="shared" si="157"/>
        <v>#DIV/0!</v>
      </c>
      <c r="CD77" s="75" t="e">
        <f t="shared" si="158"/>
        <v>#DIV/0!</v>
      </c>
      <c r="CE77" s="75" t="e">
        <f t="shared" si="86"/>
        <v>#DIV/0!</v>
      </c>
      <c r="CF77" s="118" t="e">
        <f t="shared" si="159"/>
        <v>#DIV/0!</v>
      </c>
      <c r="CH77" s="25">
        <v>78</v>
      </c>
      <c r="CI77" s="71">
        <f t="shared" si="160"/>
        <v>0</v>
      </c>
      <c r="CJ77" s="42">
        <f t="shared" si="161"/>
        <v>0</v>
      </c>
      <c r="CK77" s="72" t="e">
        <f t="shared" si="162"/>
        <v>#DIV/0!</v>
      </c>
      <c r="CL77" s="71" t="e">
        <f t="shared" si="163"/>
        <v>#DIV/0!</v>
      </c>
      <c r="CM77" s="42" t="e">
        <f t="shared" si="164"/>
        <v>#DIV/0!</v>
      </c>
      <c r="CN77" s="73" t="e">
        <f t="shared" si="165"/>
        <v>#DIV/0!</v>
      </c>
      <c r="CO77" s="123" t="e">
        <f t="shared" si="166"/>
        <v>#DIV/0!</v>
      </c>
    </row>
    <row r="78" spans="1:93" ht="15" customHeight="1">
      <c r="A78" s="2">
        <v>79</v>
      </c>
      <c r="B78" s="47">
        <f t="shared" si="87"/>
        <v>0</v>
      </c>
      <c r="C78" s="46">
        <f t="shared" si="88"/>
        <v>0</v>
      </c>
      <c r="D78" s="48" t="e">
        <f t="shared" si="89"/>
        <v>#DIV/0!</v>
      </c>
      <c r="E78" s="49" t="e">
        <f t="shared" si="90"/>
        <v>#DIV/0!</v>
      </c>
      <c r="F78" s="50" t="e">
        <f t="shared" si="91"/>
        <v>#DIV/0!</v>
      </c>
      <c r="G78" s="45">
        <f t="shared" si="92"/>
        <v>1.273477</v>
      </c>
      <c r="H78" s="45" t="e">
        <f t="shared" si="93"/>
        <v>#DIV/0!</v>
      </c>
      <c r="I78" s="109" t="e">
        <f t="shared" si="94"/>
        <v>#DIV/0!</v>
      </c>
      <c r="J78" s="113" t="e">
        <f t="shared" si="95"/>
        <v>#DIV/0!</v>
      </c>
      <c r="K78" s="170">
        <f t="shared" si="96"/>
        <v>79</v>
      </c>
      <c r="L78" s="41" t="str">
        <f t="shared" si="97"/>
        <v/>
      </c>
      <c r="M78" s="42" t="str">
        <f t="shared" si="98"/>
        <v/>
      </c>
      <c r="N78" s="43" t="str">
        <f t="shared" si="99"/>
        <v/>
      </c>
      <c r="O78" s="44" t="str">
        <f t="shared" si="100"/>
        <v/>
      </c>
      <c r="P78" s="45" t="str">
        <f t="shared" si="101"/>
        <v/>
      </c>
      <c r="Q78" s="45" t="str">
        <f t="shared" si="102"/>
        <v/>
      </c>
      <c r="R78" s="109" t="str">
        <f t="shared" si="103"/>
        <v/>
      </c>
      <c r="S78" s="113" t="str">
        <f t="shared" si="104"/>
        <v/>
      </c>
      <c r="T78" s="170">
        <v>79</v>
      </c>
      <c r="U78" s="41" t="str">
        <f t="shared" si="105"/>
        <v/>
      </c>
      <c r="V78" s="42" t="str">
        <f t="shared" si="106"/>
        <v/>
      </c>
      <c r="W78" s="43" t="str">
        <f t="shared" si="107"/>
        <v/>
      </c>
      <c r="X78" s="44" t="str">
        <f t="shared" si="108"/>
        <v/>
      </c>
      <c r="Y78" s="45" t="str">
        <f t="shared" si="109"/>
        <v/>
      </c>
      <c r="Z78" s="45" t="str">
        <f t="shared" si="110"/>
        <v/>
      </c>
      <c r="AA78" s="109" t="str">
        <f t="shared" si="111"/>
        <v/>
      </c>
      <c r="AB78" s="113" t="str">
        <f t="shared" si="112"/>
        <v/>
      </c>
      <c r="AC78" s="170">
        <v>79</v>
      </c>
      <c r="AD78" s="41" t="str">
        <f t="shared" si="113"/>
        <v/>
      </c>
      <c r="AE78" s="42" t="str">
        <f t="shared" si="114"/>
        <v/>
      </c>
      <c r="AF78" s="43" t="str">
        <f t="shared" si="115"/>
        <v/>
      </c>
      <c r="AG78" s="44" t="str">
        <f t="shared" si="116"/>
        <v/>
      </c>
      <c r="AH78" s="45" t="str">
        <f t="shared" si="117"/>
        <v/>
      </c>
      <c r="AI78" s="45" t="str">
        <f t="shared" si="118"/>
        <v/>
      </c>
      <c r="AJ78" s="109" t="str">
        <f t="shared" si="119"/>
        <v/>
      </c>
      <c r="AK78" s="113" t="str">
        <f t="shared" si="120"/>
        <v/>
      </c>
      <c r="AL78" s="170">
        <v>79</v>
      </c>
      <c r="AM78" s="41" t="str">
        <f t="shared" si="121"/>
        <v/>
      </c>
      <c r="AN78" s="42" t="str">
        <f t="shared" si="122"/>
        <v/>
      </c>
      <c r="AO78" s="43" t="str">
        <f t="shared" si="123"/>
        <v/>
      </c>
      <c r="AP78" s="44" t="str">
        <f t="shared" si="124"/>
        <v/>
      </c>
      <c r="AQ78" s="45" t="str">
        <f t="shared" si="125"/>
        <v/>
      </c>
      <c r="AR78" s="45" t="str">
        <f t="shared" si="126"/>
        <v/>
      </c>
      <c r="AS78" s="45" t="str">
        <f t="shared" si="127"/>
        <v/>
      </c>
      <c r="AT78" s="70" t="str">
        <f t="shared" si="128"/>
        <v/>
      </c>
      <c r="AU78" s="170">
        <v>79</v>
      </c>
      <c r="AV78" s="41" t="str">
        <f t="shared" si="129"/>
        <v/>
      </c>
      <c r="AW78" s="42" t="str">
        <f t="shared" si="130"/>
        <v/>
      </c>
      <c r="AX78" s="43" t="str">
        <f t="shared" si="131"/>
        <v/>
      </c>
      <c r="AY78" s="44" t="str">
        <f t="shared" si="132"/>
        <v/>
      </c>
      <c r="AZ78" s="45" t="str">
        <f t="shared" si="133"/>
        <v/>
      </c>
      <c r="BA78" s="45" t="str">
        <f t="shared" si="134"/>
        <v/>
      </c>
      <c r="BB78" s="45" t="str">
        <f t="shared" si="135"/>
        <v/>
      </c>
      <c r="BC78" s="70" t="str">
        <f t="shared" si="136"/>
        <v/>
      </c>
      <c r="BD78" s="170">
        <v>79</v>
      </c>
      <c r="BE78" s="41" t="str">
        <f t="shared" si="137"/>
        <v/>
      </c>
      <c r="BF78" s="42" t="str">
        <f t="shared" si="138"/>
        <v/>
      </c>
      <c r="BG78" s="43" t="str">
        <f t="shared" si="139"/>
        <v/>
      </c>
      <c r="BH78" s="44" t="str">
        <f t="shared" si="140"/>
        <v/>
      </c>
      <c r="BI78" s="45" t="str">
        <f t="shared" si="141"/>
        <v/>
      </c>
      <c r="BJ78" s="45" t="str">
        <f t="shared" si="142"/>
        <v/>
      </c>
      <c r="BK78" s="45" t="str">
        <f t="shared" si="143"/>
        <v/>
      </c>
      <c r="BL78" s="70" t="str">
        <f t="shared" si="144"/>
        <v/>
      </c>
      <c r="BM78" s="170">
        <v>79</v>
      </c>
      <c r="BN78" s="41" t="str">
        <f t="shared" si="145"/>
        <v/>
      </c>
      <c r="BO78" s="42" t="str">
        <f t="shared" si="146"/>
        <v/>
      </c>
      <c r="BP78" s="43" t="str">
        <f t="shared" si="147"/>
        <v/>
      </c>
      <c r="BQ78" s="44" t="str">
        <f t="shared" si="148"/>
        <v/>
      </c>
      <c r="BR78" s="45" t="str">
        <f t="shared" si="149"/>
        <v/>
      </c>
      <c r="BS78" s="45" t="str">
        <f t="shared" si="150"/>
        <v/>
      </c>
      <c r="BT78" s="45" t="str">
        <f t="shared" si="151"/>
        <v/>
      </c>
      <c r="BU78" s="70" t="str">
        <f t="shared" si="152"/>
        <v/>
      </c>
      <c r="BV78" s="11"/>
      <c r="BW78" s="28">
        <v>79</v>
      </c>
      <c r="BX78" s="61">
        <f t="shared" si="153"/>
        <v>0</v>
      </c>
      <c r="BY78" s="62">
        <f t="shared" si="154"/>
        <v>0</v>
      </c>
      <c r="BZ78" s="62" t="e">
        <f t="shared" si="155"/>
        <v>#DIV/0!</v>
      </c>
      <c r="CA78" s="61" t="e">
        <f t="shared" si="156"/>
        <v>#DIV/0!</v>
      </c>
      <c r="CB78" s="75">
        <f t="shared" si="85"/>
        <v>1.273477</v>
      </c>
      <c r="CC78" s="75" t="e">
        <f t="shared" si="157"/>
        <v>#DIV/0!</v>
      </c>
      <c r="CD78" s="75" t="e">
        <f t="shared" si="158"/>
        <v>#DIV/0!</v>
      </c>
      <c r="CE78" s="75" t="e">
        <f t="shared" si="86"/>
        <v>#DIV/0!</v>
      </c>
      <c r="CF78" s="118" t="e">
        <f t="shared" si="159"/>
        <v>#DIV/0!</v>
      </c>
      <c r="CH78" s="25">
        <v>79</v>
      </c>
      <c r="CI78" s="71">
        <f t="shared" si="160"/>
        <v>0</v>
      </c>
      <c r="CJ78" s="42">
        <f t="shared" si="161"/>
        <v>0</v>
      </c>
      <c r="CK78" s="72" t="e">
        <f t="shared" si="162"/>
        <v>#DIV/0!</v>
      </c>
      <c r="CL78" s="71" t="e">
        <f t="shared" si="163"/>
        <v>#DIV/0!</v>
      </c>
      <c r="CM78" s="42" t="e">
        <f t="shared" si="164"/>
        <v>#DIV/0!</v>
      </c>
      <c r="CN78" s="73" t="e">
        <f t="shared" si="165"/>
        <v>#DIV/0!</v>
      </c>
      <c r="CO78" s="123" t="e">
        <f t="shared" si="166"/>
        <v>#DIV/0!</v>
      </c>
    </row>
    <row r="79" spans="1:93" ht="15" customHeight="1" thickBot="1">
      <c r="A79" s="3">
        <v>80</v>
      </c>
      <c r="B79" s="79">
        <f t="shared" si="87"/>
        <v>0</v>
      </c>
      <c r="C79" s="80">
        <f t="shared" si="88"/>
        <v>0</v>
      </c>
      <c r="D79" s="81" t="e">
        <f t="shared" si="89"/>
        <v>#DIV/0!</v>
      </c>
      <c r="E79" s="82" t="e">
        <f t="shared" si="90"/>
        <v>#DIV/0!</v>
      </c>
      <c r="F79" s="83" t="e">
        <f t="shared" si="91"/>
        <v>#DIV/0!</v>
      </c>
      <c r="G79" s="84">
        <f t="shared" si="92"/>
        <v>1.273477</v>
      </c>
      <c r="H79" s="84" t="e">
        <f t="shared" si="93"/>
        <v>#DIV/0!</v>
      </c>
      <c r="I79" s="110" t="e">
        <f t="shared" si="94"/>
        <v>#DIV/0!</v>
      </c>
      <c r="J79" s="114" t="e">
        <f t="shared" si="95"/>
        <v>#DIV/0!</v>
      </c>
      <c r="K79" s="170">
        <f t="shared" si="96"/>
        <v>80</v>
      </c>
      <c r="L79" s="100" t="str">
        <f t="shared" si="97"/>
        <v/>
      </c>
      <c r="M79" s="101" t="str">
        <f t="shared" si="98"/>
        <v/>
      </c>
      <c r="N79" s="102" t="str">
        <f t="shared" si="99"/>
        <v/>
      </c>
      <c r="O79" s="103" t="str">
        <f t="shared" si="100"/>
        <v/>
      </c>
      <c r="P79" s="84" t="str">
        <f t="shared" si="101"/>
        <v/>
      </c>
      <c r="Q79" s="84" t="str">
        <f t="shared" si="102"/>
        <v/>
      </c>
      <c r="R79" s="110" t="str">
        <f t="shared" si="103"/>
        <v/>
      </c>
      <c r="S79" s="114" t="str">
        <f t="shared" si="104"/>
        <v/>
      </c>
      <c r="T79" s="170">
        <v>80</v>
      </c>
      <c r="U79" s="100" t="str">
        <f t="shared" si="105"/>
        <v/>
      </c>
      <c r="V79" s="101" t="str">
        <f t="shared" si="106"/>
        <v/>
      </c>
      <c r="W79" s="102" t="str">
        <f t="shared" si="107"/>
        <v/>
      </c>
      <c r="X79" s="103" t="str">
        <f t="shared" si="108"/>
        <v/>
      </c>
      <c r="Y79" s="84" t="str">
        <f t="shared" si="109"/>
        <v/>
      </c>
      <c r="Z79" s="84" t="str">
        <f t="shared" si="110"/>
        <v/>
      </c>
      <c r="AA79" s="110" t="str">
        <f t="shared" si="111"/>
        <v/>
      </c>
      <c r="AB79" s="114" t="str">
        <f t="shared" si="112"/>
        <v/>
      </c>
      <c r="AC79" s="170">
        <v>80</v>
      </c>
      <c r="AD79" s="104" t="str">
        <f t="shared" si="113"/>
        <v/>
      </c>
      <c r="AE79" s="105" t="str">
        <f t="shared" si="114"/>
        <v/>
      </c>
      <c r="AF79" s="106" t="str">
        <f t="shared" si="115"/>
        <v/>
      </c>
      <c r="AG79" s="107" t="str">
        <f t="shared" si="116"/>
        <v/>
      </c>
      <c r="AH79" s="91" t="str">
        <f t="shared" si="117"/>
        <v/>
      </c>
      <c r="AI79" s="91" t="str">
        <f t="shared" si="118"/>
        <v/>
      </c>
      <c r="AJ79" s="111" t="str">
        <f t="shared" si="119"/>
        <v/>
      </c>
      <c r="AK79" s="115" t="str">
        <f t="shared" si="120"/>
        <v/>
      </c>
      <c r="AL79" s="170">
        <v>80</v>
      </c>
      <c r="AM79" s="100" t="str">
        <f t="shared" si="121"/>
        <v/>
      </c>
      <c r="AN79" s="101" t="str">
        <f t="shared" si="122"/>
        <v/>
      </c>
      <c r="AO79" s="102" t="str">
        <f t="shared" si="123"/>
        <v/>
      </c>
      <c r="AP79" s="103" t="str">
        <f t="shared" si="124"/>
        <v/>
      </c>
      <c r="AQ79" s="84" t="str">
        <f t="shared" si="125"/>
        <v/>
      </c>
      <c r="AR79" s="84" t="str">
        <f t="shared" si="126"/>
        <v/>
      </c>
      <c r="AS79" s="84" t="str">
        <f t="shared" si="127"/>
        <v/>
      </c>
      <c r="AT79" s="85" t="str">
        <f t="shared" si="128"/>
        <v/>
      </c>
      <c r="AU79" s="170">
        <v>80</v>
      </c>
      <c r="AV79" s="100" t="str">
        <f t="shared" si="129"/>
        <v/>
      </c>
      <c r="AW79" s="101" t="str">
        <f t="shared" si="130"/>
        <v/>
      </c>
      <c r="AX79" s="102" t="str">
        <f t="shared" si="131"/>
        <v/>
      </c>
      <c r="AY79" s="103" t="str">
        <f t="shared" si="132"/>
        <v/>
      </c>
      <c r="AZ79" s="84" t="str">
        <f t="shared" si="133"/>
        <v/>
      </c>
      <c r="BA79" s="84" t="str">
        <f t="shared" si="134"/>
        <v/>
      </c>
      <c r="BB79" s="84" t="str">
        <f t="shared" si="135"/>
        <v/>
      </c>
      <c r="BC79" s="85" t="str">
        <f t="shared" si="136"/>
        <v/>
      </c>
      <c r="BD79" s="170">
        <v>80</v>
      </c>
      <c r="BE79" s="100" t="str">
        <f t="shared" si="137"/>
        <v/>
      </c>
      <c r="BF79" s="101" t="str">
        <f t="shared" si="138"/>
        <v/>
      </c>
      <c r="BG79" s="102" t="str">
        <f t="shared" si="139"/>
        <v/>
      </c>
      <c r="BH79" s="103" t="str">
        <f t="shared" si="140"/>
        <v/>
      </c>
      <c r="BI79" s="84" t="str">
        <f t="shared" si="141"/>
        <v/>
      </c>
      <c r="BJ79" s="84" t="str">
        <f t="shared" si="142"/>
        <v/>
      </c>
      <c r="BK79" s="84" t="str">
        <f t="shared" si="143"/>
        <v/>
      </c>
      <c r="BL79" s="85" t="str">
        <f t="shared" si="144"/>
        <v/>
      </c>
      <c r="BM79" s="170">
        <v>80</v>
      </c>
      <c r="BN79" s="100" t="str">
        <f t="shared" si="145"/>
        <v/>
      </c>
      <c r="BO79" s="101" t="str">
        <f t="shared" si="146"/>
        <v/>
      </c>
      <c r="BP79" s="102" t="str">
        <f t="shared" si="147"/>
        <v/>
      </c>
      <c r="BQ79" s="103" t="str">
        <f t="shared" si="148"/>
        <v/>
      </c>
      <c r="BR79" s="84" t="str">
        <f t="shared" si="149"/>
        <v/>
      </c>
      <c r="BS79" s="84" t="str">
        <f t="shared" si="150"/>
        <v/>
      </c>
      <c r="BT79" s="84" t="str">
        <f t="shared" si="151"/>
        <v/>
      </c>
      <c r="BU79" s="85" t="str">
        <f t="shared" si="152"/>
        <v/>
      </c>
      <c r="BV79" s="11"/>
      <c r="BW79" s="29">
        <v>80</v>
      </c>
      <c r="BX79" s="137">
        <f t="shared" si="153"/>
        <v>0</v>
      </c>
      <c r="BY79" s="138">
        <f t="shared" si="154"/>
        <v>0</v>
      </c>
      <c r="BZ79" s="138" t="e">
        <f t="shared" si="155"/>
        <v>#DIV/0!</v>
      </c>
      <c r="CA79" s="137" t="e">
        <f t="shared" si="156"/>
        <v>#DIV/0!</v>
      </c>
      <c r="CB79" s="139">
        <f t="shared" si="85"/>
        <v>1.273477</v>
      </c>
      <c r="CC79" s="139" t="e">
        <f t="shared" si="157"/>
        <v>#DIV/0!</v>
      </c>
      <c r="CD79" s="139" t="e">
        <f t="shared" si="158"/>
        <v>#DIV/0!</v>
      </c>
      <c r="CE79" s="139" t="e">
        <f t="shared" si="86"/>
        <v>#DIV/0!</v>
      </c>
      <c r="CF79" s="140" t="e">
        <f t="shared" si="159"/>
        <v>#DIV/0!</v>
      </c>
      <c r="CH79" s="149">
        <v>80</v>
      </c>
      <c r="CI79" s="143">
        <f t="shared" si="160"/>
        <v>0</v>
      </c>
      <c r="CJ79" s="105">
        <f t="shared" si="161"/>
        <v>0</v>
      </c>
      <c r="CK79" s="144" t="e">
        <f t="shared" si="162"/>
        <v>#DIV/0!</v>
      </c>
      <c r="CL79" s="143" t="e">
        <f t="shared" si="163"/>
        <v>#DIV/0!</v>
      </c>
      <c r="CM79" s="105" t="e">
        <f t="shared" si="164"/>
        <v>#DIV/0!</v>
      </c>
      <c r="CN79" s="145" t="e">
        <f t="shared" si="165"/>
        <v>#DIV/0!</v>
      </c>
      <c r="CO79" s="146" t="e">
        <f t="shared" si="166"/>
        <v>#DIV/0!</v>
      </c>
    </row>
    <row r="80" spans="1:93" ht="15" customHeight="1">
      <c r="A80" s="1">
        <v>81</v>
      </c>
      <c r="B80" s="47">
        <f t="shared" si="87"/>
        <v>0</v>
      </c>
      <c r="C80" s="46">
        <f t="shared" si="88"/>
        <v>0</v>
      </c>
      <c r="D80" s="77" t="e">
        <f t="shared" si="89"/>
        <v>#DIV/0!</v>
      </c>
      <c r="E80" s="49" t="e">
        <f t="shared" si="90"/>
        <v>#DIV/0!</v>
      </c>
      <c r="F80" s="50" t="e">
        <f t="shared" si="91"/>
        <v>#DIV/0!</v>
      </c>
      <c r="G80" s="78">
        <f t="shared" si="92"/>
        <v>1.273477</v>
      </c>
      <c r="H80" s="78" t="e">
        <f t="shared" si="93"/>
        <v>#DIV/0!</v>
      </c>
      <c r="I80" s="108" t="e">
        <f t="shared" si="94"/>
        <v>#DIV/0!</v>
      </c>
      <c r="J80" s="113" t="e">
        <f t="shared" si="95"/>
        <v>#DIV/0!</v>
      </c>
      <c r="K80" s="170">
        <f t="shared" si="96"/>
        <v>81</v>
      </c>
      <c r="L80" s="98" t="str">
        <f t="shared" si="97"/>
        <v/>
      </c>
      <c r="M80" s="46" t="str">
        <f t="shared" si="98"/>
        <v/>
      </c>
      <c r="N80" s="49" t="str">
        <f t="shared" si="99"/>
        <v/>
      </c>
      <c r="O80" s="50" t="str">
        <f t="shared" si="100"/>
        <v/>
      </c>
      <c r="P80" s="78" t="str">
        <f t="shared" si="101"/>
        <v/>
      </c>
      <c r="Q80" s="78" t="str">
        <f t="shared" si="102"/>
        <v/>
      </c>
      <c r="R80" s="108" t="str">
        <f t="shared" si="103"/>
        <v/>
      </c>
      <c r="S80" s="113" t="str">
        <f t="shared" si="104"/>
        <v/>
      </c>
      <c r="T80" s="170">
        <v>81</v>
      </c>
      <c r="U80" s="98" t="str">
        <f t="shared" si="105"/>
        <v/>
      </c>
      <c r="V80" s="46" t="str">
        <f t="shared" si="106"/>
        <v/>
      </c>
      <c r="W80" s="49" t="str">
        <f t="shared" si="107"/>
        <v/>
      </c>
      <c r="X80" s="50" t="str">
        <f t="shared" si="108"/>
        <v/>
      </c>
      <c r="Y80" s="78" t="str">
        <f t="shared" si="109"/>
        <v/>
      </c>
      <c r="Z80" s="78" t="str">
        <f t="shared" si="110"/>
        <v/>
      </c>
      <c r="AA80" s="108" t="str">
        <f t="shared" si="111"/>
        <v/>
      </c>
      <c r="AB80" s="113" t="str">
        <f t="shared" si="112"/>
        <v/>
      </c>
      <c r="AC80" s="170">
        <v>81</v>
      </c>
      <c r="AD80" s="99" t="str">
        <f t="shared" si="113"/>
        <v/>
      </c>
      <c r="AE80" s="54" t="str">
        <f t="shared" si="114"/>
        <v/>
      </c>
      <c r="AF80" s="94" t="str">
        <f t="shared" si="115"/>
        <v/>
      </c>
      <c r="AG80" s="95" t="str">
        <f t="shared" si="116"/>
        <v/>
      </c>
      <c r="AH80" s="96" t="str">
        <f t="shared" si="117"/>
        <v/>
      </c>
      <c r="AI80" s="96" t="str">
        <f t="shared" si="118"/>
        <v/>
      </c>
      <c r="AJ80" s="112" t="str">
        <f t="shared" si="119"/>
        <v/>
      </c>
      <c r="AK80" s="116" t="str">
        <f t="shared" si="120"/>
        <v/>
      </c>
      <c r="AL80" s="170">
        <v>81</v>
      </c>
      <c r="AM80" s="98" t="str">
        <f t="shared" si="121"/>
        <v/>
      </c>
      <c r="AN80" s="46" t="str">
        <f t="shared" si="122"/>
        <v/>
      </c>
      <c r="AO80" s="49" t="str">
        <f t="shared" si="123"/>
        <v/>
      </c>
      <c r="AP80" s="50" t="str">
        <f t="shared" si="124"/>
        <v/>
      </c>
      <c r="AQ80" s="78" t="str">
        <f t="shared" si="125"/>
        <v/>
      </c>
      <c r="AR80" s="78" t="str">
        <f t="shared" si="126"/>
        <v/>
      </c>
      <c r="AS80" s="78" t="str">
        <f t="shared" si="127"/>
        <v/>
      </c>
      <c r="AT80" s="46" t="str">
        <f t="shared" si="128"/>
        <v/>
      </c>
      <c r="AU80" s="170">
        <v>81</v>
      </c>
      <c r="AV80" s="98" t="str">
        <f t="shared" si="129"/>
        <v/>
      </c>
      <c r="AW80" s="46" t="str">
        <f t="shared" si="130"/>
        <v/>
      </c>
      <c r="AX80" s="49" t="str">
        <f t="shared" si="131"/>
        <v/>
      </c>
      <c r="AY80" s="50" t="str">
        <f t="shared" si="132"/>
        <v/>
      </c>
      <c r="AZ80" s="78" t="str">
        <f t="shared" si="133"/>
        <v/>
      </c>
      <c r="BA80" s="78" t="str">
        <f t="shared" si="134"/>
        <v/>
      </c>
      <c r="BB80" s="78" t="str">
        <f t="shared" si="135"/>
        <v/>
      </c>
      <c r="BC80" s="46" t="str">
        <f t="shared" si="136"/>
        <v/>
      </c>
      <c r="BD80" s="170">
        <v>81</v>
      </c>
      <c r="BE80" s="98" t="str">
        <f t="shared" si="137"/>
        <v/>
      </c>
      <c r="BF80" s="46" t="str">
        <f t="shared" si="138"/>
        <v/>
      </c>
      <c r="BG80" s="49" t="str">
        <f t="shared" si="139"/>
        <v/>
      </c>
      <c r="BH80" s="50" t="str">
        <f t="shared" si="140"/>
        <v/>
      </c>
      <c r="BI80" s="78" t="str">
        <f t="shared" si="141"/>
        <v/>
      </c>
      <c r="BJ80" s="78" t="str">
        <f t="shared" si="142"/>
        <v/>
      </c>
      <c r="BK80" s="78" t="str">
        <f t="shared" si="143"/>
        <v/>
      </c>
      <c r="BL80" s="46" t="str">
        <f t="shared" si="144"/>
        <v/>
      </c>
      <c r="BM80" s="170">
        <v>81</v>
      </c>
      <c r="BN80" s="98" t="str">
        <f t="shared" si="145"/>
        <v/>
      </c>
      <c r="BO80" s="46" t="str">
        <f t="shared" si="146"/>
        <v/>
      </c>
      <c r="BP80" s="49" t="str">
        <f t="shared" si="147"/>
        <v/>
      </c>
      <c r="BQ80" s="50" t="str">
        <f t="shared" si="148"/>
        <v/>
      </c>
      <c r="BR80" s="78" t="str">
        <f t="shared" si="149"/>
        <v/>
      </c>
      <c r="BS80" s="78" t="str">
        <f t="shared" si="150"/>
        <v/>
      </c>
      <c r="BT80" s="78" t="str">
        <f t="shared" si="151"/>
        <v/>
      </c>
      <c r="BU80" s="70" t="str">
        <f t="shared" si="152"/>
        <v/>
      </c>
      <c r="BV80" s="11"/>
      <c r="BW80" s="133">
        <v>81</v>
      </c>
      <c r="BX80" s="59">
        <f t="shared" si="153"/>
        <v>0</v>
      </c>
      <c r="BY80" s="60">
        <f t="shared" si="154"/>
        <v>0</v>
      </c>
      <c r="BZ80" s="60" t="e">
        <f t="shared" si="155"/>
        <v>#DIV/0!</v>
      </c>
      <c r="CA80" s="59" t="e">
        <f t="shared" si="156"/>
        <v>#DIV/0!</v>
      </c>
      <c r="CB80" s="76">
        <f t="shared" si="85"/>
        <v>1.273477</v>
      </c>
      <c r="CC80" s="76" t="e">
        <f t="shared" si="157"/>
        <v>#DIV/0!</v>
      </c>
      <c r="CD80" s="76" t="e">
        <f t="shared" si="158"/>
        <v>#DIV/0!</v>
      </c>
      <c r="CE80" s="76" t="e">
        <f t="shared" si="86"/>
        <v>#DIV/0!</v>
      </c>
      <c r="CF80" s="134" t="e">
        <f t="shared" si="159"/>
        <v>#DIV/0!</v>
      </c>
      <c r="CH80" s="24">
        <v>81</v>
      </c>
      <c r="CI80" s="52">
        <f t="shared" si="160"/>
        <v>0</v>
      </c>
      <c r="CJ80" s="54">
        <f t="shared" si="161"/>
        <v>0</v>
      </c>
      <c r="CK80" s="55" t="e">
        <f t="shared" si="162"/>
        <v>#DIV/0!</v>
      </c>
      <c r="CL80" s="52" t="e">
        <f t="shared" si="163"/>
        <v>#DIV/0!</v>
      </c>
      <c r="CM80" s="54" t="e">
        <f t="shared" si="164"/>
        <v>#DIV/0!</v>
      </c>
      <c r="CN80" s="148" t="e">
        <f t="shared" si="165"/>
        <v>#DIV/0!</v>
      </c>
      <c r="CO80" s="53" t="e">
        <f t="shared" si="166"/>
        <v>#DIV/0!</v>
      </c>
    </row>
    <row r="81" spans="1:93" ht="15" customHeight="1">
      <c r="A81" s="2">
        <v>82</v>
      </c>
      <c r="B81" s="47">
        <f t="shared" si="87"/>
        <v>0</v>
      </c>
      <c r="C81" s="46">
        <f t="shared" si="88"/>
        <v>0</v>
      </c>
      <c r="D81" s="48" t="e">
        <f t="shared" si="89"/>
        <v>#DIV/0!</v>
      </c>
      <c r="E81" s="49" t="e">
        <f t="shared" si="90"/>
        <v>#DIV/0!</v>
      </c>
      <c r="F81" s="50" t="e">
        <f t="shared" si="91"/>
        <v>#DIV/0!</v>
      </c>
      <c r="G81" s="45">
        <f t="shared" si="92"/>
        <v>1.273477</v>
      </c>
      <c r="H81" s="45" t="e">
        <f t="shared" si="93"/>
        <v>#DIV/0!</v>
      </c>
      <c r="I81" s="109" t="e">
        <f t="shared" si="94"/>
        <v>#DIV/0!</v>
      </c>
      <c r="J81" s="113" t="e">
        <f t="shared" si="95"/>
        <v>#DIV/0!</v>
      </c>
      <c r="K81" s="170">
        <f t="shared" si="96"/>
        <v>82</v>
      </c>
      <c r="L81" s="41" t="str">
        <f t="shared" si="97"/>
        <v/>
      </c>
      <c r="M81" s="42" t="str">
        <f t="shared" si="98"/>
        <v/>
      </c>
      <c r="N81" s="43" t="str">
        <f t="shared" si="99"/>
        <v/>
      </c>
      <c r="O81" s="44" t="str">
        <f t="shared" si="100"/>
        <v/>
      </c>
      <c r="P81" s="45" t="str">
        <f t="shared" si="101"/>
        <v/>
      </c>
      <c r="Q81" s="45" t="str">
        <f t="shared" si="102"/>
        <v/>
      </c>
      <c r="R81" s="109" t="str">
        <f t="shared" si="103"/>
        <v/>
      </c>
      <c r="S81" s="113" t="str">
        <f t="shared" si="104"/>
        <v/>
      </c>
      <c r="T81" s="170">
        <v>82</v>
      </c>
      <c r="U81" s="41" t="str">
        <f t="shared" si="105"/>
        <v/>
      </c>
      <c r="V81" s="42" t="str">
        <f t="shared" si="106"/>
        <v/>
      </c>
      <c r="W81" s="43" t="str">
        <f t="shared" si="107"/>
        <v/>
      </c>
      <c r="X81" s="44" t="str">
        <f t="shared" si="108"/>
        <v/>
      </c>
      <c r="Y81" s="45" t="str">
        <f t="shared" si="109"/>
        <v/>
      </c>
      <c r="Z81" s="45" t="str">
        <f t="shared" si="110"/>
        <v/>
      </c>
      <c r="AA81" s="109" t="str">
        <f t="shared" si="111"/>
        <v/>
      </c>
      <c r="AB81" s="113" t="str">
        <f t="shared" si="112"/>
        <v/>
      </c>
      <c r="AC81" s="170">
        <v>82</v>
      </c>
      <c r="AD81" s="41" t="str">
        <f t="shared" si="113"/>
        <v/>
      </c>
      <c r="AE81" s="42" t="str">
        <f t="shared" si="114"/>
        <v/>
      </c>
      <c r="AF81" s="43" t="str">
        <f t="shared" si="115"/>
        <v/>
      </c>
      <c r="AG81" s="44" t="str">
        <f t="shared" si="116"/>
        <v/>
      </c>
      <c r="AH81" s="45" t="str">
        <f t="shared" si="117"/>
        <v/>
      </c>
      <c r="AI81" s="45" t="str">
        <f t="shared" si="118"/>
        <v/>
      </c>
      <c r="AJ81" s="109" t="str">
        <f t="shared" si="119"/>
        <v/>
      </c>
      <c r="AK81" s="113" t="str">
        <f t="shared" si="120"/>
        <v/>
      </c>
      <c r="AL81" s="170">
        <v>82</v>
      </c>
      <c r="AM81" s="41" t="str">
        <f t="shared" si="121"/>
        <v/>
      </c>
      <c r="AN81" s="42" t="str">
        <f t="shared" si="122"/>
        <v/>
      </c>
      <c r="AO81" s="43" t="str">
        <f t="shared" si="123"/>
        <v/>
      </c>
      <c r="AP81" s="44" t="str">
        <f t="shared" si="124"/>
        <v/>
      </c>
      <c r="AQ81" s="45" t="str">
        <f t="shared" si="125"/>
        <v/>
      </c>
      <c r="AR81" s="45" t="str">
        <f t="shared" si="126"/>
        <v/>
      </c>
      <c r="AS81" s="45" t="str">
        <f t="shared" si="127"/>
        <v/>
      </c>
      <c r="AT81" s="46" t="str">
        <f t="shared" si="128"/>
        <v/>
      </c>
      <c r="AU81" s="170">
        <v>82</v>
      </c>
      <c r="AV81" s="41" t="str">
        <f t="shared" si="129"/>
        <v/>
      </c>
      <c r="AW81" s="42" t="str">
        <f t="shared" si="130"/>
        <v/>
      </c>
      <c r="AX81" s="43" t="str">
        <f t="shared" si="131"/>
        <v/>
      </c>
      <c r="AY81" s="44" t="str">
        <f t="shared" si="132"/>
        <v/>
      </c>
      <c r="AZ81" s="45" t="str">
        <f t="shared" si="133"/>
        <v/>
      </c>
      <c r="BA81" s="45" t="str">
        <f t="shared" si="134"/>
        <v/>
      </c>
      <c r="BB81" s="45" t="str">
        <f t="shared" si="135"/>
        <v/>
      </c>
      <c r="BC81" s="46" t="str">
        <f t="shared" si="136"/>
        <v/>
      </c>
      <c r="BD81" s="170">
        <v>82</v>
      </c>
      <c r="BE81" s="41" t="str">
        <f t="shared" si="137"/>
        <v/>
      </c>
      <c r="BF81" s="42" t="str">
        <f t="shared" si="138"/>
        <v/>
      </c>
      <c r="BG81" s="43" t="str">
        <f t="shared" si="139"/>
        <v/>
      </c>
      <c r="BH81" s="44" t="str">
        <f t="shared" si="140"/>
        <v/>
      </c>
      <c r="BI81" s="45" t="str">
        <f t="shared" si="141"/>
        <v/>
      </c>
      <c r="BJ81" s="45" t="str">
        <f t="shared" si="142"/>
        <v/>
      </c>
      <c r="BK81" s="45" t="str">
        <f t="shared" si="143"/>
        <v/>
      </c>
      <c r="BL81" s="46" t="str">
        <f t="shared" si="144"/>
        <v/>
      </c>
      <c r="BM81" s="170">
        <v>82</v>
      </c>
      <c r="BN81" s="41" t="str">
        <f t="shared" si="145"/>
        <v/>
      </c>
      <c r="BO81" s="42" t="str">
        <f t="shared" si="146"/>
        <v/>
      </c>
      <c r="BP81" s="43" t="str">
        <f t="shared" si="147"/>
        <v/>
      </c>
      <c r="BQ81" s="44" t="str">
        <f t="shared" si="148"/>
        <v/>
      </c>
      <c r="BR81" s="45" t="str">
        <f t="shared" si="149"/>
        <v/>
      </c>
      <c r="BS81" s="45" t="str">
        <f t="shared" si="150"/>
        <v/>
      </c>
      <c r="BT81" s="45" t="str">
        <f t="shared" si="151"/>
        <v/>
      </c>
      <c r="BU81" s="70" t="str">
        <f t="shared" si="152"/>
        <v/>
      </c>
      <c r="BV81" s="11"/>
      <c r="BW81" s="28">
        <v>82</v>
      </c>
      <c r="BX81" s="61">
        <f t="shared" si="153"/>
        <v>0</v>
      </c>
      <c r="BY81" s="62">
        <f t="shared" si="154"/>
        <v>0</v>
      </c>
      <c r="BZ81" s="62" t="e">
        <f t="shared" si="155"/>
        <v>#DIV/0!</v>
      </c>
      <c r="CA81" s="61" t="e">
        <f t="shared" si="156"/>
        <v>#DIV/0!</v>
      </c>
      <c r="CB81" s="75">
        <f t="shared" si="85"/>
        <v>1.273477</v>
      </c>
      <c r="CC81" s="75" t="e">
        <f t="shared" si="157"/>
        <v>#DIV/0!</v>
      </c>
      <c r="CD81" s="75" t="e">
        <f t="shared" si="158"/>
        <v>#DIV/0!</v>
      </c>
      <c r="CE81" s="75" t="e">
        <f t="shared" si="86"/>
        <v>#DIV/0!</v>
      </c>
      <c r="CF81" s="118" t="e">
        <f t="shared" si="159"/>
        <v>#DIV/0!</v>
      </c>
      <c r="CH81" s="25">
        <v>82</v>
      </c>
      <c r="CI81" s="71">
        <f t="shared" si="160"/>
        <v>0</v>
      </c>
      <c r="CJ81" s="42">
        <f t="shared" si="161"/>
        <v>0</v>
      </c>
      <c r="CK81" s="72" t="e">
        <f t="shared" si="162"/>
        <v>#DIV/0!</v>
      </c>
      <c r="CL81" s="71" t="e">
        <f t="shared" si="163"/>
        <v>#DIV/0!</v>
      </c>
      <c r="CM81" s="42" t="e">
        <f t="shared" si="164"/>
        <v>#DIV/0!</v>
      </c>
      <c r="CN81" s="73" t="e">
        <f t="shared" si="165"/>
        <v>#DIV/0!</v>
      </c>
      <c r="CO81" s="123" t="e">
        <f t="shared" si="166"/>
        <v>#DIV/0!</v>
      </c>
    </row>
    <row r="82" spans="1:93" ht="15" customHeight="1">
      <c r="A82" s="2">
        <v>83</v>
      </c>
      <c r="B82" s="47">
        <f t="shared" si="87"/>
        <v>0</v>
      </c>
      <c r="C82" s="46">
        <f t="shared" si="88"/>
        <v>0</v>
      </c>
      <c r="D82" s="48" t="e">
        <f t="shared" si="89"/>
        <v>#DIV/0!</v>
      </c>
      <c r="E82" s="49" t="e">
        <f t="shared" si="90"/>
        <v>#DIV/0!</v>
      </c>
      <c r="F82" s="50" t="e">
        <f t="shared" si="91"/>
        <v>#DIV/0!</v>
      </c>
      <c r="G82" s="45">
        <f t="shared" si="92"/>
        <v>1.273477</v>
      </c>
      <c r="H82" s="45" t="e">
        <f t="shared" si="93"/>
        <v>#DIV/0!</v>
      </c>
      <c r="I82" s="109" t="e">
        <f t="shared" si="94"/>
        <v>#DIV/0!</v>
      </c>
      <c r="J82" s="113" t="e">
        <f t="shared" si="95"/>
        <v>#DIV/0!</v>
      </c>
      <c r="K82" s="170">
        <f t="shared" si="96"/>
        <v>83</v>
      </c>
      <c r="L82" s="41" t="str">
        <f t="shared" si="97"/>
        <v/>
      </c>
      <c r="M82" s="42" t="str">
        <f t="shared" si="98"/>
        <v/>
      </c>
      <c r="N82" s="43" t="str">
        <f t="shared" si="99"/>
        <v/>
      </c>
      <c r="O82" s="44" t="str">
        <f t="shared" si="100"/>
        <v/>
      </c>
      <c r="P82" s="45" t="str">
        <f t="shared" si="101"/>
        <v/>
      </c>
      <c r="Q82" s="45" t="str">
        <f t="shared" si="102"/>
        <v/>
      </c>
      <c r="R82" s="109" t="str">
        <f t="shared" si="103"/>
        <v/>
      </c>
      <c r="S82" s="113" t="str">
        <f t="shared" si="104"/>
        <v/>
      </c>
      <c r="T82" s="170">
        <v>83</v>
      </c>
      <c r="U82" s="41" t="str">
        <f t="shared" si="105"/>
        <v/>
      </c>
      <c r="V82" s="42" t="str">
        <f t="shared" si="106"/>
        <v/>
      </c>
      <c r="W82" s="43" t="str">
        <f t="shared" si="107"/>
        <v/>
      </c>
      <c r="X82" s="44" t="str">
        <f t="shared" si="108"/>
        <v/>
      </c>
      <c r="Y82" s="45" t="str">
        <f t="shared" si="109"/>
        <v/>
      </c>
      <c r="Z82" s="45" t="str">
        <f t="shared" si="110"/>
        <v/>
      </c>
      <c r="AA82" s="109" t="str">
        <f t="shared" si="111"/>
        <v/>
      </c>
      <c r="AB82" s="113" t="str">
        <f t="shared" si="112"/>
        <v/>
      </c>
      <c r="AC82" s="170">
        <v>83</v>
      </c>
      <c r="AD82" s="41" t="str">
        <f t="shared" si="113"/>
        <v/>
      </c>
      <c r="AE82" s="42" t="str">
        <f t="shared" si="114"/>
        <v/>
      </c>
      <c r="AF82" s="43" t="str">
        <f t="shared" si="115"/>
        <v/>
      </c>
      <c r="AG82" s="44" t="str">
        <f t="shared" si="116"/>
        <v/>
      </c>
      <c r="AH82" s="45" t="str">
        <f t="shared" si="117"/>
        <v/>
      </c>
      <c r="AI82" s="45" t="str">
        <f t="shared" si="118"/>
        <v/>
      </c>
      <c r="AJ82" s="109" t="str">
        <f t="shared" si="119"/>
        <v/>
      </c>
      <c r="AK82" s="113" t="str">
        <f t="shared" si="120"/>
        <v/>
      </c>
      <c r="AL82" s="170">
        <v>83</v>
      </c>
      <c r="AM82" s="41" t="str">
        <f t="shared" si="121"/>
        <v/>
      </c>
      <c r="AN82" s="42" t="str">
        <f t="shared" si="122"/>
        <v/>
      </c>
      <c r="AO82" s="43" t="str">
        <f t="shared" si="123"/>
        <v/>
      </c>
      <c r="AP82" s="44" t="str">
        <f t="shared" si="124"/>
        <v/>
      </c>
      <c r="AQ82" s="45" t="str">
        <f t="shared" si="125"/>
        <v/>
      </c>
      <c r="AR82" s="45" t="str">
        <f t="shared" si="126"/>
        <v/>
      </c>
      <c r="AS82" s="45" t="str">
        <f t="shared" si="127"/>
        <v/>
      </c>
      <c r="AT82" s="46" t="str">
        <f t="shared" si="128"/>
        <v/>
      </c>
      <c r="AU82" s="170">
        <v>83</v>
      </c>
      <c r="AV82" s="41" t="str">
        <f t="shared" si="129"/>
        <v/>
      </c>
      <c r="AW82" s="42" t="str">
        <f t="shared" si="130"/>
        <v/>
      </c>
      <c r="AX82" s="43" t="str">
        <f t="shared" si="131"/>
        <v/>
      </c>
      <c r="AY82" s="44" t="str">
        <f t="shared" si="132"/>
        <v/>
      </c>
      <c r="AZ82" s="45" t="str">
        <f t="shared" si="133"/>
        <v/>
      </c>
      <c r="BA82" s="45" t="str">
        <f t="shared" si="134"/>
        <v/>
      </c>
      <c r="BB82" s="45" t="str">
        <f t="shared" si="135"/>
        <v/>
      </c>
      <c r="BC82" s="46" t="str">
        <f t="shared" si="136"/>
        <v/>
      </c>
      <c r="BD82" s="170">
        <v>83</v>
      </c>
      <c r="BE82" s="41" t="str">
        <f t="shared" si="137"/>
        <v/>
      </c>
      <c r="BF82" s="42" t="str">
        <f t="shared" si="138"/>
        <v/>
      </c>
      <c r="BG82" s="43" t="str">
        <f t="shared" si="139"/>
        <v/>
      </c>
      <c r="BH82" s="44" t="str">
        <f t="shared" si="140"/>
        <v/>
      </c>
      <c r="BI82" s="45" t="str">
        <f t="shared" si="141"/>
        <v/>
      </c>
      <c r="BJ82" s="45" t="str">
        <f t="shared" si="142"/>
        <v/>
      </c>
      <c r="BK82" s="45" t="str">
        <f t="shared" si="143"/>
        <v/>
      </c>
      <c r="BL82" s="46" t="str">
        <f t="shared" si="144"/>
        <v/>
      </c>
      <c r="BM82" s="170">
        <v>83</v>
      </c>
      <c r="BN82" s="41" t="str">
        <f t="shared" si="145"/>
        <v/>
      </c>
      <c r="BO82" s="42" t="str">
        <f t="shared" si="146"/>
        <v/>
      </c>
      <c r="BP82" s="43" t="str">
        <f t="shared" si="147"/>
        <v/>
      </c>
      <c r="BQ82" s="44" t="str">
        <f t="shared" si="148"/>
        <v/>
      </c>
      <c r="BR82" s="45" t="str">
        <f t="shared" si="149"/>
        <v/>
      </c>
      <c r="BS82" s="45" t="str">
        <f t="shared" si="150"/>
        <v/>
      </c>
      <c r="BT82" s="45" t="str">
        <f t="shared" si="151"/>
        <v/>
      </c>
      <c r="BU82" s="70" t="str">
        <f t="shared" si="152"/>
        <v/>
      </c>
      <c r="BV82" s="11"/>
      <c r="BW82" s="28">
        <v>83</v>
      </c>
      <c r="BX82" s="61">
        <f t="shared" si="153"/>
        <v>0</v>
      </c>
      <c r="BY82" s="62">
        <f t="shared" si="154"/>
        <v>0</v>
      </c>
      <c r="BZ82" s="62" t="e">
        <f t="shared" si="155"/>
        <v>#DIV/0!</v>
      </c>
      <c r="CA82" s="61" t="e">
        <f t="shared" si="156"/>
        <v>#DIV/0!</v>
      </c>
      <c r="CB82" s="75">
        <f t="shared" si="85"/>
        <v>1.273477</v>
      </c>
      <c r="CC82" s="75" t="e">
        <f t="shared" si="157"/>
        <v>#DIV/0!</v>
      </c>
      <c r="CD82" s="75" t="e">
        <f t="shared" si="158"/>
        <v>#DIV/0!</v>
      </c>
      <c r="CE82" s="75" t="e">
        <f t="shared" si="86"/>
        <v>#DIV/0!</v>
      </c>
      <c r="CF82" s="118" t="e">
        <f t="shared" si="159"/>
        <v>#DIV/0!</v>
      </c>
      <c r="CH82" s="25">
        <v>83</v>
      </c>
      <c r="CI82" s="71">
        <f t="shared" si="160"/>
        <v>0</v>
      </c>
      <c r="CJ82" s="42">
        <f t="shared" si="161"/>
        <v>0</v>
      </c>
      <c r="CK82" s="72" t="e">
        <f t="shared" si="162"/>
        <v>#DIV/0!</v>
      </c>
      <c r="CL82" s="71" t="e">
        <f t="shared" si="163"/>
        <v>#DIV/0!</v>
      </c>
      <c r="CM82" s="42" t="e">
        <f t="shared" si="164"/>
        <v>#DIV/0!</v>
      </c>
      <c r="CN82" s="73" t="e">
        <f t="shared" si="165"/>
        <v>#DIV/0!</v>
      </c>
      <c r="CO82" s="123" t="e">
        <f t="shared" si="166"/>
        <v>#DIV/0!</v>
      </c>
    </row>
    <row r="83" spans="1:93" ht="15" customHeight="1">
      <c r="A83" s="2">
        <v>84</v>
      </c>
      <c r="B83" s="47">
        <f t="shared" si="87"/>
        <v>0</v>
      </c>
      <c r="C83" s="46">
        <f t="shared" si="88"/>
        <v>0</v>
      </c>
      <c r="D83" s="48" t="e">
        <f t="shared" si="89"/>
        <v>#DIV/0!</v>
      </c>
      <c r="E83" s="49" t="e">
        <f t="shared" si="90"/>
        <v>#DIV/0!</v>
      </c>
      <c r="F83" s="50" t="e">
        <f t="shared" si="91"/>
        <v>#DIV/0!</v>
      </c>
      <c r="G83" s="45">
        <f t="shared" si="92"/>
        <v>1.273477</v>
      </c>
      <c r="H83" s="45" t="e">
        <f t="shared" si="93"/>
        <v>#DIV/0!</v>
      </c>
      <c r="I83" s="109" t="e">
        <f t="shared" si="94"/>
        <v>#DIV/0!</v>
      </c>
      <c r="J83" s="113" t="e">
        <f t="shared" si="95"/>
        <v>#DIV/0!</v>
      </c>
      <c r="K83" s="170">
        <f t="shared" si="96"/>
        <v>84</v>
      </c>
      <c r="L83" s="41" t="str">
        <f t="shared" si="97"/>
        <v/>
      </c>
      <c r="M83" s="42" t="str">
        <f t="shared" si="98"/>
        <v/>
      </c>
      <c r="N83" s="43" t="str">
        <f t="shared" si="99"/>
        <v/>
      </c>
      <c r="O83" s="44" t="str">
        <f t="shared" si="100"/>
        <v/>
      </c>
      <c r="P83" s="45" t="str">
        <f t="shared" si="101"/>
        <v/>
      </c>
      <c r="Q83" s="45" t="str">
        <f t="shared" si="102"/>
        <v/>
      </c>
      <c r="R83" s="109" t="str">
        <f t="shared" si="103"/>
        <v/>
      </c>
      <c r="S83" s="113" t="str">
        <f t="shared" si="104"/>
        <v/>
      </c>
      <c r="T83" s="170">
        <v>84</v>
      </c>
      <c r="U83" s="41" t="str">
        <f t="shared" si="105"/>
        <v/>
      </c>
      <c r="V83" s="42" t="str">
        <f t="shared" si="106"/>
        <v/>
      </c>
      <c r="W83" s="43" t="str">
        <f t="shared" si="107"/>
        <v/>
      </c>
      <c r="X83" s="44" t="str">
        <f t="shared" si="108"/>
        <v/>
      </c>
      <c r="Y83" s="45" t="str">
        <f t="shared" si="109"/>
        <v/>
      </c>
      <c r="Z83" s="45" t="str">
        <f t="shared" si="110"/>
        <v/>
      </c>
      <c r="AA83" s="109" t="str">
        <f t="shared" si="111"/>
        <v/>
      </c>
      <c r="AB83" s="113" t="str">
        <f t="shared" si="112"/>
        <v/>
      </c>
      <c r="AC83" s="170">
        <v>84</v>
      </c>
      <c r="AD83" s="41" t="str">
        <f t="shared" si="113"/>
        <v/>
      </c>
      <c r="AE83" s="42" t="str">
        <f t="shared" si="114"/>
        <v/>
      </c>
      <c r="AF83" s="43" t="str">
        <f t="shared" si="115"/>
        <v/>
      </c>
      <c r="AG83" s="44" t="str">
        <f t="shared" si="116"/>
        <v/>
      </c>
      <c r="AH83" s="45" t="str">
        <f t="shared" si="117"/>
        <v/>
      </c>
      <c r="AI83" s="45" t="str">
        <f t="shared" si="118"/>
        <v/>
      </c>
      <c r="AJ83" s="109" t="str">
        <f t="shared" si="119"/>
        <v/>
      </c>
      <c r="AK83" s="113" t="str">
        <f t="shared" si="120"/>
        <v/>
      </c>
      <c r="AL83" s="170">
        <v>84</v>
      </c>
      <c r="AM83" s="41" t="str">
        <f t="shared" si="121"/>
        <v/>
      </c>
      <c r="AN83" s="42" t="str">
        <f t="shared" si="122"/>
        <v/>
      </c>
      <c r="AO83" s="43" t="str">
        <f t="shared" si="123"/>
        <v/>
      </c>
      <c r="AP83" s="44" t="str">
        <f t="shared" si="124"/>
        <v/>
      </c>
      <c r="AQ83" s="45" t="str">
        <f t="shared" si="125"/>
        <v/>
      </c>
      <c r="AR83" s="45" t="str">
        <f t="shared" si="126"/>
        <v/>
      </c>
      <c r="AS83" s="45" t="str">
        <f t="shared" si="127"/>
        <v/>
      </c>
      <c r="AT83" s="46" t="str">
        <f t="shared" si="128"/>
        <v/>
      </c>
      <c r="AU83" s="170">
        <v>84</v>
      </c>
      <c r="AV83" s="41" t="str">
        <f t="shared" si="129"/>
        <v/>
      </c>
      <c r="AW83" s="42" t="str">
        <f t="shared" si="130"/>
        <v/>
      </c>
      <c r="AX83" s="43" t="str">
        <f t="shared" si="131"/>
        <v/>
      </c>
      <c r="AY83" s="44" t="str">
        <f t="shared" si="132"/>
        <v/>
      </c>
      <c r="AZ83" s="45" t="str">
        <f t="shared" si="133"/>
        <v/>
      </c>
      <c r="BA83" s="45" t="str">
        <f t="shared" si="134"/>
        <v/>
      </c>
      <c r="BB83" s="45" t="str">
        <f t="shared" si="135"/>
        <v/>
      </c>
      <c r="BC83" s="46" t="str">
        <f t="shared" si="136"/>
        <v/>
      </c>
      <c r="BD83" s="170">
        <v>84</v>
      </c>
      <c r="BE83" s="41" t="str">
        <f t="shared" si="137"/>
        <v/>
      </c>
      <c r="BF83" s="42" t="str">
        <f t="shared" si="138"/>
        <v/>
      </c>
      <c r="BG83" s="43" t="str">
        <f t="shared" si="139"/>
        <v/>
      </c>
      <c r="BH83" s="44" t="str">
        <f t="shared" si="140"/>
        <v/>
      </c>
      <c r="BI83" s="45" t="str">
        <f t="shared" si="141"/>
        <v/>
      </c>
      <c r="BJ83" s="45" t="str">
        <f t="shared" si="142"/>
        <v/>
      </c>
      <c r="BK83" s="45" t="str">
        <f t="shared" si="143"/>
        <v/>
      </c>
      <c r="BL83" s="46" t="str">
        <f t="shared" si="144"/>
        <v/>
      </c>
      <c r="BM83" s="170">
        <v>84</v>
      </c>
      <c r="BN83" s="41" t="str">
        <f t="shared" si="145"/>
        <v/>
      </c>
      <c r="BO83" s="42" t="str">
        <f t="shared" si="146"/>
        <v/>
      </c>
      <c r="BP83" s="43" t="str">
        <f t="shared" si="147"/>
        <v/>
      </c>
      <c r="BQ83" s="44" t="str">
        <f t="shared" si="148"/>
        <v/>
      </c>
      <c r="BR83" s="45" t="str">
        <f t="shared" si="149"/>
        <v/>
      </c>
      <c r="BS83" s="45" t="str">
        <f t="shared" si="150"/>
        <v/>
      </c>
      <c r="BT83" s="45" t="str">
        <f t="shared" si="151"/>
        <v/>
      </c>
      <c r="BU83" s="70" t="str">
        <f t="shared" si="152"/>
        <v/>
      </c>
      <c r="BV83" s="11"/>
      <c r="BW83" s="28">
        <v>84</v>
      </c>
      <c r="BX83" s="61">
        <f t="shared" si="153"/>
        <v>0</v>
      </c>
      <c r="BY83" s="62">
        <f t="shared" si="154"/>
        <v>0</v>
      </c>
      <c r="BZ83" s="62" t="e">
        <f t="shared" si="155"/>
        <v>#DIV/0!</v>
      </c>
      <c r="CA83" s="61" t="e">
        <f t="shared" si="156"/>
        <v>#DIV/0!</v>
      </c>
      <c r="CB83" s="75">
        <f t="shared" si="85"/>
        <v>1.273477</v>
      </c>
      <c r="CC83" s="75" t="e">
        <f t="shared" si="157"/>
        <v>#DIV/0!</v>
      </c>
      <c r="CD83" s="75" t="e">
        <f t="shared" si="158"/>
        <v>#DIV/0!</v>
      </c>
      <c r="CE83" s="75" t="e">
        <f t="shared" si="86"/>
        <v>#DIV/0!</v>
      </c>
      <c r="CF83" s="118" t="e">
        <f t="shared" si="159"/>
        <v>#DIV/0!</v>
      </c>
      <c r="CH83" s="25">
        <v>84</v>
      </c>
      <c r="CI83" s="71">
        <f t="shared" si="160"/>
        <v>0</v>
      </c>
      <c r="CJ83" s="42">
        <f t="shared" si="161"/>
        <v>0</v>
      </c>
      <c r="CK83" s="72" t="e">
        <f t="shared" si="162"/>
        <v>#DIV/0!</v>
      </c>
      <c r="CL83" s="71" t="e">
        <f t="shared" si="163"/>
        <v>#DIV/0!</v>
      </c>
      <c r="CM83" s="42" t="e">
        <f t="shared" si="164"/>
        <v>#DIV/0!</v>
      </c>
      <c r="CN83" s="73" t="e">
        <f t="shared" si="165"/>
        <v>#DIV/0!</v>
      </c>
      <c r="CO83" s="123" t="e">
        <f t="shared" si="166"/>
        <v>#DIV/0!</v>
      </c>
    </row>
    <row r="84" spans="1:93" ht="15" customHeight="1">
      <c r="A84" s="2">
        <v>85</v>
      </c>
      <c r="B84" s="47">
        <f t="shared" si="87"/>
        <v>0</v>
      </c>
      <c r="C84" s="46">
        <f t="shared" si="88"/>
        <v>0</v>
      </c>
      <c r="D84" s="48" t="e">
        <f t="shared" si="89"/>
        <v>#DIV/0!</v>
      </c>
      <c r="E84" s="49" t="e">
        <f t="shared" si="90"/>
        <v>#DIV/0!</v>
      </c>
      <c r="F84" s="50" t="e">
        <f t="shared" si="91"/>
        <v>#DIV/0!</v>
      </c>
      <c r="G84" s="45">
        <f t="shared" si="92"/>
        <v>1.273477</v>
      </c>
      <c r="H84" s="45" t="e">
        <f t="shared" si="93"/>
        <v>#DIV/0!</v>
      </c>
      <c r="I84" s="109" t="e">
        <f t="shared" si="94"/>
        <v>#DIV/0!</v>
      </c>
      <c r="J84" s="113" t="e">
        <f t="shared" si="95"/>
        <v>#DIV/0!</v>
      </c>
      <c r="K84" s="170">
        <f t="shared" si="96"/>
        <v>85</v>
      </c>
      <c r="L84" s="41" t="str">
        <f t="shared" si="97"/>
        <v/>
      </c>
      <c r="M84" s="42" t="str">
        <f t="shared" si="98"/>
        <v/>
      </c>
      <c r="N84" s="43" t="str">
        <f t="shared" si="99"/>
        <v/>
      </c>
      <c r="O84" s="44" t="str">
        <f t="shared" si="100"/>
        <v/>
      </c>
      <c r="P84" s="45" t="str">
        <f t="shared" si="101"/>
        <v/>
      </c>
      <c r="Q84" s="45" t="str">
        <f t="shared" si="102"/>
        <v/>
      </c>
      <c r="R84" s="109" t="str">
        <f t="shared" si="103"/>
        <v/>
      </c>
      <c r="S84" s="113" t="str">
        <f t="shared" si="104"/>
        <v/>
      </c>
      <c r="T84" s="170">
        <v>85</v>
      </c>
      <c r="U84" s="41" t="str">
        <f t="shared" si="105"/>
        <v/>
      </c>
      <c r="V84" s="42" t="str">
        <f t="shared" si="106"/>
        <v/>
      </c>
      <c r="W84" s="43" t="str">
        <f t="shared" si="107"/>
        <v/>
      </c>
      <c r="X84" s="44" t="str">
        <f t="shared" si="108"/>
        <v/>
      </c>
      <c r="Y84" s="45" t="str">
        <f t="shared" si="109"/>
        <v/>
      </c>
      <c r="Z84" s="45" t="str">
        <f t="shared" si="110"/>
        <v/>
      </c>
      <c r="AA84" s="109" t="str">
        <f t="shared" si="111"/>
        <v/>
      </c>
      <c r="AB84" s="113" t="str">
        <f t="shared" si="112"/>
        <v/>
      </c>
      <c r="AC84" s="170">
        <v>85</v>
      </c>
      <c r="AD84" s="41" t="str">
        <f t="shared" si="113"/>
        <v/>
      </c>
      <c r="AE84" s="42" t="str">
        <f t="shared" si="114"/>
        <v/>
      </c>
      <c r="AF84" s="43" t="str">
        <f t="shared" si="115"/>
        <v/>
      </c>
      <c r="AG84" s="44" t="str">
        <f t="shared" si="116"/>
        <v/>
      </c>
      <c r="AH84" s="45" t="str">
        <f t="shared" si="117"/>
        <v/>
      </c>
      <c r="AI84" s="45" t="str">
        <f t="shared" si="118"/>
        <v/>
      </c>
      <c r="AJ84" s="109" t="str">
        <f t="shared" si="119"/>
        <v/>
      </c>
      <c r="AK84" s="113" t="str">
        <f t="shared" si="120"/>
        <v/>
      </c>
      <c r="AL84" s="170">
        <v>85</v>
      </c>
      <c r="AM84" s="41" t="str">
        <f t="shared" si="121"/>
        <v/>
      </c>
      <c r="AN84" s="42" t="str">
        <f t="shared" si="122"/>
        <v/>
      </c>
      <c r="AO84" s="43" t="str">
        <f t="shared" si="123"/>
        <v/>
      </c>
      <c r="AP84" s="44" t="str">
        <f t="shared" si="124"/>
        <v/>
      </c>
      <c r="AQ84" s="45" t="str">
        <f t="shared" si="125"/>
        <v/>
      </c>
      <c r="AR84" s="45" t="str">
        <f t="shared" si="126"/>
        <v/>
      </c>
      <c r="AS84" s="45" t="str">
        <f t="shared" si="127"/>
        <v/>
      </c>
      <c r="AT84" s="46" t="str">
        <f t="shared" si="128"/>
        <v/>
      </c>
      <c r="AU84" s="170">
        <v>85</v>
      </c>
      <c r="AV84" s="41" t="str">
        <f t="shared" si="129"/>
        <v/>
      </c>
      <c r="AW84" s="42" t="str">
        <f t="shared" si="130"/>
        <v/>
      </c>
      <c r="AX84" s="43" t="str">
        <f t="shared" si="131"/>
        <v/>
      </c>
      <c r="AY84" s="44" t="str">
        <f t="shared" si="132"/>
        <v/>
      </c>
      <c r="AZ84" s="45" t="str">
        <f t="shared" si="133"/>
        <v/>
      </c>
      <c r="BA84" s="45" t="str">
        <f t="shared" si="134"/>
        <v/>
      </c>
      <c r="BB84" s="45" t="str">
        <f t="shared" si="135"/>
        <v/>
      </c>
      <c r="BC84" s="46" t="str">
        <f t="shared" si="136"/>
        <v/>
      </c>
      <c r="BD84" s="170">
        <v>85</v>
      </c>
      <c r="BE84" s="41" t="str">
        <f t="shared" si="137"/>
        <v/>
      </c>
      <c r="BF84" s="42" t="str">
        <f t="shared" si="138"/>
        <v/>
      </c>
      <c r="BG84" s="43" t="str">
        <f t="shared" si="139"/>
        <v/>
      </c>
      <c r="BH84" s="44" t="str">
        <f t="shared" si="140"/>
        <v/>
      </c>
      <c r="BI84" s="45" t="str">
        <f t="shared" si="141"/>
        <v/>
      </c>
      <c r="BJ84" s="45" t="str">
        <f t="shared" si="142"/>
        <v/>
      </c>
      <c r="BK84" s="45" t="str">
        <f t="shared" si="143"/>
        <v/>
      </c>
      <c r="BL84" s="46" t="str">
        <f t="shared" si="144"/>
        <v/>
      </c>
      <c r="BM84" s="170">
        <v>85</v>
      </c>
      <c r="BN84" s="41" t="str">
        <f t="shared" si="145"/>
        <v/>
      </c>
      <c r="BO84" s="42" t="str">
        <f t="shared" si="146"/>
        <v/>
      </c>
      <c r="BP84" s="43" t="str">
        <f t="shared" si="147"/>
        <v/>
      </c>
      <c r="BQ84" s="44" t="str">
        <f t="shared" si="148"/>
        <v/>
      </c>
      <c r="BR84" s="45" t="str">
        <f t="shared" si="149"/>
        <v/>
      </c>
      <c r="BS84" s="45" t="str">
        <f t="shared" si="150"/>
        <v/>
      </c>
      <c r="BT84" s="45" t="str">
        <f t="shared" si="151"/>
        <v/>
      </c>
      <c r="BU84" s="70" t="str">
        <f t="shared" si="152"/>
        <v/>
      </c>
      <c r="BV84" s="11"/>
      <c r="BW84" s="28">
        <v>85</v>
      </c>
      <c r="BX84" s="61">
        <f t="shared" si="153"/>
        <v>0</v>
      </c>
      <c r="BY84" s="62">
        <f t="shared" si="154"/>
        <v>0</v>
      </c>
      <c r="BZ84" s="62" t="e">
        <f t="shared" si="155"/>
        <v>#DIV/0!</v>
      </c>
      <c r="CA84" s="61" t="e">
        <f t="shared" si="156"/>
        <v>#DIV/0!</v>
      </c>
      <c r="CB84" s="75">
        <f t="shared" si="85"/>
        <v>1.273477</v>
      </c>
      <c r="CC84" s="75" t="e">
        <f t="shared" si="157"/>
        <v>#DIV/0!</v>
      </c>
      <c r="CD84" s="75" t="e">
        <f t="shared" si="158"/>
        <v>#DIV/0!</v>
      </c>
      <c r="CE84" s="75" t="e">
        <f t="shared" si="86"/>
        <v>#DIV/0!</v>
      </c>
      <c r="CF84" s="118" t="e">
        <f t="shared" si="159"/>
        <v>#DIV/0!</v>
      </c>
      <c r="CH84" s="25">
        <v>85</v>
      </c>
      <c r="CI84" s="71">
        <f t="shared" si="160"/>
        <v>0</v>
      </c>
      <c r="CJ84" s="42">
        <f t="shared" si="161"/>
        <v>0</v>
      </c>
      <c r="CK84" s="72" t="e">
        <f t="shared" si="162"/>
        <v>#DIV/0!</v>
      </c>
      <c r="CL84" s="71" t="e">
        <f t="shared" si="163"/>
        <v>#DIV/0!</v>
      </c>
      <c r="CM84" s="42" t="e">
        <f t="shared" si="164"/>
        <v>#DIV/0!</v>
      </c>
      <c r="CN84" s="73" t="e">
        <f t="shared" si="165"/>
        <v>#DIV/0!</v>
      </c>
      <c r="CO84" s="123" t="e">
        <f t="shared" si="166"/>
        <v>#DIV/0!</v>
      </c>
    </row>
    <row r="85" spans="1:93" ht="15" customHeight="1">
      <c r="A85" s="2">
        <v>86</v>
      </c>
      <c r="B85" s="47">
        <f t="shared" si="87"/>
        <v>0</v>
      </c>
      <c r="C85" s="46">
        <f t="shared" si="88"/>
        <v>0</v>
      </c>
      <c r="D85" s="48" t="e">
        <f t="shared" si="89"/>
        <v>#DIV/0!</v>
      </c>
      <c r="E85" s="49" t="e">
        <f t="shared" si="90"/>
        <v>#DIV/0!</v>
      </c>
      <c r="F85" s="50" t="e">
        <f t="shared" si="91"/>
        <v>#DIV/0!</v>
      </c>
      <c r="G85" s="45">
        <f t="shared" si="92"/>
        <v>1.273477</v>
      </c>
      <c r="H85" s="45" t="e">
        <f t="shared" si="93"/>
        <v>#DIV/0!</v>
      </c>
      <c r="I85" s="109" t="e">
        <f t="shared" si="94"/>
        <v>#DIV/0!</v>
      </c>
      <c r="J85" s="113" t="e">
        <f t="shared" si="95"/>
        <v>#DIV/0!</v>
      </c>
      <c r="K85" s="170">
        <f t="shared" si="96"/>
        <v>86</v>
      </c>
      <c r="L85" s="41" t="str">
        <f t="shared" si="97"/>
        <v/>
      </c>
      <c r="M85" s="42" t="str">
        <f t="shared" si="98"/>
        <v/>
      </c>
      <c r="N85" s="43" t="str">
        <f t="shared" si="99"/>
        <v/>
      </c>
      <c r="O85" s="44" t="str">
        <f t="shared" si="100"/>
        <v/>
      </c>
      <c r="P85" s="45" t="str">
        <f t="shared" si="101"/>
        <v/>
      </c>
      <c r="Q85" s="45" t="str">
        <f t="shared" si="102"/>
        <v/>
      </c>
      <c r="R85" s="109" t="str">
        <f t="shared" si="103"/>
        <v/>
      </c>
      <c r="S85" s="113" t="str">
        <f t="shared" si="104"/>
        <v/>
      </c>
      <c r="T85" s="170">
        <v>86</v>
      </c>
      <c r="U85" s="41" t="str">
        <f t="shared" si="105"/>
        <v/>
      </c>
      <c r="V85" s="42" t="str">
        <f t="shared" si="106"/>
        <v/>
      </c>
      <c r="W85" s="43" t="str">
        <f t="shared" si="107"/>
        <v/>
      </c>
      <c r="X85" s="44" t="str">
        <f t="shared" si="108"/>
        <v/>
      </c>
      <c r="Y85" s="45" t="str">
        <f t="shared" si="109"/>
        <v/>
      </c>
      <c r="Z85" s="45" t="str">
        <f t="shared" si="110"/>
        <v/>
      </c>
      <c r="AA85" s="109" t="str">
        <f t="shared" si="111"/>
        <v/>
      </c>
      <c r="AB85" s="113" t="str">
        <f t="shared" si="112"/>
        <v/>
      </c>
      <c r="AC85" s="170">
        <v>86</v>
      </c>
      <c r="AD85" s="41" t="str">
        <f t="shared" si="113"/>
        <v/>
      </c>
      <c r="AE85" s="42" t="str">
        <f t="shared" si="114"/>
        <v/>
      </c>
      <c r="AF85" s="43" t="str">
        <f t="shared" si="115"/>
        <v/>
      </c>
      <c r="AG85" s="44" t="str">
        <f t="shared" si="116"/>
        <v/>
      </c>
      <c r="AH85" s="45" t="str">
        <f t="shared" si="117"/>
        <v/>
      </c>
      <c r="AI85" s="45" t="str">
        <f t="shared" si="118"/>
        <v/>
      </c>
      <c r="AJ85" s="109" t="str">
        <f t="shared" si="119"/>
        <v/>
      </c>
      <c r="AK85" s="113" t="str">
        <f t="shared" si="120"/>
        <v/>
      </c>
      <c r="AL85" s="170">
        <v>86</v>
      </c>
      <c r="AM85" s="41" t="str">
        <f t="shared" si="121"/>
        <v/>
      </c>
      <c r="AN85" s="42" t="str">
        <f t="shared" si="122"/>
        <v/>
      </c>
      <c r="AO85" s="43" t="str">
        <f t="shared" si="123"/>
        <v/>
      </c>
      <c r="AP85" s="44" t="str">
        <f t="shared" si="124"/>
        <v/>
      </c>
      <c r="AQ85" s="45" t="str">
        <f t="shared" si="125"/>
        <v/>
      </c>
      <c r="AR85" s="45" t="str">
        <f t="shared" si="126"/>
        <v/>
      </c>
      <c r="AS85" s="45" t="str">
        <f t="shared" si="127"/>
        <v/>
      </c>
      <c r="AT85" s="46" t="str">
        <f t="shared" si="128"/>
        <v/>
      </c>
      <c r="AU85" s="170">
        <v>86</v>
      </c>
      <c r="AV85" s="41" t="str">
        <f t="shared" si="129"/>
        <v/>
      </c>
      <c r="AW85" s="42" t="str">
        <f t="shared" si="130"/>
        <v/>
      </c>
      <c r="AX85" s="43" t="str">
        <f t="shared" si="131"/>
        <v/>
      </c>
      <c r="AY85" s="44" t="str">
        <f t="shared" si="132"/>
        <v/>
      </c>
      <c r="AZ85" s="45" t="str">
        <f t="shared" si="133"/>
        <v/>
      </c>
      <c r="BA85" s="45" t="str">
        <f t="shared" si="134"/>
        <v/>
      </c>
      <c r="BB85" s="45" t="str">
        <f t="shared" si="135"/>
        <v/>
      </c>
      <c r="BC85" s="46" t="str">
        <f t="shared" si="136"/>
        <v/>
      </c>
      <c r="BD85" s="170">
        <v>86</v>
      </c>
      <c r="BE85" s="41" t="str">
        <f t="shared" si="137"/>
        <v/>
      </c>
      <c r="BF85" s="42" t="str">
        <f t="shared" si="138"/>
        <v/>
      </c>
      <c r="BG85" s="43" t="str">
        <f t="shared" si="139"/>
        <v/>
      </c>
      <c r="BH85" s="44" t="str">
        <f t="shared" si="140"/>
        <v/>
      </c>
      <c r="BI85" s="45" t="str">
        <f t="shared" si="141"/>
        <v/>
      </c>
      <c r="BJ85" s="45" t="str">
        <f t="shared" si="142"/>
        <v/>
      </c>
      <c r="BK85" s="45" t="str">
        <f t="shared" si="143"/>
        <v/>
      </c>
      <c r="BL85" s="46" t="str">
        <f t="shared" si="144"/>
        <v/>
      </c>
      <c r="BM85" s="170">
        <v>86</v>
      </c>
      <c r="BN85" s="41" t="str">
        <f t="shared" si="145"/>
        <v/>
      </c>
      <c r="BO85" s="42" t="str">
        <f t="shared" si="146"/>
        <v/>
      </c>
      <c r="BP85" s="43" t="str">
        <f t="shared" si="147"/>
        <v/>
      </c>
      <c r="BQ85" s="44" t="str">
        <f t="shared" si="148"/>
        <v/>
      </c>
      <c r="BR85" s="45" t="str">
        <f t="shared" si="149"/>
        <v/>
      </c>
      <c r="BS85" s="45" t="str">
        <f t="shared" si="150"/>
        <v/>
      </c>
      <c r="BT85" s="45" t="str">
        <f t="shared" si="151"/>
        <v/>
      </c>
      <c r="BU85" s="70" t="str">
        <f t="shared" si="152"/>
        <v/>
      </c>
      <c r="BV85" s="11"/>
      <c r="BW85" s="28">
        <v>86</v>
      </c>
      <c r="BX85" s="61">
        <f t="shared" si="153"/>
        <v>0</v>
      </c>
      <c r="BY85" s="62">
        <f t="shared" si="154"/>
        <v>0</v>
      </c>
      <c r="BZ85" s="62" t="e">
        <f t="shared" si="155"/>
        <v>#DIV/0!</v>
      </c>
      <c r="CA85" s="61" t="e">
        <f t="shared" si="156"/>
        <v>#DIV/0!</v>
      </c>
      <c r="CB85" s="75">
        <f t="shared" si="85"/>
        <v>1.273477</v>
      </c>
      <c r="CC85" s="75" t="e">
        <f t="shared" si="157"/>
        <v>#DIV/0!</v>
      </c>
      <c r="CD85" s="75" t="e">
        <f t="shared" si="158"/>
        <v>#DIV/0!</v>
      </c>
      <c r="CE85" s="75" t="e">
        <f t="shared" si="86"/>
        <v>#DIV/0!</v>
      </c>
      <c r="CF85" s="118" t="e">
        <f t="shared" si="159"/>
        <v>#DIV/0!</v>
      </c>
      <c r="CH85" s="25">
        <v>86</v>
      </c>
      <c r="CI85" s="71">
        <f t="shared" si="160"/>
        <v>0</v>
      </c>
      <c r="CJ85" s="42">
        <f t="shared" si="161"/>
        <v>0</v>
      </c>
      <c r="CK85" s="72" t="e">
        <f t="shared" si="162"/>
        <v>#DIV/0!</v>
      </c>
      <c r="CL85" s="71" t="e">
        <f t="shared" si="163"/>
        <v>#DIV/0!</v>
      </c>
      <c r="CM85" s="42" t="e">
        <f t="shared" si="164"/>
        <v>#DIV/0!</v>
      </c>
      <c r="CN85" s="73" t="e">
        <f t="shared" si="165"/>
        <v>#DIV/0!</v>
      </c>
      <c r="CO85" s="123" t="e">
        <f t="shared" si="166"/>
        <v>#DIV/0!</v>
      </c>
    </row>
    <row r="86" spans="1:93" ht="15" customHeight="1">
      <c r="A86" s="2">
        <v>87</v>
      </c>
      <c r="B86" s="47">
        <f t="shared" si="87"/>
        <v>0</v>
      </c>
      <c r="C86" s="46">
        <f t="shared" si="88"/>
        <v>0</v>
      </c>
      <c r="D86" s="48" t="e">
        <f t="shared" si="89"/>
        <v>#DIV/0!</v>
      </c>
      <c r="E86" s="49" t="e">
        <f t="shared" si="90"/>
        <v>#DIV/0!</v>
      </c>
      <c r="F86" s="50" t="e">
        <f t="shared" si="91"/>
        <v>#DIV/0!</v>
      </c>
      <c r="G86" s="45">
        <f t="shared" si="92"/>
        <v>1.273477</v>
      </c>
      <c r="H86" s="45" t="e">
        <f t="shared" si="93"/>
        <v>#DIV/0!</v>
      </c>
      <c r="I86" s="109" t="e">
        <f t="shared" si="94"/>
        <v>#DIV/0!</v>
      </c>
      <c r="J86" s="113" t="e">
        <f t="shared" si="95"/>
        <v>#DIV/0!</v>
      </c>
      <c r="K86" s="170">
        <f t="shared" si="96"/>
        <v>87</v>
      </c>
      <c r="L86" s="41" t="str">
        <f t="shared" si="97"/>
        <v/>
      </c>
      <c r="M86" s="42" t="str">
        <f t="shared" si="98"/>
        <v/>
      </c>
      <c r="N86" s="43" t="str">
        <f t="shared" si="99"/>
        <v/>
      </c>
      <c r="O86" s="44" t="str">
        <f t="shared" si="100"/>
        <v/>
      </c>
      <c r="P86" s="45" t="str">
        <f t="shared" si="101"/>
        <v/>
      </c>
      <c r="Q86" s="45" t="str">
        <f t="shared" si="102"/>
        <v/>
      </c>
      <c r="R86" s="109" t="str">
        <f t="shared" si="103"/>
        <v/>
      </c>
      <c r="S86" s="113" t="str">
        <f t="shared" si="104"/>
        <v/>
      </c>
      <c r="T86" s="170">
        <v>87</v>
      </c>
      <c r="U86" s="41" t="str">
        <f t="shared" si="105"/>
        <v/>
      </c>
      <c r="V86" s="42" t="str">
        <f t="shared" si="106"/>
        <v/>
      </c>
      <c r="W86" s="43" t="str">
        <f t="shared" si="107"/>
        <v/>
      </c>
      <c r="X86" s="44" t="str">
        <f t="shared" si="108"/>
        <v/>
      </c>
      <c r="Y86" s="45" t="str">
        <f t="shared" si="109"/>
        <v/>
      </c>
      <c r="Z86" s="45" t="str">
        <f t="shared" si="110"/>
        <v/>
      </c>
      <c r="AA86" s="109" t="str">
        <f t="shared" si="111"/>
        <v/>
      </c>
      <c r="AB86" s="113" t="str">
        <f t="shared" si="112"/>
        <v/>
      </c>
      <c r="AC86" s="170">
        <v>87</v>
      </c>
      <c r="AD86" s="41" t="str">
        <f t="shared" si="113"/>
        <v/>
      </c>
      <c r="AE86" s="42" t="str">
        <f t="shared" si="114"/>
        <v/>
      </c>
      <c r="AF86" s="43" t="str">
        <f t="shared" si="115"/>
        <v/>
      </c>
      <c r="AG86" s="44" t="str">
        <f t="shared" si="116"/>
        <v/>
      </c>
      <c r="AH86" s="45" t="str">
        <f t="shared" si="117"/>
        <v/>
      </c>
      <c r="AI86" s="45" t="str">
        <f t="shared" si="118"/>
        <v/>
      </c>
      <c r="AJ86" s="109" t="str">
        <f t="shared" si="119"/>
        <v/>
      </c>
      <c r="AK86" s="113" t="str">
        <f t="shared" si="120"/>
        <v/>
      </c>
      <c r="AL86" s="170">
        <v>87</v>
      </c>
      <c r="AM86" s="41" t="str">
        <f t="shared" si="121"/>
        <v/>
      </c>
      <c r="AN86" s="42" t="str">
        <f t="shared" si="122"/>
        <v/>
      </c>
      <c r="AO86" s="43" t="str">
        <f t="shared" si="123"/>
        <v/>
      </c>
      <c r="AP86" s="44" t="str">
        <f t="shared" si="124"/>
        <v/>
      </c>
      <c r="AQ86" s="45" t="str">
        <f t="shared" si="125"/>
        <v/>
      </c>
      <c r="AR86" s="45" t="str">
        <f t="shared" si="126"/>
        <v/>
      </c>
      <c r="AS86" s="45" t="str">
        <f t="shared" si="127"/>
        <v/>
      </c>
      <c r="AT86" s="46" t="str">
        <f t="shared" si="128"/>
        <v/>
      </c>
      <c r="AU86" s="170">
        <v>87</v>
      </c>
      <c r="AV86" s="41" t="str">
        <f t="shared" si="129"/>
        <v/>
      </c>
      <c r="AW86" s="42" t="str">
        <f t="shared" si="130"/>
        <v/>
      </c>
      <c r="AX86" s="43" t="str">
        <f t="shared" si="131"/>
        <v/>
      </c>
      <c r="AY86" s="44" t="str">
        <f t="shared" si="132"/>
        <v/>
      </c>
      <c r="AZ86" s="45" t="str">
        <f t="shared" si="133"/>
        <v/>
      </c>
      <c r="BA86" s="45" t="str">
        <f t="shared" si="134"/>
        <v/>
      </c>
      <c r="BB86" s="45" t="str">
        <f t="shared" si="135"/>
        <v/>
      </c>
      <c r="BC86" s="46" t="str">
        <f t="shared" si="136"/>
        <v/>
      </c>
      <c r="BD86" s="170">
        <v>87</v>
      </c>
      <c r="BE86" s="41" t="str">
        <f t="shared" si="137"/>
        <v/>
      </c>
      <c r="BF86" s="42" t="str">
        <f t="shared" si="138"/>
        <v/>
      </c>
      <c r="BG86" s="43" t="str">
        <f t="shared" si="139"/>
        <v/>
      </c>
      <c r="BH86" s="44" t="str">
        <f t="shared" si="140"/>
        <v/>
      </c>
      <c r="BI86" s="45" t="str">
        <f t="shared" si="141"/>
        <v/>
      </c>
      <c r="BJ86" s="45" t="str">
        <f t="shared" si="142"/>
        <v/>
      </c>
      <c r="BK86" s="45" t="str">
        <f t="shared" si="143"/>
        <v/>
      </c>
      <c r="BL86" s="46" t="str">
        <f t="shared" si="144"/>
        <v/>
      </c>
      <c r="BM86" s="170">
        <v>87</v>
      </c>
      <c r="BN86" s="41" t="str">
        <f t="shared" si="145"/>
        <v/>
      </c>
      <c r="BO86" s="42" t="str">
        <f t="shared" si="146"/>
        <v/>
      </c>
      <c r="BP86" s="43" t="str">
        <f t="shared" si="147"/>
        <v/>
      </c>
      <c r="BQ86" s="44" t="str">
        <f t="shared" si="148"/>
        <v/>
      </c>
      <c r="BR86" s="45" t="str">
        <f t="shared" si="149"/>
        <v/>
      </c>
      <c r="BS86" s="45" t="str">
        <f t="shared" si="150"/>
        <v/>
      </c>
      <c r="BT86" s="45" t="str">
        <f t="shared" si="151"/>
        <v/>
      </c>
      <c r="BU86" s="70" t="str">
        <f t="shared" si="152"/>
        <v/>
      </c>
      <c r="BV86" s="11"/>
      <c r="BW86" s="28">
        <v>87</v>
      </c>
      <c r="BX86" s="61">
        <f t="shared" si="153"/>
        <v>0</v>
      </c>
      <c r="BY86" s="62">
        <f t="shared" si="154"/>
        <v>0</v>
      </c>
      <c r="BZ86" s="62" t="e">
        <f t="shared" si="155"/>
        <v>#DIV/0!</v>
      </c>
      <c r="CA86" s="61" t="e">
        <f t="shared" si="156"/>
        <v>#DIV/0!</v>
      </c>
      <c r="CB86" s="75">
        <f t="shared" si="85"/>
        <v>1.273477</v>
      </c>
      <c r="CC86" s="75" t="e">
        <f t="shared" si="157"/>
        <v>#DIV/0!</v>
      </c>
      <c r="CD86" s="75" t="e">
        <f t="shared" si="158"/>
        <v>#DIV/0!</v>
      </c>
      <c r="CE86" s="75" t="e">
        <f t="shared" si="86"/>
        <v>#DIV/0!</v>
      </c>
      <c r="CF86" s="118" t="e">
        <f t="shared" si="159"/>
        <v>#DIV/0!</v>
      </c>
      <c r="CH86" s="25">
        <v>87</v>
      </c>
      <c r="CI86" s="71">
        <f t="shared" si="160"/>
        <v>0</v>
      </c>
      <c r="CJ86" s="42">
        <f t="shared" si="161"/>
        <v>0</v>
      </c>
      <c r="CK86" s="72" t="e">
        <f t="shared" si="162"/>
        <v>#DIV/0!</v>
      </c>
      <c r="CL86" s="71" t="e">
        <f t="shared" si="163"/>
        <v>#DIV/0!</v>
      </c>
      <c r="CM86" s="42" t="e">
        <f t="shared" si="164"/>
        <v>#DIV/0!</v>
      </c>
      <c r="CN86" s="73" t="e">
        <f t="shared" si="165"/>
        <v>#DIV/0!</v>
      </c>
      <c r="CO86" s="123" t="e">
        <f t="shared" si="166"/>
        <v>#DIV/0!</v>
      </c>
    </row>
    <row r="87" spans="1:93" ht="15" customHeight="1">
      <c r="A87" s="2">
        <v>88</v>
      </c>
      <c r="B87" s="47">
        <f t="shared" si="87"/>
        <v>0</v>
      </c>
      <c r="C87" s="46">
        <f t="shared" si="88"/>
        <v>0</v>
      </c>
      <c r="D87" s="48" t="e">
        <f t="shared" si="89"/>
        <v>#DIV/0!</v>
      </c>
      <c r="E87" s="49" t="e">
        <f t="shared" si="90"/>
        <v>#DIV/0!</v>
      </c>
      <c r="F87" s="50" t="e">
        <f t="shared" si="91"/>
        <v>#DIV/0!</v>
      </c>
      <c r="G87" s="45">
        <f t="shared" si="92"/>
        <v>1.273477</v>
      </c>
      <c r="H87" s="45" t="e">
        <f t="shared" si="93"/>
        <v>#DIV/0!</v>
      </c>
      <c r="I87" s="109" t="e">
        <f t="shared" si="94"/>
        <v>#DIV/0!</v>
      </c>
      <c r="J87" s="113" t="e">
        <f t="shared" si="95"/>
        <v>#DIV/0!</v>
      </c>
      <c r="K87" s="170">
        <f t="shared" si="96"/>
        <v>88</v>
      </c>
      <c r="L87" s="41" t="str">
        <f t="shared" si="97"/>
        <v/>
      </c>
      <c r="M87" s="42" t="str">
        <f t="shared" si="98"/>
        <v/>
      </c>
      <c r="N87" s="43" t="str">
        <f t="shared" si="99"/>
        <v/>
      </c>
      <c r="O87" s="44" t="str">
        <f t="shared" si="100"/>
        <v/>
      </c>
      <c r="P87" s="45" t="str">
        <f t="shared" si="101"/>
        <v/>
      </c>
      <c r="Q87" s="45" t="str">
        <f t="shared" si="102"/>
        <v/>
      </c>
      <c r="R87" s="109" t="str">
        <f t="shared" si="103"/>
        <v/>
      </c>
      <c r="S87" s="113" t="str">
        <f t="shared" si="104"/>
        <v/>
      </c>
      <c r="T87" s="170">
        <v>88</v>
      </c>
      <c r="U87" s="41" t="str">
        <f t="shared" si="105"/>
        <v/>
      </c>
      <c r="V87" s="42" t="str">
        <f t="shared" si="106"/>
        <v/>
      </c>
      <c r="W87" s="43" t="str">
        <f t="shared" si="107"/>
        <v/>
      </c>
      <c r="X87" s="44" t="str">
        <f t="shared" si="108"/>
        <v/>
      </c>
      <c r="Y87" s="45" t="str">
        <f t="shared" si="109"/>
        <v/>
      </c>
      <c r="Z87" s="45" t="str">
        <f t="shared" si="110"/>
        <v/>
      </c>
      <c r="AA87" s="109" t="str">
        <f t="shared" si="111"/>
        <v/>
      </c>
      <c r="AB87" s="113" t="str">
        <f t="shared" si="112"/>
        <v/>
      </c>
      <c r="AC87" s="170">
        <v>88</v>
      </c>
      <c r="AD87" s="41" t="str">
        <f t="shared" si="113"/>
        <v/>
      </c>
      <c r="AE87" s="42" t="str">
        <f t="shared" si="114"/>
        <v/>
      </c>
      <c r="AF87" s="43" t="str">
        <f t="shared" si="115"/>
        <v/>
      </c>
      <c r="AG87" s="44" t="str">
        <f t="shared" si="116"/>
        <v/>
      </c>
      <c r="AH87" s="45" t="str">
        <f t="shared" si="117"/>
        <v/>
      </c>
      <c r="AI87" s="45" t="str">
        <f t="shared" si="118"/>
        <v/>
      </c>
      <c r="AJ87" s="109" t="str">
        <f t="shared" si="119"/>
        <v/>
      </c>
      <c r="AK87" s="113" t="str">
        <f t="shared" si="120"/>
        <v/>
      </c>
      <c r="AL87" s="170">
        <v>88</v>
      </c>
      <c r="AM87" s="41" t="str">
        <f t="shared" si="121"/>
        <v/>
      </c>
      <c r="AN87" s="42" t="str">
        <f t="shared" si="122"/>
        <v/>
      </c>
      <c r="AO87" s="43" t="str">
        <f t="shared" si="123"/>
        <v/>
      </c>
      <c r="AP87" s="44" t="str">
        <f t="shared" si="124"/>
        <v/>
      </c>
      <c r="AQ87" s="45" t="str">
        <f t="shared" si="125"/>
        <v/>
      </c>
      <c r="AR87" s="45" t="str">
        <f t="shared" si="126"/>
        <v/>
      </c>
      <c r="AS87" s="45" t="str">
        <f t="shared" si="127"/>
        <v/>
      </c>
      <c r="AT87" s="46" t="str">
        <f t="shared" si="128"/>
        <v/>
      </c>
      <c r="AU87" s="170">
        <v>88</v>
      </c>
      <c r="AV87" s="41" t="str">
        <f t="shared" si="129"/>
        <v/>
      </c>
      <c r="AW87" s="42" t="str">
        <f t="shared" si="130"/>
        <v/>
      </c>
      <c r="AX87" s="43" t="str">
        <f t="shared" si="131"/>
        <v/>
      </c>
      <c r="AY87" s="44" t="str">
        <f t="shared" si="132"/>
        <v/>
      </c>
      <c r="AZ87" s="45" t="str">
        <f t="shared" si="133"/>
        <v/>
      </c>
      <c r="BA87" s="45" t="str">
        <f t="shared" si="134"/>
        <v/>
      </c>
      <c r="BB87" s="45" t="str">
        <f t="shared" si="135"/>
        <v/>
      </c>
      <c r="BC87" s="46" t="str">
        <f t="shared" si="136"/>
        <v/>
      </c>
      <c r="BD87" s="170">
        <v>88</v>
      </c>
      <c r="BE87" s="41" t="str">
        <f t="shared" si="137"/>
        <v/>
      </c>
      <c r="BF87" s="42" t="str">
        <f t="shared" si="138"/>
        <v/>
      </c>
      <c r="BG87" s="43" t="str">
        <f t="shared" si="139"/>
        <v/>
      </c>
      <c r="BH87" s="44" t="str">
        <f t="shared" si="140"/>
        <v/>
      </c>
      <c r="BI87" s="45" t="str">
        <f t="shared" si="141"/>
        <v/>
      </c>
      <c r="BJ87" s="45" t="str">
        <f t="shared" si="142"/>
        <v/>
      </c>
      <c r="BK87" s="45" t="str">
        <f t="shared" si="143"/>
        <v/>
      </c>
      <c r="BL87" s="46" t="str">
        <f t="shared" si="144"/>
        <v/>
      </c>
      <c r="BM87" s="170">
        <v>88</v>
      </c>
      <c r="BN87" s="41" t="str">
        <f t="shared" si="145"/>
        <v/>
      </c>
      <c r="BO87" s="42" t="str">
        <f t="shared" si="146"/>
        <v/>
      </c>
      <c r="BP87" s="43" t="str">
        <f t="shared" si="147"/>
        <v/>
      </c>
      <c r="BQ87" s="44" t="str">
        <f t="shared" si="148"/>
        <v/>
      </c>
      <c r="BR87" s="45" t="str">
        <f t="shared" si="149"/>
        <v/>
      </c>
      <c r="BS87" s="45" t="str">
        <f t="shared" si="150"/>
        <v/>
      </c>
      <c r="BT87" s="45" t="str">
        <f t="shared" si="151"/>
        <v/>
      </c>
      <c r="BU87" s="70" t="str">
        <f t="shared" si="152"/>
        <v/>
      </c>
      <c r="BV87" s="11"/>
      <c r="BW87" s="28">
        <v>88</v>
      </c>
      <c r="BX87" s="61">
        <f t="shared" si="153"/>
        <v>0</v>
      </c>
      <c r="BY87" s="62">
        <f t="shared" si="154"/>
        <v>0</v>
      </c>
      <c r="BZ87" s="62" t="e">
        <f t="shared" si="155"/>
        <v>#DIV/0!</v>
      </c>
      <c r="CA87" s="61" t="e">
        <f t="shared" si="156"/>
        <v>#DIV/0!</v>
      </c>
      <c r="CB87" s="75">
        <f t="shared" si="85"/>
        <v>1.273477</v>
      </c>
      <c r="CC87" s="75" t="e">
        <f t="shared" si="157"/>
        <v>#DIV/0!</v>
      </c>
      <c r="CD87" s="75" t="e">
        <f t="shared" si="158"/>
        <v>#DIV/0!</v>
      </c>
      <c r="CE87" s="75" t="e">
        <f t="shared" si="86"/>
        <v>#DIV/0!</v>
      </c>
      <c r="CF87" s="118" t="e">
        <f t="shared" si="159"/>
        <v>#DIV/0!</v>
      </c>
      <c r="CH87" s="25">
        <v>88</v>
      </c>
      <c r="CI87" s="71">
        <f t="shared" si="160"/>
        <v>0</v>
      </c>
      <c r="CJ87" s="42">
        <f t="shared" si="161"/>
        <v>0</v>
      </c>
      <c r="CK87" s="72" t="e">
        <f t="shared" si="162"/>
        <v>#DIV/0!</v>
      </c>
      <c r="CL87" s="71" t="e">
        <f t="shared" si="163"/>
        <v>#DIV/0!</v>
      </c>
      <c r="CM87" s="42" t="e">
        <f t="shared" si="164"/>
        <v>#DIV/0!</v>
      </c>
      <c r="CN87" s="73" t="e">
        <f t="shared" si="165"/>
        <v>#DIV/0!</v>
      </c>
      <c r="CO87" s="123" t="e">
        <f t="shared" si="166"/>
        <v>#DIV/0!</v>
      </c>
    </row>
    <row r="88" spans="1:93" ht="15" customHeight="1">
      <c r="A88" s="2">
        <v>89</v>
      </c>
      <c r="B88" s="47">
        <f t="shared" si="87"/>
        <v>0</v>
      </c>
      <c r="C88" s="46">
        <f t="shared" si="88"/>
        <v>0</v>
      </c>
      <c r="D88" s="48" t="e">
        <f t="shared" si="89"/>
        <v>#DIV/0!</v>
      </c>
      <c r="E88" s="49" t="e">
        <f t="shared" si="90"/>
        <v>#DIV/0!</v>
      </c>
      <c r="F88" s="50" t="e">
        <f t="shared" si="91"/>
        <v>#DIV/0!</v>
      </c>
      <c r="G88" s="45">
        <f t="shared" si="92"/>
        <v>1.273477</v>
      </c>
      <c r="H88" s="45" t="e">
        <f t="shared" si="93"/>
        <v>#DIV/0!</v>
      </c>
      <c r="I88" s="109" t="e">
        <f t="shared" si="94"/>
        <v>#DIV/0!</v>
      </c>
      <c r="J88" s="113" t="e">
        <f t="shared" si="95"/>
        <v>#DIV/0!</v>
      </c>
      <c r="K88" s="170">
        <f t="shared" si="96"/>
        <v>89</v>
      </c>
      <c r="L88" s="41" t="str">
        <f t="shared" si="97"/>
        <v/>
      </c>
      <c r="M88" s="42" t="str">
        <f t="shared" si="98"/>
        <v/>
      </c>
      <c r="N88" s="43" t="str">
        <f t="shared" si="99"/>
        <v/>
      </c>
      <c r="O88" s="44" t="str">
        <f t="shared" si="100"/>
        <v/>
      </c>
      <c r="P88" s="45" t="str">
        <f t="shared" si="101"/>
        <v/>
      </c>
      <c r="Q88" s="45" t="str">
        <f t="shared" si="102"/>
        <v/>
      </c>
      <c r="R88" s="109" t="str">
        <f t="shared" si="103"/>
        <v/>
      </c>
      <c r="S88" s="113" t="str">
        <f t="shared" si="104"/>
        <v/>
      </c>
      <c r="T88" s="170">
        <v>89</v>
      </c>
      <c r="U88" s="41" t="str">
        <f t="shared" si="105"/>
        <v/>
      </c>
      <c r="V88" s="42" t="str">
        <f t="shared" si="106"/>
        <v/>
      </c>
      <c r="W88" s="43" t="str">
        <f t="shared" si="107"/>
        <v/>
      </c>
      <c r="X88" s="44" t="str">
        <f t="shared" si="108"/>
        <v/>
      </c>
      <c r="Y88" s="45" t="str">
        <f t="shared" si="109"/>
        <v/>
      </c>
      <c r="Z88" s="45" t="str">
        <f t="shared" si="110"/>
        <v/>
      </c>
      <c r="AA88" s="109" t="str">
        <f t="shared" si="111"/>
        <v/>
      </c>
      <c r="AB88" s="113" t="str">
        <f t="shared" si="112"/>
        <v/>
      </c>
      <c r="AC88" s="170">
        <v>89</v>
      </c>
      <c r="AD88" s="41" t="str">
        <f t="shared" si="113"/>
        <v/>
      </c>
      <c r="AE88" s="42" t="str">
        <f t="shared" si="114"/>
        <v/>
      </c>
      <c r="AF88" s="43" t="str">
        <f t="shared" si="115"/>
        <v/>
      </c>
      <c r="AG88" s="44" t="str">
        <f t="shared" si="116"/>
        <v/>
      </c>
      <c r="AH88" s="45" t="str">
        <f t="shared" si="117"/>
        <v/>
      </c>
      <c r="AI88" s="45" t="str">
        <f t="shared" si="118"/>
        <v/>
      </c>
      <c r="AJ88" s="109" t="str">
        <f t="shared" si="119"/>
        <v/>
      </c>
      <c r="AK88" s="113" t="str">
        <f t="shared" si="120"/>
        <v/>
      </c>
      <c r="AL88" s="170">
        <v>89</v>
      </c>
      <c r="AM88" s="41" t="str">
        <f t="shared" si="121"/>
        <v/>
      </c>
      <c r="AN88" s="42" t="str">
        <f t="shared" si="122"/>
        <v/>
      </c>
      <c r="AO88" s="43" t="str">
        <f t="shared" si="123"/>
        <v/>
      </c>
      <c r="AP88" s="44" t="str">
        <f t="shared" si="124"/>
        <v/>
      </c>
      <c r="AQ88" s="45" t="str">
        <f t="shared" si="125"/>
        <v/>
      </c>
      <c r="AR88" s="45" t="str">
        <f t="shared" si="126"/>
        <v/>
      </c>
      <c r="AS88" s="45" t="str">
        <f t="shared" si="127"/>
        <v/>
      </c>
      <c r="AT88" s="46" t="str">
        <f t="shared" si="128"/>
        <v/>
      </c>
      <c r="AU88" s="170">
        <v>89</v>
      </c>
      <c r="AV88" s="41" t="str">
        <f t="shared" si="129"/>
        <v/>
      </c>
      <c r="AW88" s="42" t="str">
        <f t="shared" si="130"/>
        <v/>
      </c>
      <c r="AX88" s="43" t="str">
        <f t="shared" si="131"/>
        <v/>
      </c>
      <c r="AY88" s="44" t="str">
        <f t="shared" si="132"/>
        <v/>
      </c>
      <c r="AZ88" s="45" t="str">
        <f t="shared" si="133"/>
        <v/>
      </c>
      <c r="BA88" s="45" t="str">
        <f t="shared" si="134"/>
        <v/>
      </c>
      <c r="BB88" s="45" t="str">
        <f t="shared" si="135"/>
        <v/>
      </c>
      <c r="BC88" s="46" t="str">
        <f t="shared" si="136"/>
        <v/>
      </c>
      <c r="BD88" s="170">
        <v>89</v>
      </c>
      <c r="BE88" s="41" t="str">
        <f t="shared" si="137"/>
        <v/>
      </c>
      <c r="BF88" s="42" t="str">
        <f t="shared" si="138"/>
        <v/>
      </c>
      <c r="BG88" s="43" t="str">
        <f t="shared" si="139"/>
        <v/>
      </c>
      <c r="BH88" s="44" t="str">
        <f t="shared" si="140"/>
        <v/>
      </c>
      <c r="BI88" s="45" t="str">
        <f t="shared" si="141"/>
        <v/>
      </c>
      <c r="BJ88" s="45" t="str">
        <f t="shared" si="142"/>
        <v/>
      </c>
      <c r="BK88" s="45" t="str">
        <f t="shared" si="143"/>
        <v/>
      </c>
      <c r="BL88" s="46" t="str">
        <f t="shared" si="144"/>
        <v/>
      </c>
      <c r="BM88" s="170">
        <v>89</v>
      </c>
      <c r="BN88" s="41" t="str">
        <f t="shared" si="145"/>
        <v/>
      </c>
      <c r="BO88" s="42" t="str">
        <f t="shared" si="146"/>
        <v/>
      </c>
      <c r="BP88" s="43" t="str">
        <f t="shared" si="147"/>
        <v/>
      </c>
      <c r="BQ88" s="44" t="str">
        <f t="shared" si="148"/>
        <v/>
      </c>
      <c r="BR88" s="45" t="str">
        <f t="shared" si="149"/>
        <v/>
      </c>
      <c r="BS88" s="45" t="str">
        <f t="shared" si="150"/>
        <v/>
      </c>
      <c r="BT88" s="45" t="str">
        <f t="shared" si="151"/>
        <v/>
      </c>
      <c r="BU88" s="70" t="str">
        <f t="shared" si="152"/>
        <v/>
      </c>
      <c r="BV88" s="11"/>
      <c r="BW88" s="28">
        <v>89</v>
      </c>
      <c r="BX88" s="61">
        <f t="shared" si="153"/>
        <v>0</v>
      </c>
      <c r="BY88" s="62">
        <f t="shared" si="154"/>
        <v>0</v>
      </c>
      <c r="BZ88" s="62" t="e">
        <f t="shared" si="155"/>
        <v>#DIV/0!</v>
      </c>
      <c r="CA88" s="61" t="e">
        <f t="shared" si="156"/>
        <v>#DIV/0!</v>
      </c>
      <c r="CB88" s="75">
        <f t="shared" si="85"/>
        <v>1.273477</v>
      </c>
      <c r="CC88" s="75" t="e">
        <f t="shared" si="157"/>
        <v>#DIV/0!</v>
      </c>
      <c r="CD88" s="75" t="e">
        <f t="shared" si="158"/>
        <v>#DIV/0!</v>
      </c>
      <c r="CE88" s="75" t="e">
        <f t="shared" si="86"/>
        <v>#DIV/0!</v>
      </c>
      <c r="CF88" s="118" t="e">
        <f t="shared" si="159"/>
        <v>#DIV/0!</v>
      </c>
      <c r="CH88" s="25">
        <v>89</v>
      </c>
      <c r="CI88" s="71">
        <f t="shared" si="160"/>
        <v>0</v>
      </c>
      <c r="CJ88" s="42">
        <f t="shared" si="161"/>
        <v>0</v>
      </c>
      <c r="CK88" s="72" t="e">
        <f t="shared" si="162"/>
        <v>#DIV/0!</v>
      </c>
      <c r="CL88" s="71" t="e">
        <f t="shared" si="163"/>
        <v>#DIV/0!</v>
      </c>
      <c r="CM88" s="42" t="e">
        <f t="shared" si="164"/>
        <v>#DIV/0!</v>
      </c>
      <c r="CN88" s="73" t="e">
        <f t="shared" si="165"/>
        <v>#DIV/0!</v>
      </c>
      <c r="CO88" s="123" t="e">
        <f t="shared" si="166"/>
        <v>#DIV/0!</v>
      </c>
    </row>
    <row r="89" spans="1:93" ht="15" customHeight="1" thickBot="1">
      <c r="A89" s="12">
        <v>90</v>
      </c>
      <c r="B89" s="86">
        <f t="shared" si="87"/>
        <v>0</v>
      </c>
      <c r="C89" s="87">
        <f t="shared" si="88"/>
        <v>0</v>
      </c>
      <c r="D89" s="88" t="e">
        <f t="shared" si="89"/>
        <v>#DIV/0!</v>
      </c>
      <c r="E89" s="89" t="e">
        <f t="shared" si="90"/>
        <v>#DIV/0!</v>
      </c>
      <c r="F89" s="90" t="e">
        <f t="shared" si="91"/>
        <v>#DIV/0!</v>
      </c>
      <c r="G89" s="91">
        <f t="shared" si="92"/>
        <v>1.273477</v>
      </c>
      <c r="H89" s="91" t="e">
        <f t="shared" si="93"/>
        <v>#DIV/0!</v>
      </c>
      <c r="I89" s="111" t="e">
        <f t="shared" si="94"/>
        <v>#DIV/0!</v>
      </c>
      <c r="J89" s="115" t="e">
        <f t="shared" si="95"/>
        <v>#DIV/0!</v>
      </c>
      <c r="K89" s="170">
        <f t="shared" si="96"/>
        <v>90</v>
      </c>
      <c r="L89" s="104" t="str">
        <f t="shared" si="97"/>
        <v/>
      </c>
      <c r="M89" s="105" t="str">
        <f t="shared" si="98"/>
        <v/>
      </c>
      <c r="N89" s="106" t="str">
        <f t="shared" si="99"/>
        <v/>
      </c>
      <c r="O89" s="107" t="str">
        <f t="shared" si="100"/>
        <v/>
      </c>
      <c r="P89" s="91" t="str">
        <f t="shared" si="101"/>
        <v/>
      </c>
      <c r="Q89" s="91" t="str">
        <f t="shared" si="102"/>
        <v/>
      </c>
      <c r="R89" s="111" t="str">
        <f t="shared" si="103"/>
        <v/>
      </c>
      <c r="S89" s="115" t="str">
        <f t="shared" si="104"/>
        <v/>
      </c>
      <c r="T89" s="170">
        <v>90</v>
      </c>
      <c r="U89" s="104" t="str">
        <f t="shared" si="105"/>
        <v/>
      </c>
      <c r="V89" s="105" t="str">
        <f t="shared" si="106"/>
        <v/>
      </c>
      <c r="W89" s="106" t="str">
        <f t="shared" si="107"/>
        <v/>
      </c>
      <c r="X89" s="107" t="str">
        <f t="shared" si="108"/>
        <v/>
      </c>
      <c r="Y89" s="91" t="str">
        <f t="shared" si="109"/>
        <v/>
      </c>
      <c r="Z89" s="91" t="str">
        <f t="shared" si="110"/>
        <v/>
      </c>
      <c r="AA89" s="111" t="str">
        <f t="shared" si="111"/>
        <v/>
      </c>
      <c r="AB89" s="115" t="str">
        <f t="shared" si="112"/>
        <v/>
      </c>
      <c r="AC89" s="170">
        <v>90</v>
      </c>
      <c r="AD89" s="100" t="str">
        <f t="shared" si="113"/>
        <v/>
      </c>
      <c r="AE89" s="101" t="str">
        <f t="shared" si="114"/>
        <v/>
      </c>
      <c r="AF89" s="102" t="str">
        <f t="shared" si="115"/>
        <v/>
      </c>
      <c r="AG89" s="103" t="str">
        <f t="shared" si="116"/>
        <v/>
      </c>
      <c r="AH89" s="84" t="str">
        <f t="shared" si="117"/>
        <v/>
      </c>
      <c r="AI89" s="84" t="str">
        <f t="shared" si="118"/>
        <v/>
      </c>
      <c r="AJ89" s="110" t="str">
        <f t="shared" si="119"/>
        <v/>
      </c>
      <c r="AK89" s="114" t="str">
        <f t="shared" si="120"/>
        <v/>
      </c>
      <c r="AL89" s="170">
        <v>90</v>
      </c>
      <c r="AM89" s="104" t="str">
        <f t="shared" si="121"/>
        <v/>
      </c>
      <c r="AN89" s="105" t="str">
        <f t="shared" si="122"/>
        <v/>
      </c>
      <c r="AO89" s="106" t="str">
        <f t="shared" si="123"/>
        <v/>
      </c>
      <c r="AP89" s="107" t="str">
        <f t="shared" si="124"/>
        <v/>
      </c>
      <c r="AQ89" s="91" t="str">
        <f t="shared" si="125"/>
        <v/>
      </c>
      <c r="AR89" s="91" t="str">
        <f t="shared" si="126"/>
        <v/>
      </c>
      <c r="AS89" s="91" t="str">
        <f t="shared" si="127"/>
        <v/>
      </c>
      <c r="AT89" s="87" t="str">
        <f t="shared" si="128"/>
        <v/>
      </c>
      <c r="AU89" s="170">
        <v>90</v>
      </c>
      <c r="AV89" s="104" t="str">
        <f t="shared" si="129"/>
        <v/>
      </c>
      <c r="AW89" s="105" t="str">
        <f t="shared" si="130"/>
        <v/>
      </c>
      <c r="AX89" s="106" t="str">
        <f t="shared" si="131"/>
        <v/>
      </c>
      <c r="AY89" s="107" t="str">
        <f t="shared" si="132"/>
        <v/>
      </c>
      <c r="AZ89" s="91" t="str">
        <f t="shared" si="133"/>
        <v/>
      </c>
      <c r="BA89" s="91" t="str">
        <f t="shared" si="134"/>
        <v/>
      </c>
      <c r="BB89" s="91" t="str">
        <f t="shared" si="135"/>
        <v/>
      </c>
      <c r="BC89" s="87" t="str">
        <f t="shared" si="136"/>
        <v/>
      </c>
      <c r="BD89" s="170">
        <v>90</v>
      </c>
      <c r="BE89" s="104" t="str">
        <f t="shared" si="137"/>
        <v/>
      </c>
      <c r="BF89" s="105" t="str">
        <f t="shared" si="138"/>
        <v/>
      </c>
      <c r="BG89" s="106" t="str">
        <f t="shared" si="139"/>
        <v/>
      </c>
      <c r="BH89" s="107" t="str">
        <f t="shared" si="140"/>
        <v/>
      </c>
      <c r="BI89" s="91" t="str">
        <f t="shared" si="141"/>
        <v/>
      </c>
      <c r="BJ89" s="91" t="str">
        <f t="shared" si="142"/>
        <v/>
      </c>
      <c r="BK89" s="91" t="str">
        <f t="shared" si="143"/>
        <v/>
      </c>
      <c r="BL89" s="87" t="str">
        <f t="shared" si="144"/>
        <v/>
      </c>
      <c r="BM89" s="170">
        <v>90</v>
      </c>
      <c r="BN89" s="104" t="str">
        <f t="shared" si="145"/>
        <v/>
      </c>
      <c r="BO89" s="105" t="str">
        <f t="shared" si="146"/>
        <v/>
      </c>
      <c r="BP89" s="106" t="str">
        <f t="shared" si="147"/>
        <v/>
      </c>
      <c r="BQ89" s="107" t="str">
        <f t="shared" si="148"/>
        <v/>
      </c>
      <c r="BR89" s="91" t="str">
        <f t="shared" si="149"/>
        <v/>
      </c>
      <c r="BS89" s="91" t="str">
        <f t="shared" si="150"/>
        <v/>
      </c>
      <c r="BT89" s="91" t="str">
        <f t="shared" si="151"/>
        <v/>
      </c>
      <c r="BU89" s="97" t="str">
        <f t="shared" si="152"/>
        <v/>
      </c>
      <c r="BV89" s="11"/>
      <c r="BW89" s="128">
        <v>90</v>
      </c>
      <c r="BX89" s="129">
        <f t="shared" si="153"/>
        <v>0</v>
      </c>
      <c r="BY89" s="130">
        <f t="shared" si="154"/>
        <v>0</v>
      </c>
      <c r="BZ89" s="130" t="e">
        <f t="shared" si="155"/>
        <v>#DIV/0!</v>
      </c>
      <c r="CA89" s="129" t="e">
        <f t="shared" si="156"/>
        <v>#DIV/0!</v>
      </c>
      <c r="CB89" s="131">
        <f t="shared" si="85"/>
        <v>1.273477</v>
      </c>
      <c r="CC89" s="131" t="e">
        <f t="shared" si="157"/>
        <v>#DIV/0!</v>
      </c>
      <c r="CD89" s="131" t="e">
        <f t="shared" si="158"/>
        <v>#DIV/0!</v>
      </c>
      <c r="CE89" s="131" t="e">
        <f t="shared" si="86"/>
        <v>#DIV/0!</v>
      </c>
      <c r="CF89" s="132" t="e">
        <f t="shared" si="159"/>
        <v>#DIV/0!</v>
      </c>
      <c r="CH89" s="26">
        <v>90</v>
      </c>
      <c r="CI89" s="124">
        <f t="shared" si="160"/>
        <v>0</v>
      </c>
      <c r="CJ89" s="101">
        <f t="shared" si="161"/>
        <v>0</v>
      </c>
      <c r="CK89" s="125" t="e">
        <f t="shared" si="162"/>
        <v>#DIV/0!</v>
      </c>
      <c r="CL89" s="124" t="e">
        <f t="shared" si="163"/>
        <v>#DIV/0!</v>
      </c>
      <c r="CM89" s="101" t="e">
        <f t="shared" si="164"/>
        <v>#DIV/0!</v>
      </c>
      <c r="CN89" s="126" t="e">
        <f t="shared" si="165"/>
        <v>#DIV/0!</v>
      </c>
      <c r="CO89" s="127" t="e">
        <f t="shared" si="166"/>
        <v>#DIV/0!</v>
      </c>
    </row>
    <row r="90" spans="1:93" ht="15" customHeight="1">
      <c r="A90" s="14">
        <v>91</v>
      </c>
      <c r="B90" s="92">
        <f t="shared" si="87"/>
        <v>0</v>
      </c>
      <c r="C90" s="54">
        <f t="shared" si="88"/>
        <v>0</v>
      </c>
      <c r="D90" s="93" t="e">
        <f t="shared" si="89"/>
        <v>#DIV/0!</v>
      </c>
      <c r="E90" s="94" t="e">
        <f t="shared" si="90"/>
        <v>#DIV/0!</v>
      </c>
      <c r="F90" s="95" t="e">
        <f t="shared" si="91"/>
        <v>#DIV/0!</v>
      </c>
      <c r="G90" s="96">
        <f t="shared" si="92"/>
        <v>1.273477</v>
      </c>
      <c r="H90" s="96" t="e">
        <f t="shared" si="93"/>
        <v>#DIV/0!</v>
      </c>
      <c r="I90" s="112" t="e">
        <f t="shared" si="94"/>
        <v>#DIV/0!</v>
      </c>
      <c r="J90" s="116" t="e">
        <f t="shared" si="95"/>
        <v>#DIV/0!</v>
      </c>
      <c r="K90" s="170">
        <f t="shared" si="96"/>
        <v>91</v>
      </c>
      <c r="L90" s="99" t="str">
        <f t="shared" si="97"/>
        <v/>
      </c>
      <c r="M90" s="54" t="str">
        <f t="shared" si="98"/>
        <v/>
      </c>
      <c r="N90" s="94" t="str">
        <f t="shared" si="99"/>
        <v/>
      </c>
      <c r="O90" s="95" t="str">
        <f t="shared" si="100"/>
        <v/>
      </c>
      <c r="P90" s="96" t="str">
        <f t="shared" si="101"/>
        <v/>
      </c>
      <c r="Q90" s="96" t="str">
        <f t="shared" si="102"/>
        <v/>
      </c>
      <c r="R90" s="112" t="str">
        <f t="shared" si="103"/>
        <v/>
      </c>
      <c r="S90" s="116" t="str">
        <f t="shared" si="104"/>
        <v/>
      </c>
      <c r="T90" s="170">
        <v>91</v>
      </c>
      <c r="U90" s="99" t="str">
        <f t="shared" si="105"/>
        <v/>
      </c>
      <c r="V90" s="54" t="str">
        <f t="shared" si="106"/>
        <v/>
      </c>
      <c r="W90" s="94" t="str">
        <f t="shared" si="107"/>
        <v/>
      </c>
      <c r="X90" s="95" t="str">
        <f t="shared" si="108"/>
        <v/>
      </c>
      <c r="Y90" s="96" t="str">
        <f t="shared" si="109"/>
        <v/>
      </c>
      <c r="Z90" s="96" t="str">
        <f t="shared" si="110"/>
        <v/>
      </c>
      <c r="AA90" s="112" t="str">
        <f t="shared" si="111"/>
        <v/>
      </c>
      <c r="AB90" s="116" t="str">
        <f t="shared" si="112"/>
        <v/>
      </c>
      <c r="AC90" s="170">
        <v>91</v>
      </c>
      <c r="AD90" s="98" t="str">
        <f t="shared" si="113"/>
        <v/>
      </c>
      <c r="AE90" s="46" t="str">
        <f t="shared" si="114"/>
        <v/>
      </c>
      <c r="AF90" s="49" t="str">
        <f t="shared" si="115"/>
        <v/>
      </c>
      <c r="AG90" s="50" t="str">
        <f t="shared" si="116"/>
        <v/>
      </c>
      <c r="AH90" s="78" t="str">
        <f t="shared" si="117"/>
        <v/>
      </c>
      <c r="AI90" s="78" t="str">
        <f t="shared" si="118"/>
        <v/>
      </c>
      <c r="AJ90" s="108" t="str">
        <f t="shared" si="119"/>
        <v/>
      </c>
      <c r="AK90" s="113" t="str">
        <f t="shared" si="120"/>
        <v/>
      </c>
      <c r="AL90" s="170">
        <v>91</v>
      </c>
      <c r="AM90" s="99" t="str">
        <f t="shared" si="121"/>
        <v/>
      </c>
      <c r="AN90" s="54" t="str">
        <f t="shared" si="122"/>
        <v/>
      </c>
      <c r="AO90" s="94" t="str">
        <f t="shared" si="123"/>
        <v/>
      </c>
      <c r="AP90" s="95" t="str">
        <f t="shared" si="124"/>
        <v/>
      </c>
      <c r="AQ90" s="96" t="str">
        <f t="shared" si="125"/>
        <v/>
      </c>
      <c r="AR90" s="96" t="str">
        <f t="shared" si="126"/>
        <v/>
      </c>
      <c r="AS90" s="96" t="str">
        <f t="shared" si="127"/>
        <v/>
      </c>
      <c r="AT90" s="53" t="str">
        <f t="shared" si="128"/>
        <v/>
      </c>
      <c r="AU90" s="170">
        <v>91</v>
      </c>
      <c r="AV90" s="99" t="str">
        <f t="shared" si="129"/>
        <v/>
      </c>
      <c r="AW90" s="54" t="str">
        <f t="shared" si="130"/>
        <v/>
      </c>
      <c r="AX90" s="94" t="str">
        <f t="shared" si="131"/>
        <v/>
      </c>
      <c r="AY90" s="95" t="str">
        <f t="shared" si="132"/>
        <v/>
      </c>
      <c r="AZ90" s="96" t="str">
        <f t="shared" si="133"/>
        <v/>
      </c>
      <c r="BA90" s="96" t="str">
        <f t="shared" si="134"/>
        <v/>
      </c>
      <c r="BB90" s="96" t="str">
        <f t="shared" si="135"/>
        <v/>
      </c>
      <c r="BC90" s="53" t="str">
        <f t="shared" si="136"/>
        <v/>
      </c>
      <c r="BD90" s="170">
        <v>91</v>
      </c>
      <c r="BE90" s="99" t="str">
        <f t="shared" si="137"/>
        <v/>
      </c>
      <c r="BF90" s="54" t="str">
        <f t="shared" si="138"/>
        <v/>
      </c>
      <c r="BG90" s="94" t="str">
        <f t="shared" si="139"/>
        <v/>
      </c>
      <c r="BH90" s="95" t="str">
        <f t="shared" si="140"/>
        <v/>
      </c>
      <c r="BI90" s="96" t="str">
        <f t="shared" si="141"/>
        <v/>
      </c>
      <c r="BJ90" s="96" t="str">
        <f t="shared" si="142"/>
        <v/>
      </c>
      <c r="BK90" s="96" t="str">
        <f t="shared" si="143"/>
        <v/>
      </c>
      <c r="BL90" s="53" t="str">
        <f t="shared" si="144"/>
        <v/>
      </c>
      <c r="BM90" s="170">
        <v>91</v>
      </c>
      <c r="BN90" s="99" t="str">
        <f t="shared" si="145"/>
        <v/>
      </c>
      <c r="BO90" s="54" t="str">
        <f t="shared" si="146"/>
        <v/>
      </c>
      <c r="BP90" s="94" t="str">
        <f t="shared" si="147"/>
        <v/>
      </c>
      <c r="BQ90" s="95" t="str">
        <f t="shared" si="148"/>
        <v/>
      </c>
      <c r="BR90" s="96" t="str">
        <f t="shared" si="149"/>
        <v/>
      </c>
      <c r="BS90" s="96" t="str">
        <f t="shared" si="150"/>
        <v/>
      </c>
      <c r="BT90" s="96" t="str">
        <f t="shared" si="151"/>
        <v/>
      </c>
      <c r="BU90" s="53" t="str">
        <f t="shared" si="152"/>
        <v/>
      </c>
      <c r="BV90" s="11"/>
      <c r="BW90" s="27">
        <v>91</v>
      </c>
      <c r="BX90" s="51">
        <f t="shared" si="153"/>
        <v>0</v>
      </c>
      <c r="BY90" s="56">
        <f t="shared" si="154"/>
        <v>0</v>
      </c>
      <c r="BZ90" s="56" t="e">
        <f t="shared" si="155"/>
        <v>#DIV/0!</v>
      </c>
      <c r="CA90" s="51" t="e">
        <f t="shared" si="156"/>
        <v>#DIV/0!</v>
      </c>
      <c r="CB90" s="135">
        <f t="shared" si="85"/>
        <v>1.273477</v>
      </c>
      <c r="CC90" s="135" t="e">
        <f t="shared" si="157"/>
        <v>#DIV/0!</v>
      </c>
      <c r="CD90" s="135" t="e">
        <f t="shared" si="158"/>
        <v>#DIV/0!</v>
      </c>
      <c r="CE90" s="135" t="e">
        <f t="shared" si="86"/>
        <v>#DIV/0!</v>
      </c>
      <c r="CF90" s="136" t="e">
        <f t="shared" si="159"/>
        <v>#DIV/0!</v>
      </c>
      <c r="CH90" s="150">
        <v>91</v>
      </c>
      <c r="CI90" s="68">
        <f t="shared" si="160"/>
        <v>0</v>
      </c>
      <c r="CJ90" s="46">
        <f t="shared" si="161"/>
        <v>0</v>
      </c>
      <c r="CK90" s="69" t="e">
        <f t="shared" si="162"/>
        <v>#DIV/0!</v>
      </c>
      <c r="CL90" s="68" t="e">
        <f t="shared" si="163"/>
        <v>#DIV/0!</v>
      </c>
      <c r="CM90" s="46" t="e">
        <f t="shared" si="164"/>
        <v>#DIV/0!</v>
      </c>
      <c r="CN90" s="147" t="e">
        <f t="shared" si="165"/>
        <v>#DIV/0!</v>
      </c>
      <c r="CO90" s="70" t="e">
        <f t="shared" si="166"/>
        <v>#DIV/0!</v>
      </c>
    </row>
    <row r="91" spans="1:93" ht="15" customHeight="1">
      <c r="A91" s="2">
        <v>92</v>
      </c>
      <c r="B91" s="47">
        <f t="shared" si="87"/>
        <v>0</v>
      </c>
      <c r="C91" s="46">
        <f t="shared" si="88"/>
        <v>0</v>
      </c>
      <c r="D91" s="48" t="e">
        <f t="shared" si="89"/>
        <v>#DIV/0!</v>
      </c>
      <c r="E91" s="49" t="e">
        <f t="shared" si="90"/>
        <v>#DIV/0!</v>
      </c>
      <c r="F91" s="50" t="e">
        <f t="shared" si="91"/>
        <v>#DIV/0!</v>
      </c>
      <c r="G91" s="45">
        <f t="shared" si="92"/>
        <v>1.273477</v>
      </c>
      <c r="H91" s="45" t="e">
        <f t="shared" si="93"/>
        <v>#DIV/0!</v>
      </c>
      <c r="I91" s="109" t="e">
        <f t="shared" si="94"/>
        <v>#DIV/0!</v>
      </c>
      <c r="J91" s="113" t="e">
        <f t="shared" si="95"/>
        <v>#DIV/0!</v>
      </c>
      <c r="K91" s="170">
        <f t="shared" si="96"/>
        <v>92</v>
      </c>
      <c r="L91" s="41" t="str">
        <f t="shared" si="97"/>
        <v/>
      </c>
      <c r="M91" s="42" t="str">
        <f t="shared" si="98"/>
        <v/>
      </c>
      <c r="N91" s="43" t="str">
        <f t="shared" si="99"/>
        <v/>
      </c>
      <c r="O91" s="44" t="str">
        <f t="shared" si="100"/>
        <v/>
      </c>
      <c r="P91" s="45" t="str">
        <f t="shared" si="101"/>
        <v/>
      </c>
      <c r="Q91" s="45" t="str">
        <f t="shared" si="102"/>
        <v/>
      </c>
      <c r="R91" s="109" t="str">
        <f t="shared" si="103"/>
        <v/>
      </c>
      <c r="S91" s="113" t="str">
        <f t="shared" si="104"/>
        <v/>
      </c>
      <c r="T91" s="170">
        <v>92</v>
      </c>
      <c r="U91" s="41" t="str">
        <f t="shared" si="105"/>
        <v/>
      </c>
      <c r="V91" s="42" t="str">
        <f t="shared" si="106"/>
        <v/>
      </c>
      <c r="W91" s="43" t="str">
        <f t="shared" si="107"/>
        <v/>
      </c>
      <c r="X91" s="44" t="str">
        <f t="shared" si="108"/>
        <v/>
      </c>
      <c r="Y91" s="45" t="str">
        <f t="shared" si="109"/>
        <v/>
      </c>
      <c r="Z91" s="45" t="str">
        <f t="shared" si="110"/>
        <v/>
      </c>
      <c r="AA91" s="109" t="str">
        <f t="shared" si="111"/>
        <v/>
      </c>
      <c r="AB91" s="113" t="str">
        <f t="shared" si="112"/>
        <v/>
      </c>
      <c r="AC91" s="170">
        <v>92</v>
      </c>
      <c r="AD91" s="41" t="str">
        <f t="shared" si="113"/>
        <v/>
      </c>
      <c r="AE91" s="42" t="str">
        <f t="shared" si="114"/>
        <v/>
      </c>
      <c r="AF91" s="43" t="str">
        <f t="shared" si="115"/>
        <v/>
      </c>
      <c r="AG91" s="44" t="str">
        <f t="shared" si="116"/>
        <v/>
      </c>
      <c r="AH91" s="45" t="str">
        <f t="shared" si="117"/>
        <v/>
      </c>
      <c r="AI91" s="45" t="str">
        <f t="shared" si="118"/>
        <v/>
      </c>
      <c r="AJ91" s="109" t="str">
        <f t="shared" si="119"/>
        <v/>
      </c>
      <c r="AK91" s="113" t="str">
        <f t="shared" si="120"/>
        <v/>
      </c>
      <c r="AL91" s="170">
        <v>92</v>
      </c>
      <c r="AM91" s="41" t="str">
        <f t="shared" si="121"/>
        <v/>
      </c>
      <c r="AN91" s="42" t="str">
        <f t="shared" si="122"/>
        <v/>
      </c>
      <c r="AO91" s="43" t="str">
        <f t="shared" si="123"/>
        <v/>
      </c>
      <c r="AP91" s="44" t="str">
        <f t="shared" si="124"/>
        <v/>
      </c>
      <c r="AQ91" s="45" t="str">
        <f t="shared" si="125"/>
        <v/>
      </c>
      <c r="AR91" s="45" t="str">
        <f t="shared" si="126"/>
        <v/>
      </c>
      <c r="AS91" s="45" t="str">
        <f t="shared" si="127"/>
        <v/>
      </c>
      <c r="AT91" s="70" t="str">
        <f t="shared" si="128"/>
        <v/>
      </c>
      <c r="AU91" s="170">
        <v>92</v>
      </c>
      <c r="AV91" s="41" t="str">
        <f t="shared" si="129"/>
        <v/>
      </c>
      <c r="AW91" s="42" t="str">
        <f t="shared" si="130"/>
        <v/>
      </c>
      <c r="AX91" s="43" t="str">
        <f t="shared" si="131"/>
        <v/>
      </c>
      <c r="AY91" s="44" t="str">
        <f t="shared" si="132"/>
        <v/>
      </c>
      <c r="AZ91" s="45" t="str">
        <f t="shared" si="133"/>
        <v/>
      </c>
      <c r="BA91" s="45" t="str">
        <f t="shared" si="134"/>
        <v/>
      </c>
      <c r="BB91" s="45" t="str">
        <f t="shared" si="135"/>
        <v/>
      </c>
      <c r="BC91" s="70" t="str">
        <f t="shared" si="136"/>
        <v/>
      </c>
      <c r="BD91" s="170">
        <v>92</v>
      </c>
      <c r="BE91" s="41" t="str">
        <f t="shared" si="137"/>
        <v/>
      </c>
      <c r="BF91" s="42" t="str">
        <f t="shared" si="138"/>
        <v/>
      </c>
      <c r="BG91" s="43" t="str">
        <f t="shared" si="139"/>
        <v/>
      </c>
      <c r="BH91" s="44" t="str">
        <f t="shared" si="140"/>
        <v/>
      </c>
      <c r="BI91" s="45" t="str">
        <f t="shared" si="141"/>
        <v/>
      </c>
      <c r="BJ91" s="45" t="str">
        <f t="shared" si="142"/>
        <v/>
      </c>
      <c r="BK91" s="45" t="str">
        <f t="shared" si="143"/>
        <v/>
      </c>
      <c r="BL91" s="70" t="str">
        <f t="shared" si="144"/>
        <v/>
      </c>
      <c r="BM91" s="170">
        <v>92</v>
      </c>
      <c r="BN91" s="41" t="str">
        <f t="shared" si="145"/>
        <v/>
      </c>
      <c r="BO91" s="42" t="str">
        <f t="shared" si="146"/>
        <v/>
      </c>
      <c r="BP91" s="43" t="str">
        <f t="shared" si="147"/>
        <v/>
      </c>
      <c r="BQ91" s="44" t="str">
        <f t="shared" si="148"/>
        <v/>
      </c>
      <c r="BR91" s="45" t="str">
        <f t="shared" si="149"/>
        <v/>
      </c>
      <c r="BS91" s="45" t="str">
        <f t="shared" si="150"/>
        <v/>
      </c>
      <c r="BT91" s="45" t="str">
        <f t="shared" si="151"/>
        <v/>
      </c>
      <c r="BU91" s="70" t="str">
        <f t="shared" si="152"/>
        <v/>
      </c>
      <c r="BV91" s="11"/>
      <c r="BW91" s="28">
        <v>92</v>
      </c>
      <c r="BX91" s="61">
        <f t="shared" si="153"/>
        <v>0</v>
      </c>
      <c r="BY91" s="62">
        <f t="shared" si="154"/>
        <v>0</v>
      </c>
      <c r="BZ91" s="62" t="e">
        <f t="shared" si="155"/>
        <v>#DIV/0!</v>
      </c>
      <c r="CA91" s="61" t="e">
        <f t="shared" si="156"/>
        <v>#DIV/0!</v>
      </c>
      <c r="CB91" s="75">
        <f t="shared" si="85"/>
        <v>1.273477</v>
      </c>
      <c r="CC91" s="75" t="e">
        <f t="shared" si="157"/>
        <v>#DIV/0!</v>
      </c>
      <c r="CD91" s="75" t="e">
        <f t="shared" si="158"/>
        <v>#DIV/0!</v>
      </c>
      <c r="CE91" s="75" t="e">
        <f t="shared" si="86"/>
        <v>#DIV/0!</v>
      </c>
      <c r="CF91" s="118" t="e">
        <f t="shared" si="159"/>
        <v>#DIV/0!</v>
      </c>
      <c r="CH91" s="25">
        <v>92</v>
      </c>
      <c r="CI91" s="71">
        <f t="shared" si="160"/>
        <v>0</v>
      </c>
      <c r="CJ91" s="42">
        <f t="shared" si="161"/>
        <v>0</v>
      </c>
      <c r="CK91" s="72" t="e">
        <f t="shared" si="162"/>
        <v>#DIV/0!</v>
      </c>
      <c r="CL91" s="71" t="e">
        <f t="shared" si="163"/>
        <v>#DIV/0!</v>
      </c>
      <c r="CM91" s="42" t="e">
        <f t="shared" si="164"/>
        <v>#DIV/0!</v>
      </c>
      <c r="CN91" s="73" t="e">
        <f t="shared" si="165"/>
        <v>#DIV/0!</v>
      </c>
      <c r="CO91" s="123" t="e">
        <f t="shared" si="166"/>
        <v>#DIV/0!</v>
      </c>
    </row>
    <row r="92" spans="1:93" ht="15" customHeight="1">
      <c r="A92" s="2">
        <v>93</v>
      </c>
      <c r="B92" s="47">
        <f t="shared" si="87"/>
        <v>0</v>
      </c>
      <c r="C92" s="46">
        <f t="shared" si="88"/>
        <v>0</v>
      </c>
      <c r="D92" s="48" t="e">
        <f t="shared" si="89"/>
        <v>#DIV/0!</v>
      </c>
      <c r="E92" s="49" t="e">
        <f t="shared" si="90"/>
        <v>#DIV/0!</v>
      </c>
      <c r="F92" s="50" t="e">
        <f t="shared" si="91"/>
        <v>#DIV/0!</v>
      </c>
      <c r="G92" s="45">
        <f t="shared" si="92"/>
        <v>1.273477</v>
      </c>
      <c r="H92" s="45" t="e">
        <f t="shared" si="93"/>
        <v>#DIV/0!</v>
      </c>
      <c r="I92" s="109" t="e">
        <f t="shared" si="94"/>
        <v>#DIV/0!</v>
      </c>
      <c r="J92" s="113" t="e">
        <f t="shared" si="95"/>
        <v>#DIV/0!</v>
      </c>
      <c r="K92" s="170">
        <f t="shared" si="96"/>
        <v>93</v>
      </c>
      <c r="L92" s="41" t="str">
        <f t="shared" si="97"/>
        <v/>
      </c>
      <c r="M92" s="42" t="str">
        <f t="shared" si="98"/>
        <v/>
      </c>
      <c r="N92" s="43" t="str">
        <f t="shared" si="99"/>
        <v/>
      </c>
      <c r="O92" s="44" t="str">
        <f t="shared" si="100"/>
        <v/>
      </c>
      <c r="P92" s="45" t="str">
        <f t="shared" si="101"/>
        <v/>
      </c>
      <c r="Q92" s="45" t="str">
        <f t="shared" si="102"/>
        <v/>
      </c>
      <c r="R92" s="109" t="str">
        <f t="shared" si="103"/>
        <v/>
      </c>
      <c r="S92" s="113" t="str">
        <f t="shared" si="104"/>
        <v/>
      </c>
      <c r="T92" s="170">
        <v>93</v>
      </c>
      <c r="U92" s="41" t="str">
        <f t="shared" si="105"/>
        <v/>
      </c>
      <c r="V92" s="42" t="str">
        <f t="shared" si="106"/>
        <v/>
      </c>
      <c r="W92" s="43" t="str">
        <f t="shared" si="107"/>
        <v/>
      </c>
      <c r="X92" s="44" t="str">
        <f t="shared" si="108"/>
        <v/>
      </c>
      <c r="Y92" s="45" t="str">
        <f t="shared" si="109"/>
        <v/>
      </c>
      <c r="Z92" s="45" t="str">
        <f t="shared" si="110"/>
        <v/>
      </c>
      <c r="AA92" s="109" t="str">
        <f t="shared" si="111"/>
        <v/>
      </c>
      <c r="AB92" s="113" t="str">
        <f t="shared" si="112"/>
        <v/>
      </c>
      <c r="AC92" s="170">
        <v>93</v>
      </c>
      <c r="AD92" s="41" t="str">
        <f t="shared" si="113"/>
        <v/>
      </c>
      <c r="AE92" s="42" t="str">
        <f t="shared" si="114"/>
        <v/>
      </c>
      <c r="AF92" s="43" t="str">
        <f t="shared" si="115"/>
        <v/>
      </c>
      <c r="AG92" s="44" t="str">
        <f t="shared" si="116"/>
        <v/>
      </c>
      <c r="AH92" s="45" t="str">
        <f t="shared" si="117"/>
        <v/>
      </c>
      <c r="AI92" s="45" t="str">
        <f t="shared" si="118"/>
        <v/>
      </c>
      <c r="AJ92" s="109" t="str">
        <f t="shared" si="119"/>
        <v/>
      </c>
      <c r="AK92" s="113" t="str">
        <f t="shared" si="120"/>
        <v/>
      </c>
      <c r="AL92" s="170">
        <v>93</v>
      </c>
      <c r="AM92" s="41" t="str">
        <f t="shared" si="121"/>
        <v/>
      </c>
      <c r="AN92" s="42" t="str">
        <f t="shared" si="122"/>
        <v/>
      </c>
      <c r="AO92" s="43" t="str">
        <f t="shared" si="123"/>
        <v/>
      </c>
      <c r="AP92" s="44" t="str">
        <f t="shared" si="124"/>
        <v/>
      </c>
      <c r="AQ92" s="45" t="str">
        <f t="shared" si="125"/>
        <v/>
      </c>
      <c r="AR92" s="45" t="str">
        <f t="shared" si="126"/>
        <v/>
      </c>
      <c r="AS92" s="45" t="str">
        <f t="shared" si="127"/>
        <v/>
      </c>
      <c r="AT92" s="70" t="str">
        <f t="shared" si="128"/>
        <v/>
      </c>
      <c r="AU92" s="170">
        <v>93</v>
      </c>
      <c r="AV92" s="41" t="str">
        <f t="shared" si="129"/>
        <v/>
      </c>
      <c r="AW92" s="42" t="str">
        <f t="shared" si="130"/>
        <v/>
      </c>
      <c r="AX92" s="43" t="str">
        <f t="shared" si="131"/>
        <v/>
      </c>
      <c r="AY92" s="44" t="str">
        <f t="shared" si="132"/>
        <v/>
      </c>
      <c r="AZ92" s="45" t="str">
        <f t="shared" si="133"/>
        <v/>
      </c>
      <c r="BA92" s="45" t="str">
        <f t="shared" si="134"/>
        <v/>
      </c>
      <c r="BB92" s="45" t="str">
        <f t="shared" si="135"/>
        <v/>
      </c>
      <c r="BC92" s="70" t="str">
        <f t="shared" si="136"/>
        <v/>
      </c>
      <c r="BD92" s="170">
        <v>93</v>
      </c>
      <c r="BE92" s="41" t="str">
        <f t="shared" si="137"/>
        <v/>
      </c>
      <c r="BF92" s="42" t="str">
        <f t="shared" si="138"/>
        <v/>
      </c>
      <c r="BG92" s="43" t="str">
        <f t="shared" si="139"/>
        <v/>
      </c>
      <c r="BH92" s="44" t="str">
        <f t="shared" si="140"/>
        <v/>
      </c>
      <c r="BI92" s="45" t="str">
        <f t="shared" si="141"/>
        <v/>
      </c>
      <c r="BJ92" s="45" t="str">
        <f t="shared" si="142"/>
        <v/>
      </c>
      <c r="BK92" s="45" t="str">
        <f t="shared" si="143"/>
        <v/>
      </c>
      <c r="BL92" s="70" t="str">
        <f t="shared" si="144"/>
        <v/>
      </c>
      <c r="BM92" s="170">
        <v>93</v>
      </c>
      <c r="BN92" s="41" t="str">
        <f t="shared" si="145"/>
        <v/>
      </c>
      <c r="BO92" s="42" t="str">
        <f t="shared" si="146"/>
        <v/>
      </c>
      <c r="BP92" s="43" t="str">
        <f t="shared" si="147"/>
        <v/>
      </c>
      <c r="BQ92" s="44" t="str">
        <f t="shared" si="148"/>
        <v/>
      </c>
      <c r="BR92" s="45" t="str">
        <f t="shared" si="149"/>
        <v/>
      </c>
      <c r="BS92" s="45" t="str">
        <f t="shared" si="150"/>
        <v/>
      </c>
      <c r="BT92" s="45" t="str">
        <f t="shared" si="151"/>
        <v/>
      </c>
      <c r="BU92" s="70" t="str">
        <f t="shared" si="152"/>
        <v/>
      </c>
      <c r="BV92" s="11"/>
      <c r="BW92" s="28">
        <v>93</v>
      </c>
      <c r="BX92" s="61">
        <f t="shared" si="153"/>
        <v>0</v>
      </c>
      <c r="BY92" s="62">
        <f t="shared" si="154"/>
        <v>0</v>
      </c>
      <c r="BZ92" s="62" t="e">
        <f t="shared" si="155"/>
        <v>#DIV/0!</v>
      </c>
      <c r="CA92" s="61" t="e">
        <f t="shared" si="156"/>
        <v>#DIV/0!</v>
      </c>
      <c r="CB92" s="75">
        <f t="shared" si="85"/>
        <v>1.273477</v>
      </c>
      <c r="CC92" s="75" t="e">
        <f t="shared" si="157"/>
        <v>#DIV/0!</v>
      </c>
      <c r="CD92" s="75" t="e">
        <f t="shared" si="158"/>
        <v>#DIV/0!</v>
      </c>
      <c r="CE92" s="75" t="e">
        <f t="shared" si="86"/>
        <v>#DIV/0!</v>
      </c>
      <c r="CF92" s="118" t="e">
        <f t="shared" si="159"/>
        <v>#DIV/0!</v>
      </c>
      <c r="CH92" s="25">
        <v>93</v>
      </c>
      <c r="CI92" s="71">
        <f t="shared" si="160"/>
        <v>0</v>
      </c>
      <c r="CJ92" s="42">
        <f t="shared" si="161"/>
        <v>0</v>
      </c>
      <c r="CK92" s="72" t="e">
        <f t="shared" si="162"/>
        <v>#DIV/0!</v>
      </c>
      <c r="CL92" s="71" t="e">
        <f t="shared" si="163"/>
        <v>#DIV/0!</v>
      </c>
      <c r="CM92" s="42" t="e">
        <f t="shared" si="164"/>
        <v>#DIV/0!</v>
      </c>
      <c r="CN92" s="73" t="e">
        <f t="shared" si="165"/>
        <v>#DIV/0!</v>
      </c>
      <c r="CO92" s="123" t="e">
        <f t="shared" si="166"/>
        <v>#DIV/0!</v>
      </c>
    </row>
    <row r="93" spans="1:93" ht="15" customHeight="1">
      <c r="A93" s="2">
        <v>94</v>
      </c>
      <c r="B93" s="47">
        <f t="shared" si="87"/>
        <v>0</v>
      </c>
      <c r="C93" s="46">
        <f t="shared" si="88"/>
        <v>0</v>
      </c>
      <c r="D93" s="48" t="e">
        <f t="shared" si="89"/>
        <v>#DIV/0!</v>
      </c>
      <c r="E93" s="49" t="e">
        <f t="shared" si="90"/>
        <v>#DIV/0!</v>
      </c>
      <c r="F93" s="50" t="e">
        <f t="shared" si="91"/>
        <v>#DIV/0!</v>
      </c>
      <c r="G93" s="45">
        <f t="shared" si="92"/>
        <v>1.273477</v>
      </c>
      <c r="H93" s="45" t="e">
        <f t="shared" si="93"/>
        <v>#DIV/0!</v>
      </c>
      <c r="I93" s="109" t="e">
        <f t="shared" si="94"/>
        <v>#DIV/0!</v>
      </c>
      <c r="J93" s="113" t="e">
        <f t="shared" si="95"/>
        <v>#DIV/0!</v>
      </c>
      <c r="K93" s="170">
        <f t="shared" si="96"/>
        <v>94</v>
      </c>
      <c r="L93" s="41" t="str">
        <f t="shared" si="97"/>
        <v/>
      </c>
      <c r="M93" s="42" t="str">
        <f t="shared" si="98"/>
        <v/>
      </c>
      <c r="N93" s="43" t="str">
        <f t="shared" si="99"/>
        <v/>
      </c>
      <c r="O93" s="44" t="str">
        <f t="shared" si="100"/>
        <v/>
      </c>
      <c r="P93" s="45" t="str">
        <f t="shared" si="101"/>
        <v/>
      </c>
      <c r="Q93" s="45" t="str">
        <f t="shared" si="102"/>
        <v/>
      </c>
      <c r="R93" s="109" t="str">
        <f t="shared" si="103"/>
        <v/>
      </c>
      <c r="S93" s="113" t="str">
        <f t="shared" si="104"/>
        <v/>
      </c>
      <c r="T93" s="170">
        <v>94</v>
      </c>
      <c r="U93" s="41" t="str">
        <f t="shared" si="105"/>
        <v/>
      </c>
      <c r="V93" s="42" t="str">
        <f t="shared" si="106"/>
        <v/>
      </c>
      <c r="W93" s="43" t="str">
        <f t="shared" si="107"/>
        <v/>
      </c>
      <c r="X93" s="44" t="str">
        <f t="shared" si="108"/>
        <v/>
      </c>
      <c r="Y93" s="45" t="str">
        <f t="shared" si="109"/>
        <v/>
      </c>
      <c r="Z93" s="45" t="str">
        <f t="shared" si="110"/>
        <v/>
      </c>
      <c r="AA93" s="109" t="str">
        <f t="shared" si="111"/>
        <v/>
      </c>
      <c r="AB93" s="113" t="str">
        <f t="shared" si="112"/>
        <v/>
      </c>
      <c r="AC93" s="170">
        <v>94</v>
      </c>
      <c r="AD93" s="41" t="str">
        <f t="shared" si="113"/>
        <v/>
      </c>
      <c r="AE93" s="42" t="str">
        <f t="shared" si="114"/>
        <v/>
      </c>
      <c r="AF93" s="43" t="str">
        <f t="shared" si="115"/>
        <v/>
      </c>
      <c r="AG93" s="44" t="str">
        <f t="shared" si="116"/>
        <v/>
      </c>
      <c r="AH93" s="45" t="str">
        <f t="shared" si="117"/>
        <v/>
      </c>
      <c r="AI93" s="45" t="str">
        <f t="shared" si="118"/>
        <v/>
      </c>
      <c r="AJ93" s="109" t="str">
        <f t="shared" si="119"/>
        <v/>
      </c>
      <c r="AK93" s="113" t="str">
        <f t="shared" si="120"/>
        <v/>
      </c>
      <c r="AL93" s="170">
        <v>94</v>
      </c>
      <c r="AM93" s="41" t="str">
        <f t="shared" si="121"/>
        <v/>
      </c>
      <c r="AN93" s="42" t="str">
        <f t="shared" si="122"/>
        <v/>
      </c>
      <c r="AO93" s="43" t="str">
        <f t="shared" si="123"/>
        <v/>
      </c>
      <c r="AP93" s="44" t="str">
        <f t="shared" si="124"/>
        <v/>
      </c>
      <c r="AQ93" s="45" t="str">
        <f t="shared" si="125"/>
        <v/>
      </c>
      <c r="AR93" s="45" t="str">
        <f t="shared" si="126"/>
        <v/>
      </c>
      <c r="AS93" s="45" t="str">
        <f t="shared" si="127"/>
        <v/>
      </c>
      <c r="AT93" s="70" t="str">
        <f t="shared" si="128"/>
        <v/>
      </c>
      <c r="AU93" s="170">
        <v>94</v>
      </c>
      <c r="AV93" s="41" t="str">
        <f t="shared" si="129"/>
        <v/>
      </c>
      <c r="AW93" s="42" t="str">
        <f t="shared" si="130"/>
        <v/>
      </c>
      <c r="AX93" s="43" t="str">
        <f t="shared" si="131"/>
        <v/>
      </c>
      <c r="AY93" s="44" t="str">
        <f t="shared" si="132"/>
        <v/>
      </c>
      <c r="AZ93" s="45" t="str">
        <f t="shared" si="133"/>
        <v/>
      </c>
      <c r="BA93" s="45" t="str">
        <f t="shared" si="134"/>
        <v/>
      </c>
      <c r="BB93" s="45" t="str">
        <f t="shared" si="135"/>
        <v/>
      </c>
      <c r="BC93" s="70" t="str">
        <f t="shared" si="136"/>
        <v/>
      </c>
      <c r="BD93" s="170">
        <v>94</v>
      </c>
      <c r="BE93" s="41" t="str">
        <f t="shared" si="137"/>
        <v/>
      </c>
      <c r="BF93" s="42" t="str">
        <f t="shared" si="138"/>
        <v/>
      </c>
      <c r="BG93" s="43" t="str">
        <f t="shared" si="139"/>
        <v/>
      </c>
      <c r="BH93" s="44" t="str">
        <f t="shared" si="140"/>
        <v/>
      </c>
      <c r="BI93" s="45" t="str">
        <f t="shared" si="141"/>
        <v/>
      </c>
      <c r="BJ93" s="45" t="str">
        <f t="shared" si="142"/>
        <v/>
      </c>
      <c r="BK93" s="45" t="str">
        <f t="shared" si="143"/>
        <v/>
      </c>
      <c r="BL93" s="70" t="str">
        <f t="shared" si="144"/>
        <v/>
      </c>
      <c r="BM93" s="170">
        <v>94</v>
      </c>
      <c r="BN93" s="41" t="str">
        <f t="shared" si="145"/>
        <v/>
      </c>
      <c r="BO93" s="42" t="str">
        <f t="shared" si="146"/>
        <v/>
      </c>
      <c r="BP93" s="43" t="str">
        <f t="shared" si="147"/>
        <v/>
      </c>
      <c r="BQ93" s="44" t="str">
        <f t="shared" si="148"/>
        <v/>
      </c>
      <c r="BR93" s="45" t="str">
        <f t="shared" si="149"/>
        <v/>
      </c>
      <c r="BS93" s="45" t="str">
        <f t="shared" si="150"/>
        <v/>
      </c>
      <c r="BT93" s="45" t="str">
        <f t="shared" si="151"/>
        <v/>
      </c>
      <c r="BU93" s="70" t="str">
        <f t="shared" si="152"/>
        <v/>
      </c>
      <c r="BV93" s="11"/>
      <c r="BW93" s="28">
        <v>94</v>
      </c>
      <c r="BX93" s="61">
        <f t="shared" si="153"/>
        <v>0</v>
      </c>
      <c r="BY93" s="62">
        <f t="shared" si="154"/>
        <v>0</v>
      </c>
      <c r="BZ93" s="62" t="e">
        <f t="shared" si="155"/>
        <v>#DIV/0!</v>
      </c>
      <c r="CA93" s="61" t="e">
        <f t="shared" si="156"/>
        <v>#DIV/0!</v>
      </c>
      <c r="CB93" s="75">
        <f t="shared" si="85"/>
        <v>1.273477</v>
      </c>
      <c r="CC93" s="75" t="e">
        <f t="shared" si="157"/>
        <v>#DIV/0!</v>
      </c>
      <c r="CD93" s="75" t="e">
        <f t="shared" si="158"/>
        <v>#DIV/0!</v>
      </c>
      <c r="CE93" s="75" t="e">
        <f t="shared" si="86"/>
        <v>#DIV/0!</v>
      </c>
      <c r="CF93" s="118" t="e">
        <f t="shared" si="159"/>
        <v>#DIV/0!</v>
      </c>
      <c r="CH93" s="25">
        <v>94</v>
      </c>
      <c r="CI93" s="71">
        <f t="shared" si="160"/>
        <v>0</v>
      </c>
      <c r="CJ93" s="42">
        <f t="shared" si="161"/>
        <v>0</v>
      </c>
      <c r="CK93" s="72" t="e">
        <f t="shared" si="162"/>
        <v>#DIV/0!</v>
      </c>
      <c r="CL93" s="71" t="e">
        <f t="shared" si="163"/>
        <v>#DIV/0!</v>
      </c>
      <c r="CM93" s="42" t="e">
        <f t="shared" si="164"/>
        <v>#DIV/0!</v>
      </c>
      <c r="CN93" s="73" t="e">
        <f t="shared" si="165"/>
        <v>#DIV/0!</v>
      </c>
      <c r="CO93" s="123" t="e">
        <f t="shared" si="166"/>
        <v>#DIV/0!</v>
      </c>
    </row>
    <row r="94" spans="1:93" ht="15" customHeight="1">
      <c r="A94" s="2">
        <v>95</v>
      </c>
      <c r="B94" s="47">
        <f t="shared" si="87"/>
        <v>0</v>
      </c>
      <c r="C94" s="46">
        <f t="shared" si="88"/>
        <v>0</v>
      </c>
      <c r="D94" s="48" t="e">
        <f t="shared" si="89"/>
        <v>#DIV/0!</v>
      </c>
      <c r="E94" s="49" t="e">
        <f t="shared" si="90"/>
        <v>#DIV/0!</v>
      </c>
      <c r="F94" s="50" t="e">
        <f t="shared" si="91"/>
        <v>#DIV/0!</v>
      </c>
      <c r="G94" s="45">
        <f t="shared" si="92"/>
        <v>1.273477</v>
      </c>
      <c r="H94" s="45" t="e">
        <f t="shared" si="93"/>
        <v>#DIV/0!</v>
      </c>
      <c r="I94" s="109" t="e">
        <f t="shared" si="94"/>
        <v>#DIV/0!</v>
      </c>
      <c r="J94" s="113" t="e">
        <f t="shared" si="95"/>
        <v>#DIV/0!</v>
      </c>
      <c r="K94" s="170">
        <f t="shared" si="96"/>
        <v>95</v>
      </c>
      <c r="L94" s="41" t="str">
        <f t="shared" si="97"/>
        <v/>
      </c>
      <c r="M94" s="42" t="str">
        <f t="shared" si="98"/>
        <v/>
      </c>
      <c r="N94" s="43" t="str">
        <f t="shared" si="99"/>
        <v/>
      </c>
      <c r="O94" s="44" t="str">
        <f t="shared" si="100"/>
        <v/>
      </c>
      <c r="P94" s="45" t="str">
        <f t="shared" si="101"/>
        <v/>
      </c>
      <c r="Q94" s="45" t="str">
        <f t="shared" si="102"/>
        <v/>
      </c>
      <c r="R94" s="109" t="str">
        <f t="shared" si="103"/>
        <v/>
      </c>
      <c r="S94" s="113" t="str">
        <f t="shared" si="104"/>
        <v/>
      </c>
      <c r="T94" s="170">
        <v>95</v>
      </c>
      <c r="U94" s="41" t="str">
        <f t="shared" si="105"/>
        <v/>
      </c>
      <c r="V94" s="42" t="str">
        <f t="shared" si="106"/>
        <v/>
      </c>
      <c r="W94" s="43" t="str">
        <f t="shared" si="107"/>
        <v/>
      </c>
      <c r="X94" s="44" t="str">
        <f t="shared" si="108"/>
        <v/>
      </c>
      <c r="Y94" s="45" t="str">
        <f t="shared" si="109"/>
        <v/>
      </c>
      <c r="Z94" s="45" t="str">
        <f t="shared" si="110"/>
        <v/>
      </c>
      <c r="AA94" s="109" t="str">
        <f t="shared" si="111"/>
        <v/>
      </c>
      <c r="AB94" s="113" t="str">
        <f t="shared" si="112"/>
        <v/>
      </c>
      <c r="AC94" s="170">
        <v>95</v>
      </c>
      <c r="AD94" s="41" t="str">
        <f t="shared" si="113"/>
        <v/>
      </c>
      <c r="AE94" s="42" t="str">
        <f t="shared" si="114"/>
        <v/>
      </c>
      <c r="AF94" s="43" t="str">
        <f t="shared" si="115"/>
        <v/>
      </c>
      <c r="AG94" s="44" t="str">
        <f t="shared" si="116"/>
        <v/>
      </c>
      <c r="AH94" s="45" t="str">
        <f t="shared" si="117"/>
        <v/>
      </c>
      <c r="AI94" s="45" t="str">
        <f t="shared" si="118"/>
        <v/>
      </c>
      <c r="AJ94" s="109" t="str">
        <f t="shared" si="119"/>
        <v/>
      </c>
      <c r="AK94" s="113" t="str">
        <f t="shared" si="120"/>
        <v/>
      </c>
      <c r="AL94" s="170">
        <v>95</v>
      </c>
      <c r="AM94" s="41" t="str">
        <f t="shared" si="121"/>
        <v/>
      </c>
      <c r="AN94" s="42" t="str">
        <f t="shared" si="122"/>
        <v/>
      </c>
      <c r="AO94" s="43" t="str">
        <f t="shared" si="123"/>
        <v/>
      </c>
      <c r="AP94" s="44" t="str">
        <f t="shared" si="124"/>
        <v/>
      </c>
      <c r="AQ94" s="45" t="str">
        <f t="shared" si="125"/>
        <v/>
      </c>
      <c r="AR94" s="45" t="str">
        <f t="shared" si="126"/>
        <v/>
      </c>
      <c r="AS94" s="45" t="str">
        <f t="shared" si="127"/>
        <v/>
      </c>
      <c r="AT94" s="70" t="str">
        <f t="shared" si="128"/>
        <v/>
      </c>
      <c r="AU94" s="170">
        <v>95</v>
      </c>
      <c r="AV94" s="41" t="str">
        <f t="shared" si="129"/>
        <v/>
      </c>
      <c r="AW94" s="42" t="str">
        <f t="shared" si="130"/>
        <v/>
      </c>
      <c r="AX94" s="43" t="str">
        <f t="shared" si="131"/>
        <v/>
      </c>
      <c r="AY94" s="44" t="str">
        <f t="shared" si="132"/>
        <v/>
      </c>
      <c r="AZ94" s="45" t="str">
        <f t="shared" si="133"/>
        <v/>
      </c>
      <c r="BA94" s="45" t="str">
        <f t="shared" si="134"/>
        <v/>
      </c>
      <c r="BB94" s="45" t="str">
        <f t="shared" si="135"/>
        <v/>
      </c>
      <c r="BC94" s="70" t="str">
        <f t="shared" si="136"/>
        <v/>
      </c>
      <c r="BD94" s="170">
        <v>95</v>
      </c>
      <c r="BE94" s="41" t="str">
        <f t="shared" si="137"/>
        <v/>
      </c>
      <c r="BF94" s="42" t="str">
        <f t="shared" si="138"/>
        <v/>
      </c>
      <c r="BG94" s="43" t="str">
        <f t="shared" si="139"/>
        <v/>
      </c>
      <c r="BH94" s="44" t="str">
        <f t="shared" si="140"/>
        <v/>
      </c>
      <c r="BI94" s="45" t="str">
        <f t="shared" si="141"/>
        <v/>
      </c>
      <c r="BJ94" s="45" t="str">
        <f t="shared" si="142"/>
        <v/>
      </c>
      <c r="BK94" s="45" t="str">
        <f t="shared" si="143"/>
        <v/>
      </c>
      <c r="BL94" s="70" t="str">
        <f t="shared" si="144"/>
        <v/>
      </c>
      <c r="BM94" s="170">
        <v>95</v>
      </c>
      <c r="BN94" s="41" t="str">
        <f t="shared" si="145"/>
        <v/>
      </c>
      <c r="BO94" s="42" t="str">
        <f t="shared" si="146"/>
        <v/>
      </c>
      <c r="BP94" s="43" t="str">
        <f t="shared" si="147"/>
        <v/>
      </c>
      <c r="BQ94" s="44" t="str">
        <f t="shared" si="148"/>
        <v/>
      </c>
      <c r="BR94" s="45" t="str">
        <f t="shared" si="149"/>
        <v/>
      </c>
      <c r="BS94" s="45" t="str">
        <f t="shared" si="150"/>
        <v/>
      </c>
      <c r="BT94" s="45" t="str">
        <f t="shared" si="151"/>
        <v/>
      </c>
      <c r="BU94" s="70" t="str">
        <f t="shared" si="152"/>
        <v/>
      </c>
      <c r="BV94" s="11"/>
      <c r="BW94" s="28">
        <v>95</v>
      </c>
      <c r="BX94" s="61">
        <f t="shared" si="153"/>
        <v>0</v>
      </c>
      <c r="BY94" s="62">
        <f t="shared" si="154"/>
        <v>0</v>
      </c>
      <c r="BZ94" s="62" t="e">
        <f t="shared" si="155"/>
        <v>#DIV/0!</v>
      </c>
      <c r="CA94" s="61" t="e">
        <f t="shared" si="156"/>
        <v>#DIV/0!</v>
      </c>
      <c r="CB94" s="75">
        <f t="shared" si="85"/>
        <v>1.273477</v>
      </c>
      <c r="CC94" s="75" t="e">
        <f t="shared" si="157"/>
        <v>#DIV/0!</v>
      </c>
      <c r="CD94" s="75" t="e">
        <f t="shared" si="158"/>
        <v>#DIV/0!</v>
      </c>
      <c r="CE94" s="75" t="e">
        <f t="shared" si="86"/>
        <v>#DIV/0!</v>
      </c>
      <c r="CF94" s="118" t="e">
        <f t="shared" si="159"/>
        <v>#DIV/0!</v>
      </c>
      <c r="CH94" s="25">
        <v>95</v>
      </c>
      <c r="CI94" s="71">
        <f t="shared" si="160"/>
        <v>0</v>
      </c>
      <c r="CJ94" s="42">
        <f t="shared" si="161"/>
        <v>0</v>
      </c>
      <c r="CK94" s="72" t="e">
        <f t="shared" si="162"/>
        <v>#DIV/0!</v>
      </c>
      <c r="CL94" s="71" t="e">
        <f t="shared" si="163"/>
        <v>#DIV/0!</v>
      </c>
      <c r="CM94" s="42" t="e">
        <f t="shared" si="164"/>
        <v>#DIV/0!</v>
      </c>
      <c r="CN94" s="73" t="e">
        <f t="shared" si="165"/>
        <v>#DIV/0!</v>
      </c>
      <c r="CO94" s="123" t="e">
        <f t="shared" si="166"/>
        <v>#DIV/0!</v>
      </c>
    </row>
    <row r="95" spans="1:93" ht="15" customHeight="1">
      <c r="A95" s="2">
        <v>96</v>
      </c>
      <c r="B95" s="47">
        <f t="shared" si="87"/>
        <v>0</v>
      </c>
      <c r="C95" s="46">
        <f t="shared" si="88"/>
        <v>0</v>
      </c>
      <c r="D95" s="48" t="e">
        <f t="shared" si="89"/>
        <v>#DIV/0!</v>
      </c>
      <c r="E95" s="49" t="e">
        <f t="shared" si="90"/>
        <v>#DIV/0!</v>
      </c>
      <c r="F95" s="50" t="e">
        <f t="shared" si="91"/>
        <v>#DIV/0!</v>
      </c>
      <c r="G95" s="45">
        <f t="shared" si="92"/>
        <v>1.273477</v>
      </c>
      <c r="H95" s="45" t="e">
        <f t="shared" si="93"/>
        <v>#DIV/0!</v>
      </c>
      <c r="I95" s="109" t="e">
        <f t="shared" si="94"/>
        <v>#DIV/0!</v>
      </c>
      <c r="J95" s="113" t="e">
        <f t="shared" si="95"/>
        <v>#DIV/0!</v>
      </c>
      <c r="K95" s="170">
        <f t="shared" si="96"/>
        <v>96</v>
      </c>
      <c r="L95" s="41" t="str">
        <f t="shared" si="97"/>
        <v/>
      </c>
      <c r="M95" s="42" t="str">
        <f t="shared" si="98"/>
        <v/>
      </c>
      <c r="N95" s="43" t="str">
        <f t="shared" si="99"/>
        <v/>
      </c>
      <c r="O95" s="44" t="str">
        <f t="shared" si="100"/>
        <v/>
      </c>
      <c r="P95" s="45" t="str">
        <f t="shared" si="101"/>
        <v/>
      </c>
      <c r="Q95" s="45" t="str">
        <f t="shared" si="102"/>
        <v/>
      </c>
      <c r="R95" s="109" t="str">
        <f t="shared" si="103"/>
        <v/>
      </c>
      <c r="S95" s="113" t="str">
        <f t="shared" si="104"/>
        <v/>
      </c>
      <c r="T95" s="170">
        <v>96</v>
      </c>
      <c r="U95" s="41" t="str">
        <f t="shared" si="105"/>
        <v/>
      </c>
      <c r="V95" s="42" t="str">
        <f t="shared" si="106"/>
        <v/>
      </c>
      <c r="W95" s="43" t="str">
        <f t="shared" si="107"/>
        <v/>
      </c>
      <c r="X95" s="44" t="str">
        <f t="shared" si="108"/>
        <v/>
      </c>
      <c r="Y95" s="45" t="str">
        <f t="shared" si="109"/>
        <v/>
      </c>
      <c r="Z95" s="45" t="str">
        <f t="shared" si="110"/>
        <v/>
      </c>
      <c r="AA95" s="109" t="str">
        <f t="shared" si="111"/>
        <v/>
      </c>
      <c r="AB95" s="113" t="str">
        <f t="shared" si="112"/>
        <v/>
      </c>
      <c r="AC95" s="170">
        <v>96</v>
      </c>
      <c r="AD95" s="41" t="str">
        <f t="shared" si="113"/>
        <v/>
      </c>
      <c r="AE95" s="42" t="str">
        <f t="shared" si="114"/>
        <v/>
      </c>
      <c r="AF95" s="43" t="str">
        <f t="shared" si="115"/>
        <v/>
      </c>
      <c r="AG95" s="44" t="str">
        <f t="shared" si="116"/>
        <v/>
      </c>
      <c r="AH95" s="45" t="str">
        <f t="shared" si="117"/>
        <v/>
      </c>
      <c r="AI95" s="45" t="str">
        <f t="shared" si="118"/>
        <v/>
      </c>
      <c r="AJ95" s="109" t="str">
        <f t="shared" si="119"/>
        <v/>
      </c>
      <c r="AK95" s="113" t="str">
        <f t="shared" si="120"/>
        <v/>
      </c>
      <c r="AL95" s="170">
        <v>96</v>
      </c>
      <c r="AM95" s="41" t="str">
        <f t="shared" si="121"/>
        <v/>
      </c>
      <c r="AN95" s="42" t="str">
        <f t="shared" si="122"/>
        <v/>
      </c>
      <c r="AO95" s="43" t="str">
        <f t="shared" si="123"/>
        <v/>
      </c>
      <c r="AP95" s="44" t="str">
        <f t="shared" si="124"/>
        <v/>
      </c>
      <c r="AQ95" s="45" t="str">
        <f t="shared" si="125"/>
        <v/>
      </c>
      <c r="AR95" s="45" t="str">
        <f t="shared" si="126"/>
        <v/>
      </c>
      <c r="AS95" s="45" t="str">
        <f t="shared" si="127"/>
        <v/>
      </c>
      <c r="AT95" s="70" t="str">
        <f t="shared" si="128"/>
        <v/>
      </c>
      <c r="AU95" s="170">
        <v>96</v>
      </c>
      <c r="AV95" s="41" t="str">
        <f t="shared" si="129"/>
        <v/>
      </c>
      <c r="AW95" s="42" t="str">
        <f t="shared" si="130"/>
        <v/>
      </c>
      <c r="AX95" s="43" t="str">
        <f t="shared" si="131"/>
        <v/>
      </c>
      <c r="AY95" s="44" t="str">
        <f t="shared" si="132"/>
        <v/>
      </c>
      <c r="AZ95" s="45" t="str">
        <f t="shared" si="133"/>
        <v/>
      </c>
      <c r="BA95" s="45" t="str">
        <f t="shared" si="134"/>
        <v/>
      </c>
      <c r="BB95" s="45" t="str">
        <f t="shared" si="135"/>
        <v/>
      </c>
      <c r="BC95" s="70" t="str">
        <f t="shared" si="136"/>
        <v/>
      </c>
      <c r="BD95" s="170">
        <v>96</v>
      </c>
      <c r="BE95" s="41" t="str">
        <f t="shared" si="137"/>
        <v/>
      </c>
      <c r="BF95" s="42" t="str">
        <f t="shared" si="138"/>
        <v/>
      </c>
      <c r="BG95" s="43" t="str">
        <f t="shared" si="139"/>
        <v/>
      </c>
      <c r="BH95" s="44" t="str">
        <f t="shared" si="140"/>
        <v/>
      </c>
      <c r="BI95" s="45" t="str">
        <f t="shared" si="141"/>
        <v/>
      </c>
      <c r="BJ95" s="45" t="str">
        <f t="shared" si="142"/>
        <v/>
      </c>
      <c r="BK95" s="45" t="str">
        <f t="shared" si="143"/>
        <v/>
      </c>
      <c r="BL95" s="70" t="str">
        <f t="shared" si="144"/>
        <v/>
      </c>
      <c r="BM95" s="170">
        <v>96</v>
      </c>
      <c r="BN95" s="41" t="str">
        <f t="shared" si="145"/>
        <v/>
      </c>
      <c r="BO95" s="42" t="str">
        <f t="shared" si="146"/>
        <v/>
      </c>
      <c r="BP95" s="43" t="str">
        <f t="shared" si="147"/>
        <v/>
      </c>
      <c r="BQ95" s="44" t="str">
        <f t="shared" si="148"/>
        <v/>
      </c>
      <c r="BR95" s="45" t="str">
        <f t="shared" si="149"/>
        <v/>
      </c>
      <c r="BS95" s="45" t="str">
        <f t="shared" si="150"/>
        <v/>
      </c>
      <c r="BT95" s="45" t="str">
        <f t="shared" si="151"/>
        <v/>
      </c>
      <c r="BU95" s="70" t="str">
        <f t="shared" si="152"/>
        <v/>
      </c>
      <c r="BV95" s="11"/>
      <c r="BW95" s="28">
        <v>96</v>
      </c>
      <c r="BX95" s="61">
        <f t="shared" si="153"/>
        <v>0</v>
      </c>
      <c r="BY95" s="62">
        <f t="shared" si="154"/>
        <v>0</v>
      </c>
      <c r="BZ95" s="62" t="e">
        <f t="shared" si="155"/>
        <v>#DIV/0!</v>
      </c>
      <c r="CA95" s="61" t="e">
        <f t="shared" si="156"/>
        <v>#DIV/0!</v>
      </c>
      <c r="CB95" s="75">
        <f t="shared" si="85"/>
        <v>1.273477</v>
      </c>
      <c r="CC95" s="75" t="e">
        <f t="shared" si="157"/>
        <v>#DIV/0!</v>
      </c>
      <c r="CD95" s="75" t="e">
        <f t="shared" si="158"/>
        <v>#DIV/0!</v>
      </c>
      <c r="CE95" s="75" t="e">
        <f t="shared" si="86"/>
        <v>#DIV/0!</v>
      </c>
      <c r="CF95" s="118" t="e">
        <f t="shared" si="159"/>
        <v>#DIV/0!</v>
      </c>
      <c r="CH95" s="25">
        <v>96</v>
      </c>
      <c r="CI95" s="71">
        <f t="shared" si="160"/>
        <v>0</v>
      </c>
      <c r="CJ95" s="42">
        <f t="shared" si="161"/>
        <v>0</v>
      </c>
      <c r="CK95" s="72" t="e">
        <f t="shared" si="162"/>
        <v>#DIV/0!</v>
      </c>
      <c r="CL95" s="71" t="e">
        <f t="shared" si="163"/>
        <v>#DIV/0!</v>
      </c>
      <c r="CM95" s="42" t="e">
        <f t="shared" si="164"/>
        <v>#DIV/0!</v>
      </c>
      <c r="CN95" s="73" t="e">
        <f t="shared" si="165"/>
        <v>#DIV/0!</v>
      </c>
      <c r="CO95" s="123" t="e">
        <f t="shared" si="166"/>
        <v>#DIV/0!</v>
      </c>
    </row>
    <row r="96" spans="1:93" ht="15" customHeight="1">
      <c r="A96" s="2">
        <v>97</v>
      </c>
      <c r="B96" s="47">
        <f t="shared" si="87"/>
        <v>0</v>
      </c>
      <c r="C96" s="46">
        <f t="shared" si="88"/>
        <v>0</v>
      </c>
      <c r="D96" s="48" t="e">
        <f t="shared" si="89"/>
        <v>#DIV/0!</v>
      </c>
      <c r="E96" s="49" t="e">
        <f t="shared" si="90"/>
        <v>#DIV/0!</v>
      </c>
      <c r="F96" s="50" t="e">
        <f t="shared" si="91"/>
        <v>#DIV/0!</v>
      </c>
      <c r="G96" s="45">
        <f t="shared" si="92"/>
        <v>1.273477</v>
      </c>
      <c r="H96" s="45" t="e">
        <f t="shared" si="93"/>
        <v>#DIV/0!</v>
      </c>
      <c r="I96" s="109" t="e">
        <f t="shared" si="94"/>
        <v>#DIV/0!</v>
      </c>
      <c r="J96" s="113" t="e">
        <f t="shared" si="95"/>
        <v>#DIV/0!</v>
      </c>
      <c r="K96" s="170">
        <f t="shared" si="96"/>
        <v>97</v>
      </c>
      <c r="L96" s="41" t="str">
        <f t="shared" si="97"/>
        <v/>
      </c>
      <c r="M96" s="42" t="str">
        <f t="shared" si="98"/>
        <v/>
      </c>
      <c r="N96" s="43" t="str">
        <f t="shared" si="99"/>
        <v/>
      </c>
      <c r="O96" s="44" t="str">
        <f t="shared" si="100"/>
        <v/>
      </c>
      <c r="P96" s="45" t="str">
        <f t="shared" si="101"/>
        <v/>
      </c>
      <c r="Q96" s="45" t="str">
        <f t="shared" si="102"/>
        <v/>
      </c>
      <c r="R96" s="109" t="str">
        <f t="shared" si="103"/>
        <v/>
      </c>
      <c r="S96" s="113" t="str">
        <f t="shared" si="104"/>
        <v/>
      </c>
      <c r="T96" s="170">
        <v>97</v>
      </c>
      <c r="U96" s="41" t="str">
        <f t="shared" si="105"/>
        <v/>
      </c>
      <c r="V96" s="42" t="str">
        <f t="shared" si="106"/>
        <v/>
      </c>
      <c r="W96" s="43" t="str">
        <f t="shared" si="107"/>
        <v/>
      </c>
      <c r="X96" s="44" t="str">
        <f t="shared" si="108"/>
        <v/>
      </c>
      <c r="Y96" s="45" t="str">
        <f t="shared" si="109"/>
        <v/>
      </c>
      <c r="Z96" s="45" t="str">
        <f t="shared" si="110"/>
        <v/>
      </c>
      <c r="AA96" s="109" t="str">
        <f t="shared" si="111"/>
        <v/>
      </c>
      <c r="AB96" s="113" t="str">
        <f t="shared" si="112"/>
        <v/>
      </c>
      <c r="AC96" s="170">
        <v>97</v>
      </c>
      <c r="AD96" s="41" t="str">
        <f t="shared" si="113"/>
        <v/>
      </c>
      <c r="AE96" s="42" t="str">
        <f t="shared" si="114"/>
        <v/>
      </c>
      <c r="AF96" s="43" t="str">
        <f t="shared" si="115"/>
        <v/>
      </c>
      <c r="AG96" s="44" t="str">
        <f t="shared" si="116"/>
        <v/>
      </c>
      <c r="AH96" s="45" t="str">
        <f t="shared" si="117"/>
        <v/>
      </c>
      <c r="AI96" s="45" t="str">
        <f t="shared" si="118"/>
        <v/>
      </c>
      <c r="AJ96" s="109" t="str">
        <f t="shared" si="119"/>
        <v/>
      </c>
      <c r="AK96" s="113" t="str">
        <f t="shared" si="120"/>
        <v/>
      </c>
      <c r="AL96" s="170">
        <v>97</v>
      </c>
      <c r="AM96" s="41" t="str">
        <f t="shared" si="121"/>
        <v/>
      </c>
      <c r="AN96" s="42" t="str">
        <f t="shared" si="122"/>
        <v/>
      </c>
      <c r="AO96" s="43" t="str">
        <f t="shared" si="123"/>
        <v/>
      </c>
      <c r="AP96" s="44" t="str">
        <f t="shared" si="124"/>
        <v/>
      </c>
      <c r="AQ96" s="45" t="str">
        <f t="shared" si="125"/>
        <v/>
      </c>
      <c r="AR96" s="45" t="str">
        <f t="shared" si="126"/>
        <v/>
      </c>
      <c r="AS96" s="45" t="str">
        <f t="shared" si="127"/>
        <v/>
      </c>
      <c r="AT96" s="70" t="str">
        <f t="shared" si="128"/>
        <v/>
      </c>
      <c r="AU96" s="170">
        <v>97</v>
      </c>
      <c r="AV96" s="41" t="str">
        <f t="shared" si="129"/>
        <v/>
      </c>
      <c r="AW96" s="42" t="str">
        <f t="shared" si="130"/>
        <v/>
      </c>
      <c r="AX96" s="43" t="str">
        <f t="shared" si="131"/>
        <v/>
      </c>
      <c r="AY96" s="44" t="str">
        <f t="shared" si="132"/>
        <v/>
      </c>
      <c r="AZ96" s="45" t="str">
        <f t="shared" si="133"/>
        <v/>
      </c>
      <c r="BA96" s="45" t="str">
        <f t="shared" si="134"/>
        <v/>
      </c>
      <c r="BB96" s="45" t="str">
        <f t="shared" si="135"/>
        <v/>
      </c>
      <c r="BC96" s="70" t="str">
        <f t="shared" si="136"/>
        <v/>
      </c>
      <c r="BD96" s="170">
        <v>97</v>
      </c>
      <c r="BE96" s="41" t="str">
        <f t="shared" si="137"/>
        <v/>
      </c>
      <c r="BF96" s="42" t="str">
        <f t="shared" si="138"/>
        <v/>
      </c>
      <c r="BG96" s="43" t="str">
        <f t="shared" si="139"/>
        <v/>
      </c>
      <c r="BH96" s="44" t="str">
        <f t="shared" si="140"/>
        <v/>
      </c>
      <c r="BI96" s="45" t="str">
        <f t="shared" si="141"/>
        <v/>
      </c>
      <c r="BJ96" s="45" t="str">
        <f t="shared" si="142"/>
        <v/>
      </c>
      <c r="BK96" s="45" t="str">
        <f t="shared" si="143"/>
        <v/>
      </c>
      <c r="BL96" s="70" t="str">
        <f t="shared" si="144"/>
        <v/>
      </c>
      <c r="BM96" s="170">
        <v>97</v>
      </c>
      <c r="BN96" s="41" t="str">
        <f t="shared" si="145"/>
        <v/>
      </c>
      <c r="BO96" s="42" t="str">
        <f t="shared" si="146"/>
        <v/>
      </c>
      <c r="BP96" s="43" t="str">
        <f t="shared" si="147"/>
        <v/>
      </c>
      <c r="BQ96" s="44" t="str">
        <f t="shared" si="148"/>
        <v/>
      </c>
      <c r="BR96" s="45" t="str">
        <f t="shared" si="149"/>
        <v/>
      </c>
      <c r="BS96" s="45" t="str">
        <f t="shared" si="150"/>
        <v/>
      </c>
      <c r="BT96" s="45" t="str">
        <f t="shared" si="151"/>
        <v/>
      </c>
      <c r="BU96" s="70" t="str">
        <f t="shared" si="152"/>
        <v/>
      </c>
      <c r="BV96" s="11"/>
      <c r="BW96" s="28">
        <v>97</v>
      </c>
      <c r="BX96" s="61">
        <f t="shared" si="153"/>
        <v>0</v>
      </c>
      <c r="BY96" s="62">
        <f t="shared" si="154"/>
        <v>0</v>
      </c>
      <c r="BZ96" s="62" t="e">
        <f t="shared" si="155"/>
        <v>#DIV/0!</v>
      </c>
      <c r="CA96" s="61" t="e">
        <f t="shared" si="156"/>
        <v>#DIV/0!</v>
      </c>
      <c r="CB96" s="75">
        <f t="shared" si="85"/>
        <v>1.273477</v>
      </c>
      <c r="CC96" s="75" t="e">
        <f t="shared" si="157"/>
        <v>#DIV/0!</v>
      </c>
      <c r="CD96" s="75" t="e">
        <f t="shared" si="158"/>
        <v>#DIV/0!</v>
      </c>
      <c r="CE96" s="75" t="e">
        <f t="shared" si="86"/>
        <v>#DIV/0!</v>
      </c>
      <c r="CF96" s="118" t="e">
        <f t="shared" si="159"/>
        <v>#DIV/0!</v>
      </c>
      <c r="CH96" s="25">
        <v>97</v>
      </c>
      <c r="CI96" s="71">
        <f t="shared" si="160"/>
        <v>0</v>
      </c>
      <c r="CJ96" s="42">
        <f t="shared" si="161"/>
        <v>0</v>
      </c>
      <c r="CK96" s="72" t="e">
        <f t="shared" si="162"/>
        <v>#DIV/0!</v>
      </c>
      <c r="CL96" s="71" t="e">
        <f t="shared" si="163"/>
        <v>#DIV/0!</v>
      </c>
      <c r="CM96" s="42" t="e">
        <f t="shared" si="164"/>
        <v>#DIV/0!</v>
      </c>
      <c r="CN96" s="73" t="e">
        <f t="shared" si="165"/>
        <v>#DIV/0!</v>
      </c>
      <c r="CO96" s="123" t="e">
        <f t="shared" si="166"/>
        <v>#DIV/0!</v>
      </c>
    </row>
    <row r="97" spans="1:93" ht="15" customHeight="1">
      <c r="A97" s="2">
        <v>98</v>
      </c>
      <c r="B97" s="47">
        <f t="shared" si="87"/>
        <v>0</v>
      </c>
      <c r="C97" s="46">
        <f t="shared" si="88"/>
        <v>0</v>
      </c>
      <c r="D97" s="48" t="e">
        <f t="shared" si="89"/>
        <v>#DIV/0!</v>
      </c>
      <c r="E97" s="49" t="e">
        <f t="shared" si="90"/>
        <v>#DIV/0!</v>
      </c>
      <c r="F97" s="50" t="e">
        <f t="shared" si="91"/>
        <v>#DIV/0!</v>
      </c>
      <c r="G97" s="45">
        <f t="shared" si="92"/>
        <v>1.273477</v>
      </c>
      <c r="H97" s="45" t="e">
        <f t="shared" si="93"/>
        <v>#DIV/0!</v>
      </c>
      <c r="I97" s="109" t="e">
        <f t="shared" si="94"/>
        <v>#DIV/0!</v>
      </c>
      <c r="J97" s="113" t="e">
        <f t="shared" si="95"/>
        <v>#DIV/0!</v>
      </c>
      <c r="K97" s="170">
        <f t="shared" si="96"/>
        <v>98</v>
      </c>
      <c r="L97" s="41" t="str">
        <f t="shared" si="97"/>
        <v/>
      </c>
      <c r="M97" s="42" t="str">
        <f t="shared" si="98"/>
        <v/>
      </c>
      <c r="N97" s="43" t="str">
        <f t="shared" si="99"/>
        <v/>
      </c>
      <c r="O97" s="44" t="str">
        <f t="shared" si="100"/>
        <v/>
      </c>
      <c r="P97" s="45" t="str">
        <f t="shared" si="101"/>
        <v/>
      </c>
      <c r="Q97" s="45" t="str">
        <f t="shared" si="102"/>
        <v/>
      </c>
      <c r="R97" s="109" t="str">
        <f t="shared" si="103"/>
        <v/>
      </c>
      <c r="S97" s="113" t="str">
        <f t="shared" si="104"/>
        <v/>
      </c>
      <c r="T97" s="170">
        <v>98</v>
      </c>
      <c r="U97" s="41" t="str">
        <f t="shared" si="105"/>
        <v/>
      </c>
      <c r="V97" s="42" t="str">
        <f t="shared" si="106"/>
        <v/>
      </c>
      <c r="W97" s="43" t="str">
        <f t="shared" si="107"/>
        <v/>
      </c>
      <c r="X97" s="44" t="str">
        <f t="shared" si="108"/>
        <v/>
      </c>
      <c r="Y97" s="45" t="str">
        <f t="shared" si="109"/>
        <v/>
      </c>
      <c r="Z97" s="45" t="str">
        <f t="shared" si="110"/>
        <v/>
      </c>
      <c r="AA97" s="109" t="str">
        <f t="shared" si="111"/>
        <v/>
      </c>
      <c r="AB97" s="113" t="str">
        <f t="shared" si="112"/>
        <v/>
      </c>
      <c r="AC97" s="170">
        <v>98</v>
      </c>
      <c r="AD97" s="41" t="str">
        <f t="shared" si="113"/>
        <v/>
      </c>
      <c r="AE97" s="42" t="str">
        <f t="shared" si="114"/>
        <v/>
      </c>
      <c r="AF97" s="43" t="str">
        <f t="shared" si="115"/>
        <v/>
      </c>
      <c r="AG97" s="44" t="str">
        <f t="shared" si="116"/>
        <v/>
      </c>
      <c r="AH97" s="45" t="str">
        <f t="shared" si="117"/>
        <v/>
      </c>
      <c r="AI97" s="45" t="str">
        <f t="shared" si="118"/>
        <v/>
      </c>
      <c r="AJ97" s="109" t="str">
        <f t="shared" si="119"/>
        <v/>
      </c>
      <c r="AK97" s="113" t="str">
        <f t="shared" si="120"/>
        <v/>
      </c>
      <c r="AL97" s="170">
        <v>98</v>
      </c>
      <c r="AM97" s="41" t="str">
        <f t="shared" si="121"/>
        <v/>
      </c>
      <c r="AN97" s="42" t="str">
        <f t="shared" si="122"/>
        <v/>
      </c>
      <c r="AO97" s="43" t="str">
        <f t="shared" si="123"/>
        <v/>
      </c>
      <c r="AP97" s="44" t="str">
        <f t="shared" si="124"/>
        <v/>
      </c>
      <c r="AQ97" s="45" t="str">
        <f t="shared" si="125"/>
        <v/>
      </c>
      <c r="AR97" s="45" t="str">
        <f t="shared" si="126"/>
        <v/>
      </c>
      <c r="AS97" s="45" t="str">
        <f t="shared" si="127"/>
        <v/>
      </c>
      <c r="AT97" s="70" t="str">
        <f t="shared" si="128"/>
        <v/>
      </c>
      <c r="AU97" s="170">
        <v>98</v>
      </c>
      <c r="AV97" s="41" t="str">
        <f t="shared" si="129"/>
        <v/>
      </c>
      <c r="AW97" s="42" t="str">
        <f t="shared" si="130"/>
        <v/>
      </c>
      <c r="AX97" s="43" t="str">
        <f t="shared" si="131"/>
        <v/>
      </c>
      <c r="AY97" s="44" t="str">
        <f t="shared" si="132"/>
        <v/>
      </c>
      <c r="AZ97" s="45" t="str">
        <f t="shared" si="133"/>
        <v/>
      </c>
      <c r="BA97" s="45" t="str">
        <f t="shared" si="134"/>
        <v/>
      </c>
      <c r="BB97" s="45" t="str">
        <f t="shared" si="135"/>
        <v/>
      </c>
      <c r="BC97" s="70" t="str">
        <f t="shared" si="136"/>
        <v/>
      </c>
      <c r="BD97" s="170">
        <v>98</v>
      </c>
      <c r="BE97" s="41" t="str">
        <f t="shared" si="137"/>
        <v/>
      </c>
      <c r="BF97" s="42" t="str">
        <f t="shared" si="138"/>
        <v/>
      </c>
      <c r="BG97" s="43" t="str">
        <f t="shared" si="139"/>
        <v/>
      </c>
      <c r="BH97" s="44" t="str">
        <f t="shared" si="140"/>
        <v/>
      </c>
      <c r="BI97" s="45" t="str">
        <f t="shared" si="141"/>
        <v/>
      </c>
      <c r="BJ97" s="45" t="str">
        <f t="shared" si="142"/>
        <v/>
      </c>
      <c r="BK97" s="45" t="str">
        <f t="shared" si="143"/>
        <v/>
      </c>
      <c r="BL97" s="70" t="str">
        <f t="shared" si="144"/>
        <v/>
      </c>
      <c r="BM97" s="170">
        <v>98</v>
      </c>
      <c r="BN97" s="41" t="str">
        <f t="shared" si="145"/>
        <v/>
      </c>
      <c r="BO97" s="42" t="str">
        <f t="shared" si="146"/>
        <v/>
      </c>
      <c r="BP97" s="43" t="str">
        <f t="shared" si="147"/>
        <v/>
      </c>
      <c r="BQ97" s="44" t="str">
        <f t="shared" si="148"/>
        <v/>
      </c>
      <c r="BR97" s="45" t="str">
        <f t="shared" si="149"/>
        <v/>
      </c>
      <c r="BS97" s="45" t="str">
        <f t="shared" si="150"/>
        <v/>
      </c>
      <c r="BT97" s="45" t="str">
        <f t="shared" si="151"/>
        <v/>
      </c>
      <c r="BU97" s="70" t="str">
        <f t="shared" si="152"/>
        <v/>
      </c>
      <c r="BV97" s="11"/>
      <c r="BW97" s="28">
        <v>98</v>
      </c>
      <c r="BX97" s="61">
        <f t="shared" si="153"/>
        <v>0</v>
      </c>
      <c r="BY97" s="62">
        <f t="shared" si="154"/>
        <v>0</v>
      </c>
      <c r="BZ97" s="62" t="e">
        <f t="shared" si="155"/>
        <v>#DIV/0!</v>
      </c>
      <c r="CA97" s="61" t="e">
        <f t="shared" si="156"/>
        <v>#DIV/0!</v>
      </c>
      <c r="CB97" s="75">
        <f t="shared" si="85"/>
        <v>1.273477</v>
      </c>
      <c r="CC97" s="75" t="e">
        <f t="shared" si="157"/>
        <v>#DIV/0!</v>
      </c>
      <c r="CD97" s="75" t="e">
        <f t="shared" si="158"/>
        <v>#DIV/0!</v>
      </c>
      <c r="CE97" s="75" t="e">
        <f t="shared" si="86"/>
        <v>#DIV/0!</v>
      </c>
      <c r="CF97" s="118" t="e">
        <f t="shared" si="159"/>
        <v>#DIV/0!</v>
      </c>
      <c r="CH97" s="25">
        <v>98</v>
      </c>
      <c r="CI97" s="71">
        <f t="shared" si="160"/>
        <v>0</v>
      </c>
      <c r="CJ97" s="42">
        <f t="shared" si="161"/>
        <v>0</v>
      </c>
      <c r="CK97" s="72" t="e">
        <f t="shared" si="162"/>
        <v>#DIV/0!</v>
      </c>
      <c r="CL97" s="71" t="e">
        <f t="shared" si="163"/>
        <v>#DIV/0!</v>
      </c>
      <c r="CM97" s="42" t="e">
        <f t="shared" si="164"/>
        <v>#DIV/0!</v>
      </c>
      <c r="CN97" s="73" t="e">
        <f t="shared" si="165"/>
        <v>#DIV/0!</v>
      </c>
      <c r="CO97" s="123" t="e">
        <f t="shared" si="166"/>
        <v>#DIV/0!</v>
      </c>
    </row>
    <row r="98" spans="1:93" ht="15" customHeight="1">
      <c r="A98" s="2">
        <v>99</v>
      </c>
      <c r="B98" s="47">
        <f t="shared" si="87"/>
        <v>0</v>
      </c>
      <c r="C98" s="46">
        <f t="shared" si="88"/>
        <v>0</v>
      </c>
      <c r="D98" s="48" t="e">
        <f t="shared" si="89"/>
        <v>#DIV/0!</v>
      </c>
      <c r="E98" s="49" t="e">
        <f t="shared" si="90"/>
        <v>#DIV/0!</v>
      </c>
      <c r="F98" s="50" t="e">
        <f t="shared" si="91"/>
        <v>#DIV/0!</v>
      </c>
      <c r="G98" s="45">
        <f t="shared" si="92"/>
        <v>1.273477</v>
      </c>
      <c r="H98" s="45" t="e">
        <f t="shared" si="93"/>
        <v>#DIV/0!</v>
      </c>
      <c r="I98" s="109" t="e">
        <f t="shared" si="94"/>
        <v>#DIV/0!</v>
      </c>
      <c r="J98" s="113" t="e">
        <f t="shared" si="95"/>
        <v>#DIV/0!</v>
      </c>
      <c r="K98" s="170">
        <f t="shared" si="96"/>
        <v>99</v>
      </c>
      <c r="L98" s="41" t="str">
        <f t="shared" si="97"/>
        <v/>
      </c>
      <c r="M98" s="42" t="str">
        <f t="shared" si="98"/>
        <v/>
      </c>
      <c r="N98" s="43" t="str">
        <f t="shared" si="99"/>
        <v/>
      </c>
      <c r="O98" s="44" t="str">
        <f t="shared" si="100"/>
        <v/>
      </c>
      <c r="P98" s="45" t="str">
        <f t="shared" si="101"/>
        <v/>
      </c>
      <c r="Q98" s="45" t="str">
        <f t="shared" si="102"/>
        <v/>
      </c>
      <c r="R98" s="109" t="str">
        <f t="shared" si="103"/>
        <v/>
      </c>
      <c r="S98" s="113" t="str">
        <f t="shared" si="104"/>
        <v/>
      </c>
      <c r="T98" s="170">
        <v>99</v>
      </c>
      <c r="U98" s="41" t="str">
        <f t="shared" si="105"/>
        <v/>
      </c>
      <c r="V98" s="42" t="str">
        <f t="shared" si="106"/>
        <v/>
      </c>
      <c r="W98" s="43" t="str">
        <f t="shared" si="107"/>
        <v/>
      </c>
      <c r="X98" s="44" t="str">
        <f t="shared" si="108"/>
        <v/>
      </c>
      <c r="Y98" s="45" t="str">
        <f t="shared" si="109"/>
        <v/>
      </c>
      <c r="Z98" s="45" t="str">
        <f t="shared" si="110"/>
        <v/>
      </c>
      <c r="AA98" s="109" t="str">
        <f t="shared" si="111"/>
        <v/>
      </c>
      <c r="AB98" s="113" t="str">
        <f t="shared" si="112"/>
        <v/>
      </c>
      <c r="AC98" s="170">
        <v>99</v>
      </c>
      <c r="AD98" s="41" t="str">
        <f t="shared" si="113"/>
        <v/>
      </c>
      <c r="AE98" s="42" t="str">
        <f t="shared" si="114"/>
        <v/>
      </c>
      <c r="AF98" s="43" t="str">
        <f t="shared" si="115"/>
        <v/>
      </c>
      <c r="AG98" s="44" t="str">
        <f t="shared" si="116"/>
        <v/>
      </c>
      <c r="AH98" s="45" t="str">
        <f t="shared" si="117"/>
        <v/>
      </c>
      <c r="AI98" s="45" t="str">
        <f t="shared" si="118"/>
        <v/>
      </c>
      <c r="AJ98" s="109" t="str">
        <f t="shared" si="119"/>
        <v/>
      </c>
      <c r="AK98" s="113" t="str">
        <f t="shared" si="120"/>
        <v/>
      </c>
      <c r="AL98" s="170">
        <v>99</v>
      </c>
      <c r="AM98" s="41" t="str">
        <f t="shared" si="121"/>
        <v/>
      </c>
      <c r="AN98" s="42" t="str">
        <f t="shared" si="122"/>
        <v/>
      </c>
      <c r="AO98" s="43" t="str">
        <f t="shared" si="123"/>
        <v/>
      </c>
      <c r="AP98" s="44" t="str">
        <f t="shared" si="124"/>
        <v/>
      </c>
      <c r="AQ98" s="45" t="str">
        <f t="shared" si="125"/>
        <v/>
      </c>
      <c r="AR98" s="45" t="str">
        <f t="shared" si="126"/>
        <v/>
      </c>
      <c r="AS98" s="45" t="str">
        <f t="shared" si="127"/>
        <v/>
      </c>
      <c r="AT98" s="70" t="str">
        <f t="shared" si="128"/>
        <v/>
      </c>
      <c r="AU98" s="170">
        <v>99</v>
      </c>
      <c r="AV98" s="41" t="str">
        <f t="shared" si="129"/>
        <v/>
      </c>
      <c r="AW98" s="42" t="str">
        <f t="shared" si="130"/>
        <v/>
      </c>
      <c r="AX98" s="43" t="str">
        <f t="shared" si="131"/>
        <v/>
      </c>
      <c r="AY98" s="44" t="str">
        <f t="shared" si="132"/>
        <v/>
      </c>
      <c r="AZ98" s="45" t="str">
        <f t="shared" si="133"/>
        <v/>
      </c>
      <c r="BA98" s="45" t="str">
        <f t="shared" si="134"/>
        <v/>
      </c>
      <c r="BB98" s="45" t="str">
        <f t="shared" si="135"/>
        <v/>
      </c>
      <c r="BC98" s="70" t="str">
        <f t="shared" si="136"/>
        <v/>
      </c>
      <c r="BD98" s="170">
        <v>99</v>
      </c>
      <c r="BE98" s="41" t="str">
        <f t="shared" si="137"/>
        <v/>
      </c>
      <c r="BF98" s="42" t="str">
        <f t="shared" si="138"/>
        <v/>
      </c>
      <c r="BG98" s="43" t="str">
        <f t="shared" si="139"/>
        <v/>
      </c>
      <c r="BH98" s="44" t="str">
        <f t="shared" si="140"/>
        <v/>
      </c>
      <c r="BI98" s="45" t="str">
        <f t="shared" si="141"/>
        <v/>
      </c>
      <c r="BJ98" s="45" t="str">
        <f t="shared" si="142"/>
        <v/>
      </c>
      <c r="BK98" s="45" t="str">
        <f t="shared" si="143"/>
        <v/>
      </c>
      <c r="BL98" s="70" t="str">
        <f t="shared" si="144"/>
        <v/>
      </c>
      <c r="BM98" s="170">
        <v>99</v>
      </c>
      <c r="BN98" s="41" t="str">
        <f t="shared" si="145"/>
        <v/>
      </c>
      <c r="BO98" s="42" t="str">
        <f t="shared" si="146"/>
        <v/>
      </c>
      <c r="BP98" s="43" t="str">
        <f t="shared" si="147"/>
        <v/>
      </c>
      <c r="BQ98" s="44" t="str">
        <f t="shared" si="148"/>
        <v/>
      </c>
      <c r="BR98" s="45" t="str">
        <f t="shared" si="149"/>
        <v/>
      </c>
      <c r="BS98" s="45" t="str">
        <f t="shared" si="150"/>
        <v/>
      </c>
      <c r="BT98" s="45" t="str">
        <f t="shared" si="151"/>
        <v/>
      </c>
      <c r="BU98" s="70" t="str">
        <f t="shared" si="152"/>
        <v/>
      </c>
      <c r="BV98" s="11"/>
      <c r="BW98" s="28">
        <v>99</v>
      </c>
      <c r="BX98" s="61">
        <f t="shared" si="153"/>
        <v>0</v>
      </c>
      <c r="BY98" s="62">
        <f t="shared" si="154"/>
        <v>0</v>
      </c>
      <c r="BZ98" s="62" t="e">
        <f t="shared" si="155"/>
        <v>#DIV/0!</v>
      </c>
      <c r="CA98" s="61" t="e">
        <f t="shared" si="156"/>
        <v>#DIV/0!</v>
      </c>
      <c r="CB98" s="75">
        <f t="shared" si="85"/>
        <v>1.273477</v>
      </c>
      <c r="CC98" s="75" t="e">
        <f t="shared" si="157"/>
        <v>#DIV/0!</v>
      </c>
      <c r="CD98" s="75" t="e">
        <f t="shared" si="158"/>
        <v>#DIV/0!</v>
      </c>
      <c r="CE98" s="75" t="e">
        <f t="shared" si="86"/>
        <v>#DIV/0!</v>
      </c>
      <c r="CF98" s="118" t="e">
        <f t="shared" si="159"/>
        <v>#DIV/0!</v>
      </c>
      <c r="CH98" s="25">
        <v>99</v>
      </c>
      <c r="CI98" s="71">
        <f t="shared" si="160"/>
        <v>0</v>
      </c>
      <c r="CJ98" s="42">
        <f t="shared" si="161"/>
        <v>0</v>
      </c>
      <c r="CK98" s="72" t="e">
        <f t="shared" si="162"/>
        <v>#DIV/0!</v>
      </c>
      <c r="CL98" s="71" t="e">
        <f t="shared" si="163"/>
        <v>#DIV/0!</v>
      </c>
      <c r="CM98" s="42" t="e">
        <f t="shared" si="164"/>
        <v>#DIV/0!</v>
      </c>
      <c r="CN98" s="73" t="e">
        <f t="shared" si="165"/>
        <v>#DIV/0!</v>
      </c>
      <c r="CO98" s="123" t="e">
        <f t="shared" si="166"/>
        <v>#DIV/0!</v>
      </c>
    </row>
    <row r="99" spans="1:93" ht="15" customHeight="1" thickBot="1">
      <c r="A99" s="3">
        <v>100</v>
      </c>
      <c r="B99" s="79">
        <f>IF($B$5&gt;$A99,"",$E$5)</f>
        <v>0</v>
      </c>
      <c r="C99" s="80">
        <f>IF($B$5&gt;$A99,"",ROUND($E$6*(46.084945749*(1-EXP(-0.006472836*A99))^0.631063486)/(46.084945749*(1-EXP(-0.006472836*40))^0.631063486),1))</f>
        <v>0</v>
      </c>
      <c r="D99" s="81" t="e">
        <f>IF($B$5&lt;=$A99,1/((1/B99)-(((0.074343*C99^(-1.388481)*B99+5065*C99^(-2.900328))^-1)/(-3.42872*(10^6)*B99^(-0.9184)))),"")</f>
        <v>#DIV/0!</v>
      </c>
      <c r="E99" s="82" t="e">
        <f>IF($B$5&gt;$A99,"",ROUND(((0.074343*C99^-1.388481)+5065*(C99^-2.900328)/((10^5.38221*C99^-1.51185)))/((0.074343*C99^-1.388481)+5065*(C99^-2.90038)/B99),2))</f>
        <v>#DIV/0!</v>
      </c>
      <c r="F99" s="83" t="e">
        <f>IF($B$5&gt;$A99,"",1/((0.074343*C99^-1.388481)+5065*(C99^-2.900328)/B99))</f>
        <v>#DIV/0!</v>
      </c>
      <c r="G99" s="84">
        <f>IF($B$5&gt;$A99,"",1.273477+0.36758*C99+0.140427*(B99^0.5)*C99/100)</f>
        <v>1.273477</v>
      </c>
      <c r="H99" s="84" t="e">
        <f>IF($B$5&gt;$A99,"",F99/G99)</f>
        <v>#DIV/0!</v>
      </c>
      <c r="I99" s="110" t="e">
        <f>IF($B$5&gt;$A99,"",200*(H99/(PI()*B99))^0.5)</f>
        <v>#DIV/0!</v>
      </c>
      <c r="J99" s="114" t="e">
        <f>IF($B$5&gt;$A99,"",-0.15213+0.985016*I99-0.028142*B99^(0.5)*C99/100)</f>
        <v>#DIV/0!</v>
      </c>
      <c r="K99" s="170">
        <f t="shared" si="96"/>
        <v>100</v>
      </c>
      <c r="L99" s="100" t="str">
        <f t="shared" si="97"/>
        <v/>
      </c>
      <c r="M99" s="101" t="str">
        <f t="shared" si="98"/>
        <v/>
      </c>
      <c r="N99" s="102" t="str">
        <f t="shared" si="99"/>
        <v/>
      </c>
      <c r="O99" s="103" t="str">
        <f t="shared" si="100"/>
        <v/>
      </c>
      <c r="P99" s="84" t="str">
        <f t="shared" si="101"/>
        <v/>
      </c>
      <c r="Q99" s="84" t="str">
        <f t="shared" si="102"/>
        <v/>
      </c>
      <c r="R99" s="110" t="str">
        <f t="shared" si="103"/>
        <v/>
      </c>
      <c r="S99" s="114" t="str">
        <f t="shared" si="104"/>
        <v/>
      </c>
      <c r="T99" s="170">
        <v>100</v>
      </c>
      <c r="U99" s="100" t="str">
        <f>IF(A99&gt;=$V$5,L99*(1-$V$6),"")</f>
        <v/>
      </c>
      <c r="V99" s="101" t="str">
        <f>IF(U99="","",M99)</f>
        <v/>
      </c>
      <c r="W99" s="102" t="str">
        <f>IF(U99="","",ROUND(((0.074343*V99^-1.388481)+5065*(V99^-2.900328)/((10^5.38221*V99^-1.51185)))/((0.074343*V99^-1.388481)+5065*(V99^-2.90038)/U99),2))</f>
        <v/>
      </c>
      <c r="X99" s="103" t="str">
        <f>IF(U99="","",1/((0.074343*V99^-1.388481)+5065*(V99^-2.900328)/U99))</f>
        <v/>
      </c>
      <c r="Y99" s="84" t="str">
        <f>IF($V$5&gt;$A99,"",1.273477+0.36758*V99+0.140427*(U99^0.5)*V99/100)</f>
        <v/>
      </c>
      <c r="Z99" s="84" t="str">
        <f>IF($V$5&gt;$A99,"",X99/Y99)</f>
        <v/>
      </c>
      <c r="AA99" s="110" t="str">
        <f>IF($V$5&gt;$A99,"",200*(Z99/(PI()*U99))^0.5)</f>
        <v/>
      </c>
      <c r="AB99" s="114" t="str">
        <f>IF($V$5&gt;$A99,"",-0.15213+0.985016*AA99-0.028142*U99^(0.5)*V99/100)</f>
        <v/>
      </c>
      <c r="AC99" s="170">
        <v>100</v>
      </c>
      <c r="AD99" s="104" t="str">
        <f>IF(A99&gt;=$AE$5,U99*(1-$AE$6),"")</f>
        <v/>
      </c>
      <c r="AE99" s="105" t="str">
        <f>IF(AD99="","",V99)</f>
        <v/>
      </c>
      <c r="AF99" s="106" t="str">
        <f>IF(AD99="","",ROUND(((0.074343*AE99^-1.388481)+5065*(AE99^-2.900328)/((10^5.38221*AE99^-1.51185)))/((0.074343*AE99^-1.388481)+5065*(AE99^-2.90038)/AD99),2))</f>
        <v/>
      </c>
      <c r="AG99" s="107" t="str">
        <f>IF(AD99="","",1/((0.074343*AE99^-1.388481)+5065*(AE99^-2.900328)/AD99))</f>
        <v/>
      </c>
      <c r="AH99" s="91" t="str">
        <f>IF($AE$5&gt;$A99,"",1.273477+0.36758*AE99+0.140427*(AD99^0.5)*AE99/100)</f>
        <v/>
      </c>
      <c r="AI99" s="91" t="str">
        <f>IF($AE$5&gt;$A99,"",AG99/AH99)</f>
        <v/>
      </c>
      <c r="AJ99" s="111" t="str">
        <f>IF($AE$5&gt;$A99,"",200*(AI99/(PI()*AD99))^0.5)</f>
        <v/>
      </c>
      <c r="AK99" s="115" t="str">
        <f>IF($AE$5&gt;$A99,"",-0.15213+0.985016*AJ99-0.028142*AD99^(0.5)*AE99/100)</f>
        <v/>
      </c>
      <c r="AL99" s="170">
        <v>100</v>
      </c>
      <c r="AM99" s="100" t="str">
        <f>IF(A99&gt;=$AN$5,AD99*(1-$AN$6),"")</f>
        <v/>
      </c>
      <c r="AN99" s="101" t="str">
        <f>IF(AM99="","",AE99)</f>
        <v/>
      </c>
      <c r="AO99" s="102" t="str">
        <f>IF(AM99="","",ROUND(((0.074343*AN99^-1.388481)+5065*(AN99^-2.900328)/((10^5.38221*AN99^-1.51185)))/((0.074343*AN99^-1.388481)+5065*(AN99^-2.90038)/AM99),2))</f>
        <v/>
      </c>
      <c r="AP99" s="103" t="str">
        <f>IF(AM99="","",1/((0.074343*AN99^-1.388481)+5065*(AN99^-2.900328)/AM99))</f>
        <v/>
      </c>
      <c r="AQ99" s="84" t="str">
        <f>IF($AN$5&gt;$A99,"",1.273477+0.36758*AN99+0.140427*(AM99^0.5)*AN99/100)</f>
        <v/>
      </c>
      <c r="AR99" s="84" t="str">
        <f>IF($AN$5&gt;$A99,"",AP99/AQ99)</f>
        <v/>
      </c>
      <c r="AS99" s="84" t="str">
        <f>IF($AN$5&gt;$A99,"",200*(AR99/(PI()*AM99))^0.5)</f>
        <v/>
      </c>
      <c r="AT99" s="85" t="str">
        <f>IF($AN$5&gt;$A99,"",-0.15213+0.985016*AS99-0.028142*AM99^(0.5)*AN99/100)</f>
        <v/>
      </c>
      <c r="AU99" s="170">
        <v>100</v>
      </c>
      <c r="AV99" s="100" t="str">
        <f>IF(A99&gt;=$AW$5,AM99*(1-$AW$6),"")</f>
        <v/>
      </c>
      <c r="AW99" s="101" t="str">
        <f>IF(AV99="","",AN99)</f>
        <v/>
      </c>
      <c r="AX99" s="102" t="str">
        <f>IF(AV99="","",ROUND(((0.074343*AW99^-1.388481)+5065*(AW99^-2.900328)/((10^5.38221*AW99^-1.51185)))/((0.074343*AW99^-1.388481)+5065*(AW99^-2.90038)/AV99),2))</f>
        <v/>
      </c>
      <c r="AY99" s="103" t="str">
        <f>IF(AV99="","",1/((0.074343*AW99^-1.388481)+5065*(AW99^-2.900328)/AV99))</f>
        <v/>
      </c>
      <c r="AZ99" s="84" t="str">
        <f>IF($AW$5&gt;$A99,"",1.273477+0.36758*AW99+0.140427*(AV99^0.5)*AW99/100)</f>
        <v/>
      </c>
      <c r="BA99" s="84" t="str">
        <f>IF($AW$5&gt;$A99,"",AY99/AZ99)</f>
        <v/>
      </c>
      <c r="BB99" s="84" t="str">
        <f>IF($AW$5&gt;$A99,"",200*(BA99/(PI()*AV99))^0.5)</f>
        <v/>
      </c>
      <c r="BC99" s="85" t="str">
        <f>IF($AW$5&gt;$A99,"",-0.15213+0.985016*BB99-0.028142*AV99^(0.5)*AW99/100)</f>
        <v/>
      </c>
      <c r="BD99" s="170">
        <v>100</v>
      </c>
      <c r="BE99" s="100" t="str">
        <f t="shared" si="137"/>
        <v/>
      </c>
      <c r="BF99" s="101" t="str">
        <f t="shared" si="138"/>
        <v/>
      </c>
      <c r="BG99" s="102" t="str">
        <f t="shared" si="139"/>
        <v/>
      </c>
      <c r="BH99" s="103" t="str">
        <f t="shared" si="140"/>
        <v/>
      </c>
      <c r="BI99" s="84" t="str">
        <f t="shared" si="141"/>
        <v/>
      </c>
      <c r="BJ99" s="84" t="str">
        <f t="shared" si="142"/>
        <v/>
      </c>
      <c r="BK99" s="84" t="str">
        <f t="shared" si="143"/>
        <v/>
      </c>
      <c r="BL99" s="85" t="str">
        <f t="shared" si="144"/>
        <v/>
      </c>
      <c r="BM99" s="170">
        <v>100</v>
      </c>
      <c r="BN99" s="100" t="str">
        <f t="shared" si="145"/>
        <v/>
      </c>
      <c r="BO99" s="101" t="str">
        <f t="shared" si="146"/>
        <v/>
      </c>
      <c r="BP99" s="102" t="str">
        <f t="shared" si="147"/>
        <v/>
      </c>
      <c r="BQ99" s="103" t="str">
        <f t="shared" si="148"/>
        <v/>
      </c>
      <c r="BR99" s="84" t="str">
        <f t="shared" si="149"/>
        <v/>
      </c>
      <c r="BS99" s="84" t="str">
        <f t="shared" si="150"/>
        <v/>
      </c>
      <c r="BT99" s="84" t="str">
        <f t="shared" si="151"/>
        <v/>
      </c>
      <c r="BU99" s="85" t="str">
        <f t="shared" si="152"/>
        <v/>
      </c>
      <c r="BV99" s="11"/>
      <c r="BW99" s="29">
        <v>100</v>
      </c>
      <c r="BX99" s="137">
        <f t="shared" si="153"/>
        <v>0</v>
      </c>
      <c r="BY99" s="138">
        <f t="shared" si="154"/>
        <v>0</v>
      </c>
      <c r="BZ99" s="138" t="e">
        <f t="shared" si="155"/>
        <v>#DIV/0!</v>
      </c>
      <c r="CA99" s="137" t="e">
        <f t="shared" si="156"/>
        <v>#DIV/0!</v>
      </c>
      <c r="CB99" s="139">
        <f t="shared" si="85"/>
        <v>1.273477</v>
      </c>
      <c r="CC99" s="139" t="e">
        <f t="shared" si="157"/>
        <v>#DIV/0!</v>
      </c>
      <c r="CD99" s="139" t="e">
        <f t="shared" si="158"/>
        <v>#DIV/0!</v>
      </c>
      <c r="CE99" s="139" t="e">
        <f t="shared" si="86"/>
        <v>#DIV/0!</v>
      </c>
      <c r="CF99" s="140" t="e">
        <f t="shared" si="159"/>
        <v>#DIV/0!</v>
      </c>
      <c r="CH99" s="149">
        <v>100</v>
      </c>
      <c r="CI99" s="143">
        <f t="shared" si="160"/>
        <v>0</v>
      </c>
      <c r="CJ99" s="105">
        <f t="shared" si="161"/>
        <v>0</v>
      </c>
      <c r="CK99" s="144" t="e">
        <f t="shared" si="162"/>
        <v>#DIV/0!</v>
      </c>
      <c r="CL99" s="143" t="e">
        <f t="shared" si="163"/>
        <v>#DIV/0!</v>
      </c>
      <c r="CM99" s="105" t="e">
        <f t="shared" si="164"/>
        <v>#DIV/0!</v>
      </c>
      <c r="CN99" s="145" t="e">
        <f t="shared" si="165"/>
        <v>#DIV/0!</v>
      </c>
      <c r="CO99" s="146" t="e">
        <f t="shared" si="166"/>
        <v>#DIV/0!</v>
      </c>
    </row>
    <row r="100" spans="1:93" ht="14.25">
      <c r="A100" s="1">
        <v>101</v>
      </c>
      <c r="B100" s="47">
        <f t="shared" ref="B100:B149" si="167">IF($B$5&gt;$A100,"",$E$5)</f>
        <v>0</v>
      </c>
      <c r="C100" s="46">
        <f t="shared" ref="C100:C149" si="168">IF($B$5&gt;$A100,"",ROUND($E$6*(46.084945749*(1-EXP(-0.006472836*A100))^0.631063486)/(46.084945749*(1-EXP(-0.006472836*40))^0.631063486),1))</f>
        <v>0</v>
      </c>
      <c r="D100" s="77" t="e">
        <f t="shared" ref="D100:D149" si="169">IF($B$5&lt;=$A100,1/((1/B100)-(((0.074343*C100^(-1.388481)*B100+5065*C100^(-2.900328))^-1)/(-3.42872*(10^6)*B100^(-0.9184)))),"")</f>
        <v>#DIV/0!</v>
      </c>
      <c r="E100" s="49" t="e">
        <f t="shared" ref="E100:E149" si="170">IF($B$5&gt;$A100,"",ROUND(((0.074343*C100^-1.388481)+5065*(C100^-2.900328)/((10^5.38221*C100^-1.51185)))/((0.074343*C100^-1.388481)+5065*(C100^-2.90038)/B100),2))</f>
        <v>#DIV/0!</v>
      </c>
      <c r="F100" s="50" t="e">
        <f t="shared" ref="F100:F149" si="171">IF($B$5&gt;$A100,"",1/((0.074343*C100^-1.388481)+5065*(C100^-2.900328)/B100))</f>
        <v>#DIV/0!</v>
      </c>
      <c r="G100" s="78">
        <f t="shared" ref="G100:G149" si="172">IF($B$5&gt;$A100,"",1.273477+0.36758*C100+0.140427*(B100^0.5)*C100/100)</f>
        <v>1.273477</v>
      </c>
      <c r="H100" s="78" t="e">
        <f t="shared" ref="H100:H149" si="173">IF($B$5&gt;$A100,"",F100/G100)</f>
        <v>#DIV/0!</v>
      </c>
      <c r="I100" s="108" t="e">
        <f t="shared" ref="I100:I149" si="174">IF($B$5&gt;$A100,"",200*(H100/(PI()*B100))^0.5)</f>
        <v>#DIV/0!</v>
      </c>
      <c r="J100" s="113" t="e">
        <f t="shared" ref="J100:J149" si="175">IF($B$5&gt;$A100,"",-0.15213+0.985016*I100-0.028142*B100^(0.5)*C100/100)</f>
        <v>#DIV/0!</v>
      </c>
      <c r="K100" s="170">
        <f t="shared" si="96"/>
        <v>101</v>
      </c>
      <c r="L100" s="98" t="str">
        <f t="shared" si="97"/>
        <v/>
      </c>
      <c r="M100" s="46" t="str">
        <f t="shared" si="98"/>
        <v/>
      </c>
      <c r="N100" s="49" t="str">
        <f t="shared" si="99"/>
        <v/>
      </c>
      <c r="O100" s="50" t="str">
        <f t="shared" si="100"/>
        <v/>
      </c>
      <c r="P100" s="78" t="str">
        <f t="shared" si="101"/>
        <v/>
      </c>
      <c r="Q100" s="78" t="str">
        <f t="shared" si="102"/>
        <v/>
      </c>
      <c r="R100" s="108" t="str">
        <f t="shared" si="103"/>
        <v/>
      </c>
      <c r="S100" s="113" t="str">
        <f t="shared" si="104"/>
        <v/>
      </c>
      <c r="T100" s="170">
        <v>101</v>
      </c>
      <c r="U100" s="98" t="str">
        <f t="shared" ref="U100:U149" si="176">IF(A100&gt;=$V$5,L100*(1-$V$6),"")</f>
        <v/>
      </c>
      <c r="V100" s="46" t="str">
        <f t="shared" ref="V100:V149" si="177">IF(U100="","",M100)</f>
        <v/>
      </c>
      <c r="W100" s="49" t="str">
        <f t="shared" ref="W100:W149" si="178">IF(U100="","",ROUND(((0.074343*V100^-1.388481)+5065*(V100^-2.900328)/((10^5.38221*V100^-1.51185)))/((0.074343*V100^-1.388481)+5065*(V100^-2.90038)/U100),2))</f>
        <v/>
      </c>
      <c r="X100" s="50" t="str">
        <f t="shared" ref="X100:X149" si="179">IF(U100="","",1/((0.074343*V100^-1.388481)+5065*(V100^-2.900328)/U100))</f>
        <v/>
      </c>
      <c r="Y100" s="78" t="str">
        <f t="shared" ref="Y100:Y149" si="180">IF($V$5&gt;$A100,"",1.273477+0.36758*V100+0.140427*(U100^0.5)*V100/100)</f>
        <v/>
      </c>
      <c r="Z100" s="78" t="str">
        <f t="shared" ref="Z100:Z149" si="181">IF($V$5&gt;$A100,"",X100/Y100)</f>
        <v/>
      </c>
      <c r="AA100" s="108" t="str">
        <f t="shared" ref="AA100:AA149" si="182">IF($V$5&gt;$A100,"",200*(Z100/(PI()*U100))^0.5)</f>
        <v/>
      </c>
      <c r="AB100" s="113" t="str">
        <f t="shared" ref="AB100:AB149" si="183">IF($V$5&gt;$A100,"",-0.15213+0.985016*AA100-0.028142*U100^(0.5)*V100/100)</f>
        <v/>
      </c>
      <c r="AC100" s="170">
        <v>101</v>
      </c>
      <c r="AD100" s="99" t="str">
        <f t="shared" ref="AD100:AD149" si="184">IF(A100&gt;=$AE$5,U100*(1-$AE$6),"")</f>
        <v/>
      </c>
      <c r="AE100" s="54" t="str">
        <f t="shared" ref="AE100:AE149" si="185">IF(AD100="","",V100)</f>
        <v/>
      </c>
      <c r="AF100" s="94" t="str">
        <f t="shared" ref="AF100:AF149" si="186">IF(AD100="","",ROUND(((0.074343*AE100^-1.388481)+5065*(AE100^-2.900328)/((10^5.38221*AE100^-1.51185)))/((0.074343*AE100^-1.388481)+5065*(AE100^-2.90038)/AD100),2))</f>
        <v/>
      </c>
      <c r="AG100" s="95" t="str">
        <f t="shared" ref="AG100:AG149" si="187">IF(AD100="","",1/((0.074343*AE100^-1.388481)+5065*(AE100^-2.900328)/AD100))</f>
        <v/>
      </c>
      <c r="AH100" s="96" t="str">
        <f t="shared" ref="AH100:AH149" si="188">IF($AE$5&gt;$A100,"",1.273477+0.36758*AE100+0.140427*(AD100^0.5)*AE100/100)</f>
        <v/>
      </c>
      <c r="AI100" s="96" t="str">
        <f t="shared" ref="AI100:AI149" si="189">IF($AE$5&gt;$A100,"",AG100/AH100)</f>
        <v/>
      </c>
      <c r="AJ100" s="112" t="str">
        <f t="shared" ref="AJ100:AJ149" si="190">IF($AE$5&gt;$A100,"",200*(AI100/(PI()*AD100))^0.5)</f>
        <v/>
      </c>
      <c r="AK100" s="116" t="str">
        <f t="shared" ref="AK100:AK149" si="191">IF($AE$5&gt;$A100,"",-0.15213+0.985016*AJ100-0.028142*AD100^(0.5)*AE100/100)</f>
        <v/>
      </c>
      <c r="AL100" s="170">
        <v>101</v>
      </c>
      <c r="AM100" s="99" t="str">
        <f t="shared" ref="AM100:AM149" si="192">IF(A100&gt;=$AN$5,AD100*(1-$AN$6),"")</f>
        <v/>
      </c>
      <c r="AN100" s="54" t="str">
        <f t="shared" ref="AN100:AN149" si="193">IF(AM100="","",AE100)</f>
        <v/>
      </c>
      <c r="AO100" s="94" t="str">
        <f t="shared" ref="AO100:AO149" si="194">IF(AM100="","",ROUND(((0.074343*AN100^-1.388481)+5065*(AN100^-2.900328)/((10^5.38221*AN100^-1.51185)))/((0.074343*AN100^-1.388481)+5065*(AN100^-2.90038)/AM100),2))</f>
        <v/>
      </c>
      <c r="AP100" s="95" t="str">
        <f t="shared" ref="AP100:AP149" si="195">IF(AM100="","",1/((0.074343*AN100^-1.388481)+5065*(AN100^-2.900328)/AM100))</f>
        <v/>
      </c>
      <c r="AQ100" s="96" t="str">
        <f t="shared" ref="AQ100:AQ149" si="196">IF($AN$5&gt;$A100,"",1.273477+0.36758*AN100+0.140427*(AM100^0.5)*AN100/100)</f>
        <v/>
      </c>
      <c r="AR100" s="96" t="str">
        <f t="shared" ref="AR100:AR149" si="197">IF($AN$5&gt;$A100,"",AP100/AQ100)</f>
        <v/>
      </c>
      <c r="AS100" s="96" t="str">
        <f t="shared" ref="AS100:AS149" si="198">IF($AN$5&gt;$A100,"",200*(AR100/(PI()*AM100))^0.5)</f>
        <v/>
      </c>
      <c r="AT100" s="53" t="str">
        <f t="shared" ref="AT100:AT149" si="199">IF($AN$5&gt;$A100,"",-0.15213+0.985016*AS100-0.028142*AM100^(0.5)*AN100/100)</f>
        <v/>
      </c>
      <c r="AU100" s="170">
        <v>101</v>
      </c>
      <c r="AV100" s="98" t="str">
        <f t="shared" ref="AV100:AV149" si="200">IF(A100&gt;=$AW$5,AM100*(1-$AW$6),"")</f>
        <v/>
      </c>
      <c r="AW100" s="46" t="str">
        <f t="shared" ref="AW100:AW149" si="201">IF(AV100="","",AN100)</f>
        <v/>
      </c>
      <c r="AX100" s="49" t="str">
        <f t="shared" ref="AX100:AX149" si="202">IF(AV100="","",ROUND(((0.074343*AW100^-1.388481)+5065*(AW100^-2.900328)/((10^5.38221*AW100^-1.51185)))/((0.074343*AW100^-1.388481)+5065*(AW100^-2.90038)/AV100),2))</f>
        <v/>
      </c>
      <c r="AY100" s="50" t="str">
        <f t="shared" ref="AY100:AY149" si="203">IF(AV100="","",1/((0.074343*AW100^-1.388481)+5065*(AW100^-2.900328)/AV100))</f>
        <v/>
      </c>
      <c r="AZ100" s="78" t="str">
        <f t="shared" ref="AZ100:AZ149" si="204">IF($AW$5&gt;$A100,"",1.273477+0.36758*AW100+0.140427*(AV100^0.5)*AW100/100)</f>
        <v/>
      </c>
      <c r="BA100" s="78" t="str">
        <f t="shared" ref="BA100:BA149" si="205">IF($AW$5&gt;$A100,"",AY100/AZ100)</f>
        <v/>
      </c>
      <c r="BB100" s="78" t="str">
        <f t="shared" ref="BB100:BB149" si="206">IF($AW$5&gt;$A100,"",200*(BA100/(PI()*AV100))^0.5)</f>
        <v/>
      </c>
      <c r="BC100" s="46" t="str">
        <f t="shared" ref="BC100:BC149" si="207">IF($AW$5&gt;$A100,"",-0.15213+0.985016*BB100-0.028142*AV100^(0.5)*AW100/100)</f>
        <v/>
      </c>
      <c r="BD100" s="170">
        <v>101</v>
      </c>
      <c r="BE100" s="98" t="str">
        <f t="shared" si="137"/>
        <v/>
      </c>
      <c r="BF100" s="46" t="str">
        <f t="shared" si="138"/>
        <v/>
      </c>
      <c r="BG100" s="49" t="str">
        <f t="shared" si="139"/>
        <v/>
      </c>
      <c r="BH100" s="50" t="str">
        <f t="shared" si="140"/>
        <v/>
      </c>
      <c r="BI100" s="78" t="str">
        <f t="shared" si="141"/>
        <v/>
      </c>
      <c r="BJ100" s="78" t="str">
        <f t="shared" si="142"/>
        <v/>
      </c>
      <c r="BK100" s="78" t="str">
        <f t="shared" si="143"/>
        <v/>
      </c>
      <c r="BL100" s="46" t="str">
        <f t="shared" si="144"/>
        <v/>
      </c>
      <c r="BM100" s="170">
        <v>101</v>
      </c>
      <c r="BN100" s="98" t="str">
        <f t="shared" si="145"/>
        <v/>
      </c>
      <c r="BO100" s="46" t="str">
        <f t="shared" si="146"/>
        <v/>
      </c>
      <c r="BP100" s="49" t="str">
        <f t="shared" si="147"/>
        <v/>
      </c>
      <c r="BQ100" s="50" t="str">
        <f t="shared" si="148"/>
        <v/>
      </c>
      <c r="BR100" s="78" t="str">
        <f t="shared" si="149"/>
        <v/>
      </c>
      <c r="BS100" s="78" t="str">
        <f t="shared" si="150"/>
        <v/>
      </c>
      <c r="BT100" s="78" t="str">
        <f t="shared" si="151"/>
        <v/>
      </c>
      <c r="BU100" s="70" t="str">
        <f t="shared" si="152"/>
        <v/>
      </c>
      <c r="BW100" s="141">
        <v>101</v>
      </c>
      <c r="BX100" s="59">
        <f t="shared" si="153"/>
        <v>0</v>
      </c>
      <c r="BY100" s="60">
        <f t="shared" si="154"/>
        <v>0</v>
      </c>
      <c r="BZ100" s="60" t="e">
        <f t="shared" si="155"/>
        <v>#DIV/0!</v>
      </c>
      <c r="CA100" s="59" t="e">
        <f t="shared" si="156"/>
        <v>#DIV/0!</v>
      </c>
      <c r="CB100" s="76">
        <f t="shared" si="85"/>
        <v>1.273477</v>
      </c>
      <c r="CC100" s="76" t="e">
        <f t="shared" si="157"/>
        <v>#DIV/0!</v>
      </c>
      <c r="CD100" s="76" t="e">
        <f t="shared" si="158"/>
        <v>#DIV/0!</v>
      </c>
      <c r="CE100" s="76" t="e">
        <f t="shared" si="86"/>
        <v>#DIV/0!</v>
      </c>
      <c r="CF100" s="134" t="e">
        <f t="shared" si="159"/>
        <v>#DIV/0!</v>
      </c>
      <c r="CH100" s="36">
        <v>101</v>
      </c>
      <c r="CI100" s="52">
        <f t="shared" si="160"/>
        <v>0</v>
      </c>
      <c r="CJ100" s="54">
        <f t="shared" si="161"/>
        <v>0</v>
      </c>
      <c r="CK100" s="55" t="e">
        <f t="shared" si="162"/>
        <v>#DIV/0!</v>
      </c>
      <c r="CL100" s="52" t="e">
        <f t="shared" si="163"/>
        <v>#DIV/0!</v>
      </c>
      <c r="CM100" s="54" t="e">
        <f t="shared" si="164"/>
        <v>#DIV/0!</v>
      </c>
      <c r="CN100" s="148" t="e">
        <f t="shared" si="165"/>
        <v>#DIV/0!</v>
      </c>
      <c r="CO100" s="53" t="e">
        <f t="shared" si="166"/>
        <v>#DIV/0!</v>
      </c>
    </row>
    <row r="101" spans="1:93" ht="13.5" customHeight="1">
      <c r="A101" s="2">
        <v>102</v>
      </c>
      <c r="B101" s="47">
        <f t="shared" si="167"/>
        <v>0</v>
      </c>
      <c r="C101" s="46">
        <f t="shared" si="168"/>
        <v>0</v>
      </c>
      <c r="D101" s="48" t="e">
        <f t="shared" si="169"/>
        <v>#DIV/0!</v>
      </c>
      <c r="E101" s="49" t="e">
        <f t="shared" si="170"/>
        <v>#DIV/0!</v>
      </c>
      <c r="F101" s="50" t="e">
        <f t="shared" si="171"/>
        <v>#DIV/0!</v>
      </c>
      <c r="G101" s="45">
        <f t="shared" si="172"/>
        <v>1.273477</v>
      </c>
      <c r="H101" s="45" t="e">
        <f t="shared" si="173"/>
        <v>#DIV/0!</v>
      </c>
      <c r="I101" s="109" t="e">
        <f t="shared" si="174"/>
        <v>#DIV/0!</v>
      </c>
      <c r="J101" s="113" t="e">
        <f t="shared" si="175"/>
        <v>#DIV/0!</v>
      </c>
      <c r="K101" s="170">
        <f t="shared" si="96"/>
        <v>102</v>
      </c>
      <c r="L101" s="41" t="str">
        <f t="shared" si="97"/>
        <v/>
      </c>
      <c r="M101" s="42" t="str">
        <f t="shared" si="98"/>
        <v/>
      </c>
      <c r="N101" s="43" t="str">
        <f t="shared" si="99"/>
        <v/>
      </c>
      <c r="O101" s="44" t="str">
        <f t="shared" si="100"/>
        <v/>
      </c>
      <c r="P101" s="45" t="str">
        <f t="shared" si="101"/>
        <v/>
      </c>
      <c r="Q101" s="45" t="str">
        <f t="shared" si="102"/>
        <v/>
      </c>
      <c r="R101" s="109" t="str">
        <f t="shared" si="103"/>
        <v/>
      </c>
      <c r="S101" s="113" t="str">
        <f t="shared" si="104"/>
        <v/>
      </c>
      <c r="T101" s="170">
        <v>102</v>
      </c>
      <c r="U101" s="41" t="str">
        <f t="shared" si="176"/>
        <v/>
      </c>
      <c r="V101" s="42" t="str">
        <f t="shared" si="177"/>
        <v/>
      </c>
      <c r="W101" s="43" t="str">
        <f t="shared" si="178"/>
        <v/>
      </c>
      <c r="X101" s="44" t="str">
        <f t="shared" si="179"/>
        <v/>
      </c>
      <c r="Y101" s="45" t="str">
        <f t="shared" si="180"/>
        <v/>
      </c>
      <c r="Z101" s="45" t="str">
        <f t="shared" si="181"/>
        <v/>
      </c>
      <c r="AA101" s="109" t="str">
        <f t="shared" si="182"/>
        <v/>
      </c>
      <c r="AB101" s="113" t="str">
        <f t="shared" si="183"/>
        <v/>
      </c>
      <c r="AC101" s="170">
        <v>102</v>
      </c>
      <c r="AD101" s="41" t="str">
        <f t="shared" si="184"/>
        <v/>
      </c>
      <c r="AE101" s="42" t="str">
        <f t="shared" si="185"/>
        <v/>
      </c>
      <c r="AF101" s="43" t="str">
        <f t="shared" si="186"/>
        <v/>
      </c>
      <c r="AG101" s="44" t="str">
        <f t="shared" si="187"/>
        <v/>
      </c>
      <c r="AH101" s="45" t="str">
        <f t="shared" si="188"/>
        <v/>
      </c>
      <c r="AI101" s="45" t="str">
        <f t="shared" si="189"/>
        <v/>
      </c>
      <c r="AJ101" s="109" t="str">
        <f t="shared" si="190"/>
        <v/>
      </c>
      <c r="AK101" s="113" t="str">
        <f t="shared" si="191"/>
        <v/>
      </c>
      <c r="AL101" s="170">
        <v>102</v>
      </c>
      <c r="AM101" s="41" t="str">
        <f t="shared" si="192"/>
        <v/>
      </c>
      <c r="AN101" s="42" t="str">
        <f t="shared" si="193"/>
        <v/>
      </c>
      <c r="AO101" s="43" t="str">
        <f t="shared" si="194"/>
        <v/>
      </c>
      <c r="AP101" s="44" t="str">
        <f t="shared" si="195"/>
        <v/>
      </c>
      <c r="AQ101" s="45" t="str">
        <f t="shared" si="196"/>
        <v/>
      </c>
      <c r="AR101" s="45" t="str">
        <f t="shared" si="197"/>
        <v/>
      </c>
      <c r="AS101" s="45" t="str">
        <f t="shared" si="198"/>
        <v/>
      </c>
      <c r="AT101" s="70" t="str">
        <f t="shared" si="199"/>
        <v/>
      </c>
      <c r="AU101" s="170">
        <v>102</v>
      </c>
      <c r="AV101" s="41" t="str">
        <f t="shared" si="200"/>
        <v/>
      </c>
      <c r="AW101" s="42" t="str">
        <f t="shared" si="201"/>
        <v/>
      </c>
      <c r="AX101" s="43" t="str">
        <f t="shared" si="202"/>
        <v/>
      </c>
      <c r="AY101" s="44" t="str">
        <f t="shared" si="203"/>
        <v/>
      </c>
      <c r="AZ101" s="45" t="str">
        <f t="shared" si="204"/>
        <v/>
      </c>
      <c r="BA101" s="45" t="str">
        <f t="shared" si="205"/>
        <v/>
      </c>
      <c r="BB101" s="45" t="str">
        <f t="shared" si="206"/>
        <v/>
      </c>
      <c r="BC101" s="46" t="str">
        <f t="shared" si="207"/>
        <v/>
      </c>
      <c r="BD101" s="170">
        <v>102</v>
      </c>
      <c r="BE101" s="41" t="str">
        <f t="shared" si="137"/>
        <v/>
      </c>
      <c r="BF101" s="42" t="str">
        <f t="shared" si="138"/>
        <v/>
      </c>
      <c r="BG101" s="43" t="str">
        <f t="shared" si="139"/>
        <v/>
      </c>
      <c r="BH101" s="44" t="str">
        <f t="shared" si="140"/>
        <v/>
      </c>
      <c r="BI101" s="45" t="str">
        <f t="shared" si="141"/>
        <v/>
      </c>
      <c r="BJ101" s="45" t="str">
        <f t="shared" si="142"/>
        <v/>
      </c>
      <c r="BK101" s="45" t="str">
        <f t="shared" si="143"/>
        <v/>
      </c>
      <c r="BL101" s="46" t="str">
        <f t="shared" si="144"/>
        <v/>
      </c>
      <c r="BM101" s="170">
        <v>102</v>
      </c>
      <c r="BN101" s="41" t="str">
        <f t="shared" si="145"/>
        <v/>
      </c>
      <c r="BO101" s="42" t="str">
        <f t="shared" si="146"/>
        <v/>
      </c>
      <c r="BP101" s="43" t="str">
        <f t="shared" si="147"/>
        <v/>
      </c>
      <c r="BQ101" s="44" t="str">
        <f t="shared" si="148"/>
        <v/>
      </c>
      <c r="BR101" s="45" t="str">
        <f t="shared" si="149"/>
        <v/>
      </c>
      <c r="BS101" s="45" t="str">
        <f t="shared" si="150"/>
        <v/>
      </c>
      <c r="BT101" s="45" t="str">
        <f t="shared" si="151"/>
        <v/>
      </c>
      <c r="BU101" s="70" t="str">
        <f t="shared" si="152"/>
        <v/>
      </c>
      <c r="BW101" s="37">
        <v>102</v>
      </c>
      <c r="BX101" s="61">
        <f t="shared" si="153"/>
        <v>0</v>
      </c>
      <c r="BY101" s="62">
        <f t="shared" si="154"/>
        <v>0</v>
      </c>
      <c r="BZ101" s="62" t="e">
        <f t="shared" si="155"/>
        <v>#DIV/0!</v>
      </c>
      <c r="CA101" s="61" t="e">
        <f t="shared" si="156"/>
        <v>#DIV/0!</v>
      </c>
      <c r="CB101" s="75">
        <f t="shared" si="85"/>
        <v>1.273477</v>
      </c>
      <c r="CC101" s="75" t="e">
        <f t="shared" si="157"/>
        <v>#DIV/0!</v>
      </c>
      <c r="CD101" s="75" t="e">
        <f t="shared" si="158"/>
        <v>#DIV/0!</v>
      </c>
      <c r="CE101" s="75" t="e">
        <f t="shared" si="86"/>
        <v>#DIV/0!</v>
      </c>
      <c r="CF101" s="118" t="e">
        <f t="shared" si="159"/>
        <v>#DIV/0!</v>
      </c>
      <c r="CH101" s="37">
        <v>102</v>
      </c>
      <c r="CI101" s="71">
        <f t="shared" si="160"/>
        <v>0</v>
      </c>
      <c r="CJ101" s="42">
        <f t="shared" si="161"/>
        <v>0</v>
      </c>
      <c r="CK101" s="72" t="e">
        <f t="shared" si="162"/>
        <v>#DIV/0!</v>
      </c>
      <c r="CL101" s="71" t="e">
        <f t="shared" si="163"/>
        <v>#DIV/0!</v>
      </c>
      <c r="CM101" s="42" t="e">
        <f t="shared" si="164"/>
        <v>#DIV/0!</v>
      </c>
      <c r="CN101" s="73" t="e">
        <f t="shared" si="165"/>
        <v>#DIV/0!</v>
      </c>
      <c r="CO101" s="123" t="e">
        <f t="shared" si="166"/>
        <v>#DIV/0!</v>
      </c>
    </row>
    <row r="102" spans="1:93" ht="14.25">
      <c r="A102" s="2">
        <v>103</v>
      </c>
      <c r="B102" s="47">
        <f t="shared" si="167"/>
        <v>0</v>
      </c>
      <c r="C102" s="46">
        <f t="shared" si="168"/>
        <v>0</v>
      </c>
      <c r="D102" s="48" t="e">
        <f t="shared" si="169"/>
        <v>#DIV/0!</v>
      </c>
      <c r="E102" s="49" t="e">
        <f t="shared" si="170"/>
        <v>#DIV/0!</v>
      </c>
      <c r="F102" s="50" t="e">
        <f t="shared" si="171"/>
        <v>#DIV/0!</v>
      </c>
      <c r="G102" s="45">
        <f t="shared" si="172"/>
        <v>1.273477</v>
      </c>
      <c r="H102" s="45" t="e">
        <f t="shared" si="173"/>
        <v>#DIV/0!</v>
      </c>
      <c r="I102" s="109" t="e">
        <f t="shared" si="174"/>
        <v>#DIV/0!</v>
      </c>
      <c r="J102" s="113" t="e">
        <f t="shared" si="175"/>
        <v>#DIV/0!</v>
      </c>
      <c r="K102" s="170">
        <f t="shared" si="96"/>
        <v>103</v>
      </c>
      <c r="L102" s="41" t="str">
        <f t="shared" si="97"/>
        <v/>
      </c>
      <c r="M102" s="42" t="str">
        <f t="shared" si="98"/>
        <v/>
      </c>
      <c r="N102" s="43" t="str">
        <f t="shared" si="99"/>
        <v/>
      </c>
      <c r="O102" s="44" t="str">
        <f t="shared" si="100"/>
        <v/>
      </c>
      <c r="P102" s="45" t="str">
        <f t="shared" si="101"/>
        <v/>
      </c>
      <c r="Q102" s="45" t="str">
        <f t="shared" si="102"/>
        <v/>
      </c>
      <c r="R102" s="109" t="str">
        <f t="shared" si="103"/>
        <v/>
      </c>
      <c r="S102" s="113" t="str">
        <f t="shared" si="104"/>
        <v/>
      </c>
      <c r="T102" s="170">
        <v>103</v>
      </c>
      <c r="U102" s="41" t="str">
        <f t="shared" si="176"/>
        <v/>
      </c>
      <c r="V102" s="42" t="str">
        <f t="shared" si="177"/>
        <v/>
      </c>
      <c r="W102" s="43" t="str">
        <f t="shared" si="178"/>
        <v/>
      </c>
      <c r="X102" s="44" t="str">
        <f t="shared" si="179"/>
        <v/>
      </c>
      <c r="Y102" s="45" t="str">
        <f t="shared" si="180"/>
        <v/>
      </c>
      <c r="Z102" s="45" t="str">
        <f t="shared" si="181"/>
        <v/>
      </c>
      <c r="AA102" s="109" t="str">
        <f t="shared" si="182"/>
        <v/>
      </c>
      <c r="AB102" s="113" t="str">
        <f t="shared" si="183"/>
        <v/>
      </c>
      <c r="AC102" s="170">
        <v>103</v>
      </c>
      <c r="AD102" s="41" t="str">
        <f t="shared" si="184"/>
        <v/>
      </c>
      <c r="AE102" s="42" t="str">
        <f t="shared" si="185"/>
        <v/>
      </c>
      <c r="AF102" s="43" t="str">
        <f t="shared" si="186"/>
        <v/>
      </c>
      <c r="AG102" s="44" t="str">
        <f t="shared" si="187"/>
        <v/>
      </c>
      <c r="AH102" s="45" t="str">
        <f t="shared" si="188"/>
        <v/>
      </c>
      <c r="AI102" s="45" t="str">
        <f t="shared" si="189"/>
        <v/>
      </c>
      <c r="AJ102" s="109" t="str">
        <f t="shared" si="190"/>
        <v/>
      </c>
      <c r="AK102" s="113" t="str">
        <f t="shared" si="191"/>
        <v/>
      </c>
      <c r="AL102" s="170">
        <v>103</v>
      </c>
      <c r="AM102" s="41" t="str">
        <f t="shared" si="192"/>
        <v/>
      </c>
      <c r="AN102" s="42" t="str">
        <f t="shared" si="193"/>
        <v/>
      </c>
      <c r="AO102" s="43" t="str">
        <f t="shared" si="194"/>
        <v/>
      </c>
      <c r="AP102" s="44" t="str">
        <f t="shared" si="195"/>
        <v/>
      </c>
      <c r="AQ102" s="45" t="str">
        <f t="shared" si="196"/>
        <v/>
      </c>
      <c r="AR102" s="45" t="str">
        <f t="shared" si="197"/>
        <v/>
      </c>
      <c r="AS102" s="45" t="str">
        <f t="shared" si="198"/>
        <v/>
      </c>
      <c r="AT102" s="70" t="str">
        <f t="shared" si="199"/>
        <v/>
      </c>
      <c r="AU102" s="170">
        <v>103</v>
      </c>
      <c r="AV102" s="41" t="str">
        <f t="shared" si="200"/>
        <v/>
      </c>
      <c r="AW102" s="42" t="str">
        <f t="shared" si="201"/>
        <v/>
      </c>
      <c r="AX102" s="43" t="str">
        <f t="shared" si="202"/>
        <v/>
      </c>
      <c r="AY102" s="44" t="str">
        <f t="shared" si="203"/>
        <v/>
      </c>
      <c r="AZ102" s="45" t="str">
        <f t="shared" si="204"/>
        <v/>
      </c>
      <c r="BA102" s="45" t="str">
        <f t="shared" si="205"/>
        <v/>
      </c>
      <c r="BB102" s="45" t="str">
        <f t="shared" si="206"/>
        <v/>
      </c>
      <c r="BC102" s="46" t="str">
        <f t="shared" si="207"/>
        <v/>
      </c>
      <c r="BD102" s="170">
        <v>103</v>
      </c>
      <c r="BE102" s="41" t="str">
        <f t="shared" si="137"/>
        <v/>
      </c>
      <c r="BF102" s="42" t="str">
        <f t="shared" si="138"/>
        <v/>
      </c>
      <c r="BG102" s="43" t="str">
        <f t="shared" si="139"/>
        <v/>
      </c>
      <c r="BH102" s="44" t="str">
        <f t="shared" si="140"/>
        <v/>
      </c>
      <c r="BI102" s="45" t="str">
        <f t="shared" si="141"/>
        <v/>
      </c>
      <c r="BJ102" s="45" t="str">
        <f t="shared" si="142"/>
        <v/>
      </c>
      <c r="BK102" s="45" t="str">
        <f t="shared" si="143"/>
        <v/>
      </c>
      <c r="BL102" s="46" t="str">
        <f t="shared" si="144"/>
        <v/>
      </c>
      <c r="BM102" s="170">
        <v>103</v>
      </c>
      <c r="BN102" s="41" t="str">
        <f t="shared" si="145"/>
        <v/>
      </c>
      <c r="BO102" s="42" t="str">
        <f t="shared" si="146"/>
        <v/>
      </c>
      <c r="BP102" s="43" t="str">
        <f t="shared" si="147"/>
        <v/>
      </c>
      <c r="BQ102" s="44" t="str">
        <f t="shared" si="148"/>
        <v/>
      </c>
      <c r="BR102" s="45" t="str">
        <f t="shared" si="149"/>
        <v/>
      </c>
      <c r="BS102" s="45" t="str">
        <f t="shared" si="150"/>
        <v/>
      </c>
      <c r="BT102" s="45" t="str">
        <f t="shared" si="151"/>
        <v/>
      </c>
      <c r="BU102" s="70" t="str">
        <f t="shared" si="152"/>
        <v/>
      </c>
      <c r="BW102" s="37">
        <v>103</v>
      </c>
      <c r="BX102" s="61">
        <f t="shared" si="153"/>
        <v>0</v>
      </c>
      <c r="BY102" s="62">
        <f t="shared" si="154"/>
        <v>0</v>
      </c>
      <c r="BZ102" s="62" t="e">
        <f t="shared" si="155"/>
        <v>#DIV/0!</v>
      </c>
      <c r="CA102" s="61" t="e">
        <f t="shared" si="156"/>
        <v>#DIV/0!</v>
      </c>
      <c r="CB102" s="75">
        <f t="shared" si="85"/>
        <v>1.273477</v>
      </c>
      <c r="CC102" s="75" t="e">
        <f t="shared" si="157"/>
        <v>#DIV/0!</v>
      </c>
      <c r="CD102" s="75" t="e">
        <f t="shared" si="158"/>
        <v>#DIV/0!</v>
      </c>
      <c r="CE102" s="75" t="e">
        <f t="shared" si="86"/>
        <v>#DIV/0!</v>
      </c>
      <c r="CF102" s="118" t="e">
        <f t="shared" si="159"/>
        <v>#DIV/0!</v>
      </c>
      <c r="CH102" s="37">
        <v>103</v>
      </c>
      <c r="CI102" s="71">
        <f t="shared" si="160"/>
        <v>0</v>
      </c>
      <c r="CJ102" s="42">
        <f t="shared" si="161"/>
        <v>0</v>
      </c>
      <c r="CK102" s="72" t="e">
        <f t="shared" si="162"/>
        <v>#DIV/0!</v>
      </c>
      <c r="CL102" s="71" t="e">
        <f t="shared" si="163"/>
        <v>#DIV/0!</v>
      </c>
      <c r="CM102" s="42" t="e">
        <f t="shared" si="164"/>
        <v>#DIV/0!</v>
      </c>
      <c r="CN102" s="73" t="e">
        <f t="shared" si="165"/>
        <v>#DIV/0!</v>
      </c>
      <c r="CO102" s="123" t="e">
        <f t="shared" si="166"/>
        <v>#DIV/0!</v>
      </c>
    </row>
    <row r="103" spans="1:93" ht="14.25">
      <c r="A103" s="2">
        <v>104</v>
      </c>
      <c r="B103" s="47">
        <f t="shared" si="167"/>
        <v>0</v>
      </c>
      <c r="C103" s="46">
        <f t="shared" si="168"/>
        <v>0</v>
      </c>
      <c r="D103" s="48" t="e">
        <f t="shared" si="169"/>
        <v>#DIV/0!</v>
      </c>
      <c r="E103" s="49" t="e">
        <f t="shared" si="170"/>
        <v>#DIV/0!</v>
      </c>
      <c r="F103" s="50" t="e">
        <f t="shared" si="171"/>
        <v>#DIV/0!</v>
      </c>
      <c r="G103" s="45">
        <f t="shared" si="172"/>
        <v>1.273477</v>
      </c>
      <c r="H103" s="45" t="e">
        <f t="shared" si="173"/>
        <v>#DIV/0!</v>
      </c>
      <c r="I103" s="109" t="e">
        <f t="shared" si="174"/>
        <v>#DIV/0!</v>
      </c>
      <c r="J103" s="113" t="e">
        <f t="shared" si="175"/>
        <v>#DIV/0!</v>
      </c>
      <c r="K103" s="170">
        <f t="shared" si="96"/>
        <v>104</v>
      </c>
      <c r="L103" s="41" t="str">
        <f t="shared" si="97"/>
        <v/>
      </c>
      <c r="M103" s="42" t="str">
        <f t="shared" si="98"/>
        <v/>
      </c>
      <c r="N103" s="43" t="str">
        <f t="shared" si="99"/>
        <v/>
      </c>
      <c r="O103" s="44" t="str">
        <f t="shared" si="100"/>
        <v/>
      </c>
      <c r="P103" s="45" t="str">
        <f t="shared" si="101"/>
        <v/>
      </c>
      <c r="Q103" s="45" t="str">
        <f t="shared" si="102"/>
        <v/>
      </c>
      <c r="R103" s="109" t="str">
        <f t="shared" si="103"/>
        <v/>
      </c>
      <c r="S103" s="113" t="str">
        <f t="shared" si="104"/>
        <v/>
      </c>
      <c r="T103" s="170">
        <v>104</v>
      </c>
      <c r="U103" s="41" t="str">
        <f t="shared" si="176"/>
        <v/>
      </c>
      <c r="V103" s="42" t="str">
        <f t="shared" si="177"/>
        <v/>
      </c>
      <c r="W103" s="43" t="str">
        <f t="shared" si="178"/>
        <v/>
      </c>
      <c r="X103" s="44" t="str">
        <f t="shared" si="179"/>
        <v/>
      </c>
      <c r="Y103" s="45" t="str">
        <f t="shared" si="180"/>
        <v/>
      </c>
      <c r="Z103" s="45" t="str">
        <f t="shared" si="181"/>
        <v/>
      </c>
      <c r="AA103" s="109" t="str">
        <f t="shared" si="182"/>
        <v/>
      </c>
      <c r="AB103" s="113" t="str">
        <f t="shared" si="183"/>
        <v/>
      </c>
      <c r="AC103" s="170">
        <v>104</v>
      </c>
      <c r="AD103" s="41" t="str">
        <f t="shared" si="184"/>
        <v/>
      </c>
      <c r="AE103" s="42" t="str">
        <f t="shared" si="185"/>
        <v/>
      </c>
      <c r="AF103" s="43" t="str">
        <f t="shared" si="186"/>
        <v/>
      </c>
      <c r="AG103" s="44" t="str">
        <f t="shared" si="187"/>
        <v/>
      </c>
      <c r="AH103" s="45" t="str">
        <f t="shared" si="188"/>
        <v/>
      </c>
      <c r="AI103" s="45" t="str">
        <f t="shared" si="189"/>
        <v/>
      </c>
      <c r="AJ103" s="109" t="str">
        <f t="shared" si="190"/>
        <v/>
      </c>
      <c r="AK103" s="113" t="str">
        <f t="shared" si="191"/>
        <v/>
      </c>
      <c r="AL103" s="170">
        <v>104</v>
      </c>
      <c r="AM103" s="41" t="str">
        <f t="shared" si="192"/>
        <v/>
      </c>
      <c r="AN103" s="42" t="str">
        <f t="shared" si="193"/>
        <v/>
      </c>
      <c r="AO103" s="43" t="str">
        <f t="shared" si="194"/>
        <v/>
      </c>
      <c r="AP103" s="44" t="str">
        <f t="shared" si="195"/>
        <v/>
      </c>
      <c r="AQ103" s="45" t="str">
        <f t="shared" si="196"/>
        <v/>
      </c>
      <c r="AR103" s="45" t="str">
        <f t="shared" si="197"/>
        <v/>
      </c>
      <c r="AS103" s="45" t="str">
        <f t="shared" si="198"/>
        <v/>
      </c>
      <c r="AT103" s="70" t="str">
        <f t="shared" si="199"/>
        <v/>
      </c>
      <c r="AU103" s="170">
        <v>104</v>
      </c>
      <c r="AV103" s="41" t="str">
        <f t="shared" si="200"/>
        <v/>
      </c>
      <c r="AW103" s="42" t="str">
        <f t="shared" si="201"/>
        <v/>
      </c>
      <c r="AX103" s="43" t="str">
        <f t="shared" si="202"/>
        <v/>
      </c>
      <c r="AY103" s="44" t="str">
        <f t="shared" si="203"/>
        <v/>
      </c>
      <c r="AZ103" s="45" t="str">
        <f t="shared" si="204"/>
        <v/>
      </c>
      <c r="BA103" s="45" t="str">
        <f t="shared" si="205"/>
        <v/>
      </c>
      <c r="BB103" s="45" t="str">
        <f t="shared" si="206"/>
        <v/>
      </c>
      <c r="BC103" s="46" t="str">
        <f t="shared" si="207"/>
        <v/>
      </c>
      <c r="BD103" s="170">
        <v>104</v>
      </c>
      <c r="BE103" s="41" t="str">
        <f t="shared" si="137"/>
        <v/>
      </c>
      <c r="BF103" s="42" t="str">
        <f t="shared" si="138"/>
        <v/>
      </c>
      <c r="BG103" s="43" t="str">
        <f t="shared" si="139"/>
        <v/>
      </c>
      <c r="BH103" s="44" t="str">
        <f t="shared" si="140"/>
        <v/>
      </c>
      <c r="BI103" s="45" t="str">
        <f t="shared" si="141"/>
        <v/>
      </c>
      <c r="BJ103" s="45" t="str">
        <f t="shared" si="142"/>
        <v/>
      </c>
      <c r="BK103" s="45" t="str">
        <f t="shared" si="143"/>
        <v/>
      </c>
      <c r="BL103" s="46" t="str">
        <f t="shared" si="144"/>
        <v/>
      </c>
      <c r="BM103" s="170">
        <v>104</v>
      </c>
      <c r="BN103" s="41" t="str">
        <f t="shared" si="145"/>
        <v/>
      </c>
      <c r="BO103" s="42" t="str">
        <f t="shared" si="146"/>
        <v/>
      </c>
      <c r="BP103" s="43" t="str">
        <f t="shared" si="147"/>
        <v/>
      </c>
      <c r="BQ103" s="44" t="str">
        <f t="shared" si="148"/>
        <v/>
      </c>
      <c r="BR103" s="45" t="str">
        <f t="shared" si="149"/>
        <v/>
      </c>
      <c r="BS103" s="45" t="str">
        <f t="shared" si="150"/>
        <v/>
      </c>
      <c r="BT103" s="45" t="str">
        <f t="shared" si="151"/>
        <v/>
      </c>
      <c r="BU103" s="70" t="str">
        <f t="shared" si="152"/>
        <v/>
      </c>
      <c r="BW103" s="37">
        <v>104</v>
      </c>
      <c r="BX103" s="61">
        <f t="shared" si="153"/>
        <v>0</v>
      </c>
      <c r="BY103" s="62">
        <f t="shared" si="154"/>
        <v>0</v>
      </c>
      <c r="BZ103" s="62" t="e">
        <f t="shared" si="155"/>
        <v>#DIV/0!</v>
      </c>
      <c r="CA103" s="61" t="e">
        <f t="shared" si="156"/>
        <v>#DIV/0!</v>
      </c>
      <c r="CB103" s="75">
        <f t="shared" si="85"/>
        <v>1.273477</v>
      </c>
      <c r="CC103" s="75" t="e">
        <f t="shared" si="157"/>
        <v>#DIV/0!</v>
      </c>
      <c r="CD103" s="75" t="e">
        <f t="shared" si="158"/>
        <v>#DIV/0!</v>
      </c>
      <c r="CE103" s="75" t="e">
        <f t="shared" si="86"/>
        <v>#DIV/0!</v>
      </c>
      <c r="CF103" s="118" t="e">
        <f t="shared" si="159"/>
        <v>#DIV/0!</v>
      </c>
      <c r="CH103" s="37">
        <v>104</v>
      </c>
      <c r="CI103" s="71">
        <f t="shared" si="160"/>
        <v>0</v>
      </c>
      <c r="CJ103" s="42">
        <f t="shared" si="161"/>
        <v>0</v>
      </c>
      <c r="CK103" s="72" t="e">
        <f t="shared" si="162"/>
        <v>#DIV/0!</v>
      </c>
      <c r="CL103" s="71" t="e">
        <f t="shared" si="163"/>
        <v>#DIV/0!</v>
      </c>
      <c r="CM103" s="42" t="e">
        <f t="shared" si="164"/>
        <v>#DIV/0!</v>
      </c>
      <c r="CN103" s="73" t="e">
        <f t="shared" si="165"/>
        <v>#DIV/0!</v>
      </c>
      <c r="CO103" s="123" t="e">
        <f t="shared" si="166"/>
        <v>#DIV/0!</v>
      </c>
    </row>
    <row r="104" spans="1:93" ht="14.25">
      <c r="A104" s="2">
        <v>105</v>
      </c>
      <c r="B104" s="47">
        <f t="shared" si="167"/>
        <v>0</v>
      </c>
      <c r="C104" s="46">
        <f t="shared" si="168"/>
        <v>0</v>
      </c>
      <c r="D104" s="48" t="e">
        <f t="shared" si="169"/>
        <v>#DIV/0!</v>
      </c>
      <c r="E104" s="49" t="e">
        <f t="shared" si="170"/>
        <v>#DIV/0!</v>
      </c>
      <c r="F104" s="50" t="e">
        <f t="shared" si="171"/>
        <v>#DIV/0!</v>
      </c>
      <c r="G104" s="45">
        <f t="shared" si="172"/>
        <v>1.273477</v>
      </c>
      <c r="H104" s="45" t="e">
        <f t="shared" si="173"/>
        <v>#DIV/0!</v>
      </c>
      <c r="I104" s="109" t="e">
        <f t="shared" si="174"/>
        <v>#DIV/0!</v>
      </c>
      <c r="J104" s="113" t="e">
        <f t="shared" si="175"/>
        <v>#DIV/0!</v>
      </c>
      <c r="K104" s="170">
        <f t="shared" si="96"/>
        <v>105</v>
      </c>
      <c r="L104" s="41" t="str">
        <f t="shared" si="97"/>
        <v/>
      </c>
      <c r="M104" s="42" t="str">
        <f t="shared" si="98"/>
        <v/>
      </c>
      <c r="N104" s="43" t="str">
        <f t="shared" si="99"/>
        <v/>
      </c>
      <c r="O104" s="44" t="str">
        <f t="shared" si="100"/>
        <v/>
      </c>
      <c r="P104" s="45" t="str">
        <f t="shared" si="101"/>
        <v/>
      </c>
      <c r="Q104" s="45" t="str">
        <f t="shared" si="102"/>
        <v/>
      </c>
      <c r="R104" s="109" t="str">
        <f t="shared" si="103"/>
        <v/>
      </c>
      <c r="S104" s="113" t="str">
        <f t="shared" si="104"/>
        <v/>
      </c>
      <c r="T104" s="170">
        <v>105</v>
      </c>
      <c r="U104" s="41" t="str">
        <f t="shared" si="176"/>
        <v/>
      </c>
      <c r="V104" s="42" t="str">
        <f t="shared" si="177"/>
        <v/>
      </c>
      <c r="W104" s="43" t="str">
        <f t="shared" si="178"/>
        <v/>
      </c>
      <c r="X104" s="44" t="str">
        <f t="shared" si="179"/>
        <v/>
      </c>
      <c r="Y104" s="45" t="str">
        <f t="shared" si="180"/>
        <v/>
      </c>
      <c r="Z104" s="45" t="str">
        <f t="shared" si="181"/>
        <v/>
      </c>
      <c r="AA104" s="109" t="str">
        <f t="shared" si="182"/>
        <v/>
      </c>
      <c r="AB104" s="113" t="str">
        <f t="shared" si="183"/>
        <v/>
      </c>
      <c r="AC104" s="170">
        <v>105</v>
      </c>
      <c r="AD104" s="41" t="str">
        <f t="shared" si="184"/>
        <v/>
      </c>
      <c r="AE104" s="42" t="str">
        <f t="shared" si="185"/>
        <v/>
      </c>
      <c r="AF104" s="43" t="str">
        <f t="shared" si="186"/>
        <v/>
      </c>
      <c r="AG104" s="44" t="str">
        <f t="shared" si="187"/>
        <v/>
      </c>
      <c r="AH104" s="45" t="str">
        <f t="shared" si="188"/>
        <v/>
      </c>
      <c r="AI104" s="45" t="str">
        <f t="shared" si="189"/>
        <v/>
      </c>
      <c r="AJ104" s="109" t="str">
        <f t="shared" si="190"/>
        <v/>
      </c>
      <c r="AK104" s="113" t="str">
        <f t="shared" si="191"/>
        <v/>
      </c>
      <c r="AL104" s="170">
        <v>105</v>
      </c>
      <c r="AM104" s="41" t="str">
        <f t="shared" si="192"/>
        <v/>
      </c>
      <c r="AN104" s="42" t="str">
        <f t="shared" si="193"/>
        <v/>
      </c>
      <c r="AO104" s="43" t="str">
        <f t="shared" si="194"/>
        <v/>
      </c>
      <c r="AP104" s="44" t="str">
        <f t="shared" si="195"/>
        <v/>
      </c>
      <c r="AQ104" s="45" t="str">
        <f t="shared" si="196"/>
        <v/>
      </c>
      <c r="AR104" s="45" t="str">
        <f t="shared" si="197"/>
        <v/>
      </c>
      <c r="AS104" s="45" t="str">
        <f t="shared" si="198"/>
        <v/>
      </c>
      <c r="AT104" s="70" t="str">
        <f t="shared" si="199"/>
        <v/>
      </c>
      <c r="AU104" s="170">
        <v>105</v>
      </c>
      <c r="AV104" s="41" t="str">
        <f t="shared" si="200"/>
        <v/>
      </c>
      <c r="AW104" s="42" t="str">
        <f t="shared" si="201"/>
        <v/>
      </c>
      <c r="AX104" s="43" t="str">
        <f t="shared" si="202"/>
        <v/>
      </c>
      <c r="AY104" s="44" t="str">
        <f t="shared" si="203"/>
        <v/>
      </c>
      <c r="AZ104" s="45" t="str">
        <f t="shared" si="204"/>
        <v/>
      </c>
      <c r="BA104" s="45" t="str">
        <f t="shared" si="205"/>
        <v/>
      </c>
      <c r="BB104" s="45" t="str">
        <f t="shared" si="206"/>
        <v/>
      </c>
      <c r="BC104" s="46" t="str">
        <f t="shared" si="207"/>
        <v/>
      </c>
      <c r="BD104" s="170">
        <v>105</v>
      </c>
      <c r="BE104" s="41" t="str">
        <f t="shared" si="137"/>
        <v/>
      </c>
      <c r="BF104" s="42" t="str">
        <f t="shared" si="138"/>
        <v/>
      </c>
      <c r="BG104" s="43" t="str">
        <f t="shared" si="139"/>
        <v/>
      </c>
      <c r="BH104" s="44" t="str">
        <f t="shared" si="140"/>
        <v/>
      </c>
      <c r="BI104" s="45" t="str">
        <f t="shared" si="141"/>
        <v/>
      </c>
      <c r="BJ104" s="45" t="str">
        <f t="shared" si="142"/>
        <v/>
      </c>
      <c r="BK104" s="45" t="str">
        <f t="shared" si="143"/>
        <v/>
      </c>
      <c r="BL104" s="46" t="str">
        <f t="shared" si="144"/>
        <v/>
      </c>
      <c r="BM104" s="170">
        <v>105</v>
      </c>
      <c r="BN104" s="41" t="str">
        <f t="shared" si="145"/>
        <v/>
      </c>
      <c r="BO104" s="42" t="str">
        <f t="shared" si="146"/>
        <v/>
      </c>
      <c r="BP104" s="43" t="str">
        <f t="shared" si="147"/>
        <v/>
      </c>
      <c r="BQ104" s="44" t="str">
        <f t="shared" si="148"/>
        <v/>
      </c>
      <c r="BR104" s="45" t="str">
        <f t="shared" si="149"/>
        <v/>
      </c>
      <c r="BS104" s="45" t="str">
        <f t="shared" si="150"/>
        <v/>
      </c>
      <c r="BT104" s="45" t="str">
        <f t="shared" si="151"/>
        <v/>
      </c>
      <c r="BU104" s="70" t="str">
        <f t="shared" si="152"/>
        <v/>
      </c>
      <c r="BW104" s="37">
        <v>105</v>
      </c>
      <c r="BX104" s="61">
        <f t="shared" si="153"/>
        <v>0</v>
      </c>
      <c r="BY104" s="62">
        <f t="shared" si="154"/>
        <v>0</v>
      </c>
      <c r="BZ104" s="62" t="e">
        <f t="shared" si="155"/>
        <v>#DIV/0!</v>
      </c>
      <c r="CA104" s="61" t="e">
        <f t="shared" si="156"/>
        <v>#DIV/0!</v>
      </c>
      <c r="CB104" s="75">
        <f t="shared" si="85"/>
        <v>1.273477</v>
      </c>
      <c r="CC104" s="75" t="e">
        <f t="shared" si="157"/>
        <v>#DIV/0!</v>
      </c>
      <c r="CD104" s="75" t="e">
        <f t="shared" si="158"/>
        <v>#DIV/0!</v>
      </c>
      <c r="CE104" s="75" t="e">
        <f t="shared" si="86"/>
        <v>#DIV/0!</v>
      </c>
      <c r="CF104" s="118" t="e">
        <f t="shared" si="159"/>
        <v>#DIV/0!</v>
      </c>
      <c r="CH104" s="37">
        <v>105</v>
      </c>
      <c r="CI104" s="71">
        <f t="shared" si="160"/>
        <v>0</v>
      </c>
      <c r="CJ104" s="42">
        <f t="shared" si="161"/>
        <v>0</v>
      </c>
      <c r="CK104" s="72" t="e">
        <f t="shared" si="162"/>
        <v>#DIV/0!</v>
      </c>
      <c r="CL104" s="71" t="e">
        <f t="shared" si="163"/>
        <v>#DIV/0!</v>
      </c>
      <c r="CM104" s="42" t="e">
        <f t="shared" si="164"/>
        <v>#DIV/0!</v>
      </c>
      <c r="CN104" s="73" t="e">
        <f t="shared" si="165"/>
        <v>#DIV/0!</v>
      </c>
      <c r="CO104" s="123" t="e">
        <f t="shared" si="166"/>
        <v>#DIV/0!</v>
      </c>
    </row>
    <row r="105" spans="1:93" ht="14.25">
      <c r="A105" s="2">
        <v>106</v>
      </c>
      <c r="B105" s="47">
        <f t="shared" si="167"/>
        <v>0</v>
      </c>
      <c r="C105" s="46">
        <f t="shared" si="168"/>
        <v>0</v>
      </c>
      <c r="D105" s="48" t="e">
        <f t="shared" si="169"/>
        <v>#DIV/0!</v>
      </c>
      <c r="E105" s="49" t="e">
        <f t="shared" si="170"/>
        <v>#DIV/0!</v>
      </c>
      <c r="F105" s="50" t="e">
        <f t="shared" si="171"/>
        <v>#DIV/0!</v>
      </c>
      <c r="G105" s="45">
        <f t="shared" si="172"/>
        <v>1.273477</v>
      </c>
      <c r="H105" s="45" t="e">
        <f t="shared" si="173"/>
        <v>#DIV/0!</v>
      </c>
      <c r="I105" s="109" t="e">
        <f t="shared" si="174"/>
        <v>#DIV/0!</v>
      </c>
      <c r="J105" s="113" t="e">
        <f t="shared" si="175"/>
        <v>#DIV/0!</v>
      </c>
      <c r="K105" s="170">
        <f t="shared" si="96"/>
        <v>106</v>
      </c>
      <c r="L105" s="41" t="str">
        <f t="shared" si="97"/>
        <v/>
      </c>
      <c r="M105" s="42" t="str">
        <f t="shared" si="98"/>
        <v/>
      </c>
      <c r="N105" s="43" t="str">
        <f t="shared" si="99"/>
        <v/>
      </c>
      <c r="O105" s="44" t="str">
        <f t="shared" si="100"/>
        <v/>
      </c>
      <c r="P105" s="45" t="str">
        <f t="shared" si="101"/>
        <v/>
      </c>
      <c r="Q105" s="45" t="str">
        <f t="shared" si="102"/>
        <v/>
      </c>
      <c r="R105" s="109" t="str">
        <f t="shared" si="103"/>
        <v/>
      </c>
      <c r="S105" s="113" t="str">
        <f t="shared" si="104"/>
        <v/>
      </c>
      <c r="T105" s="170">
        <v>106</v>
      </c>
      <c r="U105" s="41" t="str">
        <f t="shared" si="176"/>
        <v/>
      </c>
      <c r="V105" s="42" t="str">
        <f t="shared" si="177"/>
        <v/>
      </c>
      <c r="W105" s="43" t="str">
        <f t="shared" si="178"/>
        <v/>
      </c>
      <c r="X105" s="44" t="str">
        <f t="shared" si="179"/>
        <v/>
      </c>
      <c r="Y105" s="45" t="str">
        <f t="shared" si="180"/>
        <v/>
      </c>
      <c r="Z105" s="45" t="str">
        <f t="shared" si="181"/>
        <v/>
      </c>
      <c r="AA105" s="109" t="str">
        <f t="shared" si="182"/>
        <v/>
      </c>
      <c r="AB105" s="113" t="str">
        <f t="shared" si="183"/>
        <v/>
      </c>
      <c r="AC105" s="170">
        <v>106</v>
      </c>
      <c r="AD105" s="41" t="str">
        <f t="shared" si="184"/>
        <v/>
      </c>
      <c r="AE105" s="42" t="str">
        <f t="shared" si="185"/>
        <v/>
      </c>
      <c r="AF105" s="43" t="str">
        <f t="shared" si="186"/>
        <v/>
      </c>
      <c r="AG105" s="44" t="str">
        <f t="shared" si="187"/>
        <v/>
      </c>
      <c r="AH105" s="45" t="str">
        <f t="shared" si="188"/>
        <v/>
      </c>
      <c r="AI105" s="45" t="str">
        <f t="shared" si="189"/>
        <v/>
      </c>
      <c r="AJ105" s="109" t="str">
        <f t="shared" si="190"/>
        <v/>
      </c>
      <c r="AK105" s="113" t="str">
        <f t="shared" si="191"/>
        <v/>
      </c>
      <c r="AL105" s="170">
        <v>106</v>
      </c>
      <c r="AM105" s="41" t="str">
        <f t="shared" si="192"/>
        <v/>
      </c>
      <c r="AN105" s="42" t="str">
        <f t="shared" si="193"/>
        <v/>
      </c>
      <c r="AO105" s="43" t="str">
        <f t="shared" si="194"/>
        <v/>
      </c>
      <c r="AP105" s="44" t="str">
        <f t="shared" si="195"/>
        <v/>
      </c>
      <c r="AQ105" s="45" t="str">
        <f t="shared" si="196"/>
        <v/>
      </c>
      <c r="AR105" s="45" t="str">
        <f t="shared" si="197"/>
        <v/>
      </c>
      <c r="AS105" s="45" t="str">
        <f t="shared" si="198"/>
        <v/>
      </c>
      <c r="AT105" s="70" t="str">
        <f t="shared" si="199"/>
        <v/>
      </c>
      <c r="AU105" s="170">
        <v>106</v>
      </c>
      <c r="AV105" s="41" t="str">
        <f t="shared" si="200"/>
        <v/>
      </c>
      <c r="AW105" s="42" t="str">
        <f t="shared" si="201"/>
        <v/>
      </c>
      <c r="AX105" s="43" t="str">
        <f t="shared" si="202"/>
        <v/>
      </c>
      <c r="AY105" s="44" t="str">
        <f t="shared" si="203"/>
        <v/>
      </c>
      <c r="AZ105" s="45" t="str">
        <f t="shared" si="204"/>
        <v/>
      </c>
      <c r="BA105" s="45" t="str">
        <f t="shared" si="205"/>
        <v/>
      </c>
      <c r="BB105" s="45" t="str">
        <f t="shared" si="206"/>
        <v/>
      </c>
      <c r="BC105" s="46" t="str">
        <f t="shared" si="207"/>
        <v/>
      </c>
      <c r="BD105" s="170">
        <v>106</v>
      </c>
      <c r="BE105" s="41" t="str">
        <f t="shared" si="137"/>
        <v/>
      </c>
      <c r="BF105" s="42" t="str">
        <f t="shared" si="138"/>
        <v/>
      </c>
      <c r="BG105" s="43" t="str">
        <f t="shared" si="139"/>
        <v/>
      </c>
      <c r="BH105" s="44" t="str">
        <f t="shared" si="140"/>
        <v/>
      </c>
      <c r="BI105" s="45" t="str">
        <f t="shared" si="141"/>
        <v/>
      </c>
      <c r="BJ105" s="45" t="str">
        <f t="shared" si="142"/>
        <v/>
      </c>
      <c r="BK105" s="45" t="str">
        <f t="shared" si="143"/>
        <v/>
      </c>
      <c r="BL105" s="46" t="str">
        <f t="shared" si="144"/>
        <v/>
      </c>
      <c r="BM105" s="170">
        <v>106</v>
      </c>
      <c r="BN105" s="41" t="str">
        <f t="shared" si="145"/>
        <v/>
      </c>
      <c r="BO105" s="42" t="str">
        <f t="shared" si="146"/>
        <v/>
      </c>
      <c r="BP105" s="43" t="str">
        <f t="shared" si="147"/>
        <v/>
      </c>
      <c r="BQ105" s="44" t="str">
        <f t="shared" si="148"/>
        <v/>
      </c>
      <c r="BR105" s="45" t="str">
        <f t="shared" si="149"/>
        <v/>
      </c>
      <c r="BS105" s="45" t="str">
        <f t="shared" si="150"/>
        <v/>
      </c>
      <c r="BT105" s="45" t="str">
        <f t="shared" si="151"/>
        <v/>
      </c>
      <c r="BU105" s="70" t="str">
        <f t="shared" si="152"/>
        <v/>
      </c>
      <c r="BW105" s="37">
        <v>106</v>
      </c>
      <c r="BX105" s="61">
        <f t="shared" si="153"/>
        <v>0</v>
      </c>
      <c r="BY105" s="62">
        <f t="shared" si="154"/>
        <v>0</v>
      </c>
      <c r="BZ105" s="62" t="e">
        <f t="shared" si="155"/>
        <v>#DIV/0!</v>
      </c>
      <c r="CA105" s="61" t="e">
        <f t="shared" si="156"/>
        <v>#DIV/0!</v>
      </c>
      <c r="CB105" s="75">
        <f t="shared" ref="CB105:CB136" si="208">IF($B$5&gt;$A105,"",1.273477+0.36758*C105+0.140427*(BX105^0.5)*C105/100)</f>
        <v>1.273477</v>
      </c>
      <c r="CC105" s="75" t="e">
        <f t="shared" si="157"/>
        <v>#DIV/0!</v>
      </c>
      <c r="CD105" s="75" t="e">
        <f t="shared" si="158"/>
        <v>#DIV/0!</v>
      </c>
      <c r="CE105" s="75" t="e">
        <f t="shared" ref="CE105:CE136" si="209">IF($B$5&gt;$A105,"",-0.15213+0.985016*CD105-0.028142*BX105^(0.5)*C105/100)</f>
        <v>#DIV/0!</v>
      </c>
      <c r="CF105" s="118" t="e">
        <f t="shared" si="159"/>
        <v>#DIV/0!</v>
      </c>
      <c r="CH105" s="37">
        <v>106</v>
      </c>
      <c r="CI105" s="71">
        <f t="shared" si="160"/>
        <v>0</v>
      </c>
      <c r="CJ105" s="42">
        <f t="shared" si="161"/>
        <v>0</v>
      </c>
      <c r="CK105" s="72" t="e">
        <f t="shared" si="162"/>
        <v>#DIV/0!</v>
      </c>
      <c r="CL105" s="71" t="e">
        <f t="shared" si="163"/>
        <v>#DIV/0!</v>
      </c>
      <c r="CM105" s="42" t="e">
        <f t="shared" si="164"/>
        <v>#DIV/0!</v>
      </c>
      <c r="CN105" s="73" t="e">
        <f t="shared" si="165"/>
        <v>#DIV/0!</v>
      </c>
      <c r="CO105" s="123" t="e">
        <f t="shared" si="166"/>
        <v>#DIV/0!</v>
      </c>
    </row>
    <row r="106" spans="1:93" ht="14.25">
      <c r="A106" s="2">
        <v>107</v>
      </c>
      <c r="B106" s="47">
        <f t="shared" si="167"/>
        <v>0</v>
      </c>
      <c r="C106" s="46">
        <f t="shared" si="168"/>
        <v>0</v>
      </c>
      <c r="D106" s="48" t="e">
        <f t="shared" si="169"/>
        <v>#DIV/0!</v>
      </c>
      <c r="E106" s="49" t="e">
        <f t="shared" si="170"/>
        <v>#DIV/0!</v>
      </c>
      <c r="F106" s="50" t="e">
        <f t="shared" si="171"/>
        <v>#DIV/0!</v>
      </c>
      <c r="G106" s="45">
        <f t="shared" si="172"/>
        <v>1.273477</v>
      </c>
      <c r="H106" s="45" t="e">
        <f t="shared" si="173"/>
        <v>#DIV/0!</v>
      </c>
      <c r="I106" s="109" t="e">
        <f t="shared" si="174"/>
        <v>#DIV/0!</v>
      </c>
      <c r="J106" s="113" t="e">
        <f t="shared" si="175"/>
        <v>#DIV/0!</v>
      </c>
      <c r="K106" s="170">
        <f t="shared" si="96"/>
        <v>107</v>
      </c>
      <c r="L106" s="41" t="str">
        <f t="shared" si="97"/>
        <v/>
      </c>
      <c r="M106" s="42" t="str">
        <f t="shared" si="98"/>
        <v/>
      </c>
      <c r="N106" s="43" t="str">
        <f t="shared" si="99"/>
        <v/>
      </c>
      <c r="O106" s="44" t="str">
        <f t="shared" si="100"/>
        <v/>
      </c>
      <c r="P106" s="45" t="str">
        <f t="shared" si="101"/>
        <v/>
      </c>
      <c r="Q106" s="45" t="str">
        <f t="shared" si="102"/>
        <v/>
      </c>
      <c r="R106" s="109" t="str">
        <f t="shared" si="103"/>
        <v/>
      </c>
      <c r="S106" s="113" t="str">
        <f t="shared" si="104"/>
        <v/>
      </c>
      <c r="T106" s="170">
        <v>107</v>
      </c>
      <c r="U106" s="41" t="str">
        <f t="shared" si="176"/>
        <v/>
      </c>
      <c r="V106" s="42" t="str">
        <f t="shared" si="177"/>
        <v/>
      </c>
      <c r="W106" s="43" t="str">
        <f t="shared" si="178"/>
        <v/>
      </c>
      <c r="X106" s="44" t="str">
        <f t="shared" si="179"/>
        <v/>
      </c>
      <c r="Y106" s="45" t="str">
        <f t="shared" si="180"/>
        <v/>
      </c>
      <c r="Z106" s="45" t="str">
        <f t="shared" si="181"/>
        <v/>
      </c>
      <c r="AA106" s="109" t="str">
        <f t="shared" si="182"/>
        <v/>
      </c>
      <c r="AB106" s="113" t="str">
        <f t="shared" si="183"/>
        <v/>
      </c>
      <c r="AC106" s="170">
        <v>107</v>
      </c>
      <c r="AD106" s="41" t="str">
        <f t="shared" si="184"/>
        <v/>
      </c>
      <c r="AE106" s="42" t="str">
        <f t="shared" si="185"/>
        <v/>
      </c>
      <c r="AF106" s="43" t="str">
        <f t="shared" si="186"/>
        <v/>
      </c>
      <c r="AG106" s="44" t="str">
        <f t="shared" si="187"/>
        <v/>
      </c>
      <c r="AH106" s="45" t="str">
        <f t="shared" si="188"/>
        <v/>
      </c>
      <c r="AI106" s="45" t="str">
        <f t="shared" si="189"/>
        <v/>
      </c>
      <c r="AJ106" s="109" t="str">
        <f t="shared" si="190"/>
        <v/>
      </c>
      <c r="AK106" s="113" t="str">
        <f t="shared" si="191"/>
        <v/>
      </c>
      <c r="AL106" s="170">
        <v>107</v>
      </c>
      <c r="AM106" s="41" t="str">
        <f t="shared" si="192"/>
        <v/>
      </c>
      <c r="AN106" s="42" t="str">
        <f t="shared" si="193"/>
        <v/>
      </c>
      <c r="AO106" s="43" t="str">
        <f t="shared" si="194"/>
        <v/>
      </c>
      <c r="AP106" s="44" t="str">
        <f t="shared" si="195"/>
        <v/>
      </c>
      <c r="AQ106" s="45" t="str">
        <f t="shared" si="196"/>
        <v/>
      </c>
      <c r="AR106" s="45" t="str">
        <f t="shared" si="197"/>
        <v/>
      </c>
      <c r="AS106" s="45" t="str">
        <f t="shared" si="198"/>
        <v/>
      </c>
      <c r="AT106" s="70" t="str">
        <f t="shared" si="199"/>
        <v/>
      </c>
      <c r="AU106" s="170">
        <v>107</v>
      </c>
      <c r="AV106" s="41" t="str">
        <f t="shared" si="200"/>
        <v/>
      </c>
      <c r="AW106" s="42" t="str">
        <f t="shared" si="201"/>
        <v/>
      </c>
      <c r="AX106" s="43" t="str">
        <f t="shared" si="202"/>
        <v/>
      </c>
      <c r="AY106" s="44" t="str">
        <f t="shared" si="203"/>
        <v/>
      </c>
      <c r="AZ106" s="45" t="str">
        <f t="shared" si="204"/>
        <v/>
      </c>
      <c r="BA106" s="45" t="str">
        <f t="shared" si="205"/>
        <v/>
      </c>
      <c r="BB106" s="45" t="str">
        <f t="shared" si="206"/>
        <v/>
      </c>
      <c r="BC106" s="46" t="str">
        <f t="shared" si="207"/>
        <v/>
      </c>
      <c r="BD106" s="170">
        <v>107</v>
      </c>
      <c r="BE106" s="41" t="str">
        <f t="shared" si="137"/>
        <v/>
      </c>
      <c r="BF106" s="42" t="str">
        <f t="shared" si="138"/>
        <v/>
      </c>
      <c r="BG106" s="43" t="str">
        <f t="shared" si="139"/>
        <v/>
      </c>
      <c r="BH106" s="44" t="str">
        <f t="shared" si="140"/>
        <v/>
      </c>
      <c r="BI106" s="45" t="str">
        <f t="shared" si="141"/>
        <v/>
      </c>
      <c r="BJ106" s="45" t="str">
        <f t="shared" si="142"/>
        <v/>
      </c>
      <c r="BK106" s="45" t="str">
        <f t="shared" si="143"/>
        <v/>
      </c>
      <c r="BL106" s="46" t="str">
        <f t="shared" si="144"/>
        <v/>
      </c>
      <c r="BM106" s="170">
        <v>107</v>
      </c>
      <c r="BN106" s="41" t="str">
        <f t="shared" si="145"/>
        <v/>
      </c>
      <c r="BO106" s="42" t="str">
        <f t="shared" si="146"/>
        <v/>
      </c>
      <c r="BP106" s="43" t="str">
        <f t="shared" si="147"/>
        <v/>
      </c>
      <c r="BQ106" s="44" t="str">
        <f t="shared" si="148"/>
        <v/>
      </c>
      <c r="BR106" s="45" t="str">
        <f t="shared" si="149"/>
        <v/>
      </c>
      <c r="BS106" s="45" t="str">
        <f t="shared" si="150"/>
        <v/>
      </c>
      <c r="BT106" s="45" t="str">
        <f t="shared" si="151"/>
        <v/>
      </c>
      <c r="BU106" s="70" t="str">
        <f t="shared" si="152"/>
        <v/>
      </c>
      <c r="BW106" s="37">
        <v>107</v>
      </c>
      <c r="BX106" s="61">
        <f t="shared" si="153"/>
        <v>0</v>
      </c>
      <c r="BY106" s="62">
        <f t="shared" si="154"/>
        <v>0</v>
      </c>
      <c r="BZ106" s="62" t="e">
        <f t="shared" si="155"/>
        <v>#DIV/0!</v>
      </c>
      <c r="CA106" s="61" t="e">
        <f t="shared" si="156"/>
        <v>#DIV/0!</v>
      </c>
      <c r="CB106" s="75">
        <f t="shared" si="208"/>
        <v>1.273477</v>
      </c>
      <c r="CC106" s="75" t="e">
        <f t="shared" si="157"/>
        <v>#DIV/0!</v>
      </c>
      <c r="CD106" s="75" t="e">
        <f t="shared" si="158"/>
        <v>#DIV/0!</v>
      </c>
      <c r="CE106" s="75" t="e">
        <f t="shared" si="209"/>
        <v>#DIV/0!</v>
      </c>
      <c r="CF106" s="118" t="e">
        <f t="shared" si="159"/>
        <v>#DIV/0!</v>
      </c>
      <c r="CH106" s="37">
        <v>107</v>
      </c>
      <c r="CI106" s="71">
        <f t="shared" si="160"/>
        <v>0</v>
      </c>
      <c r="CJ106" s="42">
        <f t="shared" si="161"/>
        <v>0</v>
      </c>
      <c r="CK106" s="72" t="e">
        <f t="shared" si="162"/>
        <v>#DIV/0!</v>
      </c>
      <c r="CL106" s="71" t="e">
        <f t="shared" si="163"/>
        <v>#DIV/0!</v>
      </c>
      <c r="CM106" s="42" t="e">
        <f t="shared" si="164"/>
        <v>#DIV/0!</v>
      </c>
      <c r="CN106" s="73" t="e">
        <f t="shared" si="165"/>
        <v>#DIV/0!</v>
      </c>
      <c r="CO106" s="123" t="e">
        <f t="shared" si="166"/>
        <v>#DIV/0!</v>
      </c>
    </row>
    <row r="107" spans="1:93" ht="14.25">
      <c r="A107" s="2">
        <v>108</v>
      </c>
      <c r="B107" s="47">
        <f t="shared" si="167"/>
        <v>0</v>
      </c>
      <c r="C107" s="46">
        <f t="shared" si="168"/>
        <v>0</v>
      </c>
      <c r="D107" s="48" t="e">
        <f t="shared" si="169"/>
        <v>#DIV/0!</v>
      </c>
      <c r="E107" s="49" t="e">
        <f t="shared" si="170"/>
        <v>#DIV/0!</v>
      </c>
      <c r="F107" s="50" t="e">
        <f t="shared" si="171"/>
        <v>#DIV/0!</v>
      </c>
      <c r="G107" s="45">
        <f t="shared" si="172"/>
        <v>1.273477</v>
      </c>
      <c r="H107" s="45" t="e">
        <f t="shared" si="173"/>
        <v>#DIV/0!</v>
      </c>
      <c r="I107" s="109" t="e">
        <f t="shared" si="174"/>
        <v>#DIV/0!</v>
      </c>
      <c r="J107" s="113" t="e">
        <f t="shared" si="175"/>
        <v>#DIV/0!</v>
      </c>
      <c r="K107" s="170">
        <f t="shared" si="96"/>
        <v>108</v>
      </c>
      <c r="L107" s="41" t="str">
        <f t="shared" si="97"/>
        <v/>
      </c>
      <c r="M107" s="42" t="str">
        <f t="shared" si="98"/>
        <v/>
      </c>
      <c r="N107" s="43" t="str">
        <f t="shared" si="99"/>
        <v/>
      </c>
      <c r="O107" s="44" t="str">
        <f t="shared" si="100"/>
        <v/>
      </c>
      <c r="P107" s="45" t="str">
        <f t="shared" si="101"/>
        <v/>
      </c>
      <c r="Q107" s="45" t="str">
        <f t="shared" si="102"/>
        <v/>
      </c>
      <c r="R107" s="109" t="str">
        <f t="shared" si="103"/>
        <v/>
      </c>
      <c r="S107" s="113" t="str">
        <f t="shared" si="104"/>
        <v/>
      </c>
      <c r="T107" s="170">
        <v>108</v>
      </c>
      <c r="U107" s="41" t="str">
        <f t="shared" si="176"/>
        <v/>
      </c>
      <c r="V107" s="42" t="str">
        <f t="shared" si="177"/>
        <v/>
      </c>
      <c r="W107" s="43" t="str">
        <f t="shared" si="178"/>
        <v/>
      </c>
      <c r="X107" s="44" t="str">
        <f t="shared" si="179"/>
        <v/>
      </c>
      <c r="Y107" s="45" t="str">
        <f t="shared" si="180"/>
        <v/>
      </c>
      <c r="Z107" s="45" t="str">
        <f t="shared" si="181"/>
        <v/>
      </c>
      <c r="AA107" s="109" t="str">
        <f t="shared" si="182"/>
        <v/>
      </c>
      <c r="AB107" s="113" t="str">
        <f t="shared" si="183"/>
        <v/>
      </c>
      <c r="AC107" s="170">
        <v>108</v>
      </c>
      <c r="AD107" s="41" t="str">
        <f t="shared" si="184"/>
        <v/>
      </c>
      <c r="AE107" s="42" t="str">
        <f t="shared" si="185"/>
        <v/>
      </c>
      <c r="AF107" s="43" t="str">
        <f t="shared" si="186"/>
        <v/>
      </c>
      <c r="AG107" s="44" t="str">
        <f t="shared" si="187"/>
        <v/>
      </c>
      <c r="AH107" s="45" t="str">
        <f t="shared" si="188"/>
        <v/>
      </c>
      <c r="AI107" s="45" t="str">
        <f t="shared" si="189"/>
        <v/>
      </c>
      <c r="AJ107" s="109" t="str">
        <f t="shared" si="190"/>
        <v/>
      </c>
      <c r="AK107" s="113" t="str">
        <f t="shared" si="191"/>
        <v/>
      </c>
      <c r="AL107" s="170">
        <v>108</v>
      </c>
      <c r="AM107" s="41" t="str">
        <f t="shared" si="192"/>
        <v/>
      </c>
      <c r="AN107" s="42" t="str">
        <f t="shared" si="193"/>
        <v/>
      </c>
      <c r="AO107" s="43" t="str">
        <f t="shared" si="194"/>
        <v/>
      </c>
      <c r="AP107" s="44" t="str">
        <f t="shared" si="195"/>
        <v/>
      </c>
      <c r="AQ107" s="45" t="str">
        <f t="shared" si="196"/>
        <v/>
      </c>
      <c r="AR107" s="45" t="str">
        <f t="shared" si="197"/>
        <v/>
      </c>
      <c r="AS107" s="45" t="str">
        <f t="shared" si="198"/>
        <v/>
      </c>
      <c r="AT107" s="70" t="str">
        <f t="shared" si="199"/>
        <v/>
      </c>
      <c r="AU107" s="170">
        <v>108</v>
      </c>
      <c r="AV107" s="41" t="str">
        <f t="shared" si="200"/>
        <v/>
      </c>
      <c r="AW107" s="42" t="str">
        <f t="shared" si="201"/>
        <v/>
      </c>
      <c r="AX107" s="43" t="str">
        <f t="shared" si="202"/>
        <v/>
      </c>
      <c r="AY107" s="44" t="str">
        <f t="shared" si="203"/>
        <v/>
      </c>
      <c r="AZ107" s="45" t="str">
        <f t="shared" si="204"/>
        <v/>
      </c>
      <c r="BA107" s="45" t="str">
        <f t="shared" si="205"/>
        <v/>
      </c>
      <c r="BB107" s="45" t="str">
        <f t="shared" si="206"/>
        <v/>
      </c>
      <c r="BC107" s="46" t="str">
        <f t="shared" si="207"/>
        <v/>
      </c>
      <c r="BD107" s="170">
        <v>108</v>
      </c>
      <c r="BE107" s="41" t="str">
        <f t="shared" si="137"/>
        <v/>
      </c>
      <c r="BF107" s="42" t="str">
        <f t="shared" si="138"/>
        <v/>
      </c>
      <c r="BG107" s="43" t="str">
        <f t="shared" si="139"/>
        <v/>
      </c>
      <c r="BH107" s="44" t="str">
        <f t="shared" si="140"/>
        <v/>
      </c>
      <c r="BI107" s="45" t="str">
        <f t="shared" si="141"/>
        <v/>
      </c>
      <c r="BJ107" s="45" t="str">
        <f t="shared" si="142"/>
        <v/>
      </c>
      <c r="BK107" s="45" t="str">
        <f t="shared" si="143"/>
        <v/>
      </c>
      <c r="BL107" s="46" t="str">
        <f t="shared" si="144"/>
        <v/>
      </c>
      <c r="BM107" s="170">
        <v>108</v>
      </c>
      <c r="BN107" s="41" t="str">
        <f t="shared" si="145"/>
        <v/>
      </c>
      <c r="BO107" s="42" t="str">
        <f t="shared" si="146"/>
        <v/>
      </c>
      <c r="BP107" s="43" t="str">
        <f t="shared" si="147"/>
        <v/>
      </c>
      <c r="BQ107" s="44" t="str">
        <f t="shared" si="148"/>
        <v/>
      </c>
      <c r="BR107" s="45" t="str">
        <f t="shared" si="149"/>
        <v/>
      </c>
      <c r="BS107" s="45" t="str">
        <f t="shared" si="150"/>
        <v/>
      </c>
      <c r="BT107" s="45" t="str">
        <f t="shared" si="151"/>
        <v/>
      </c>
      <c r="BU107" s="70" t="str">
        <f t="shared" si="152"/>
        <v/>
      </c>
      <c r="BW107" s="37">
        <v>108</v>
      </c>
      <c r="BX107" s="61">
        <f t="shared" si="153"/>
        <v>0</v>
      </c>
      <c r="BY107" s="62">
        <f t="shared" si="154"/>
        <v>0</v>
      </c>
      <c r="BZ107" s="62" t="e">
        <f t="shared" si="155"/>
        <v>#DIV/0!</v>
      </c>
      <c r="CA107" s="61" t="e">
        <f t="shared" si="156"/>
        <v>#DIV/0!</v>
      </c>
      <c r="CB107" s="75">
        <f t="shared" si="208"/>
        <v>1.273477</v>
      </c>
      <c r="CC107" s="75" t="e">
        <f t="shared" si="157"/>
        <v>#DIV/0!</v>
      </c>
      <c r="CD107" s="75" t="e">
        <f t="shared" si="158"/>
        <v>#DIV/0!</v>
      </c>
      <c r="CE107" s="75" t="e">
        <f t="shared" si="209"/>
        <v>#DIV/0!</v>
      </c>
      <c r="CF107" s="118" t="e">
        <f t="shared" si="159"/>
        <v>#DIV/0!</v>
      </c>
      <c r="CH107" s="37">
        <v>108</v>
      </c>
      <c r="CI107" s="71">
        <f t="shared" si="160"/>
        <v>0</v>
      </c>
      <c r="CJ107" s="42">
        <f t="shared" si="161"/>
        <v>0</v>
      </c>
      <c r="CK107" s="72" t="e">
        <f t="shared" si="162"/>
        <v>#DIV/0!</v>
      </c>
      <c r="CL107" s="71" t="e">
        <f t="shared" si="163"/>
        <v>#DIV/0!</v>
      </c>
      <c r="CM107" s="42" t="e">
        <f t="shared" si="164"/>
        <v>#DIV/0!</v>
      </c>
      <c r="CN107" s="73" t="e">
        <f t="shared" si="165"/>
        <v>#DIV/0!</v>
      </c>
      <c r="CO107" s="123" t="e">
        <f t="shared" si="166"/>
        <v>#DIV/0!</v>
      </c>
    </row>
    <row r="108" spans="1:93" ht="14.25">
      <c r="A108" s="2">
        <v>109</v>
      </c>
      <c r="B108" s="47">
        <f t="shared" si="167"/>
        <v>0</v>
      </c>
      <c r="C108" s="46">
        <f t="shared" si="168"/>
        <v>0</v>
      </c>
      <c r="D108" s="48" t="e">
        <f t="shared" si="169"/>
        <v>#DIV/0!</v>
      </c>
      <c r="E108" s="49" t="e">
        <f t="shared" si="170"/>
        <v>#DIV/0!</v>
      </c>
      <c r="F108" s="50" t="e">
        <f t="shared" si="171"/>
        <v>#DIV/0!</v>
      </c>
      <c r="G108" s="45">
        <f t="shared" si="172"/>
        <v>1.273477</v>
      </c>
      <c r="H108" s="45" t="e">
        <f t="shared" si="173"/>
        <v>#DIV/0!</v>
      </c>
      <c r="I108" s="109" t="e">
        <f t="shared" si="174"/>
        <v>#DIV/0!</v>
      </c>
      <c r="J108" s="113" t="e">
        <f t="shared" si="175"/>
        <v>#DIV/0!</v>
      </c>
      <c r="K108" s="170">
        <f t="shared" si="96"/>
        <v>109</v>
      </c>
      <c r="L108" s="41" t="str">
        <f t="shared" si="97"/>
        <v/>
      </c>
      <c r="M108" s="42" t="str">
        <f t="shared" si="98"/>
        <v/>
      </c>
      <c r="N108" s="43" t="str">
        <f t="shared" si="99"/>
        <v/>
      </c>
      <c r="O108" s="44" t="str">
        <f t="shared" si="100"/>
        <v/>
      </c>
      <c r="P108" s="45" t="str">
        <f t="shared" si="101"/>
        <v/>
      </c>
      <c r="Q108" s="45" t="str">
        <f t="shared" si="102"/>
        <v/>
      </c>
      <c r="R108" s="109" t="str">
        <f t="shared" si="103"/>
        <v/>
      </c>
      <c r="S108" s="113" t="str">
        <f t="shared" si="104"/>
        <v/>
      </c>
      <c r="T108" s="170">
        <v>109</v>
      </c>
      <c r="U108" s="41" t="str">
        <f t="shared" si="176"/>
        <v/>
      </c>
      <c r="V108" s="42" t="str">
        <f t="shared" si="177"/>
        <v/>
      </c>
      <c r="W108" s="43" t="str">
        <f t="shared" si="178"/>
        <v/>
      </c>
      <c r="X108" s="44" t="str">
        <f t="shared" si="179"/>
        <v/>
      </c>
      <c r="Y108" s="45" t="str">
        <f t="shared" si="180"/>
        <v/>
      </c>
      <c r="Z108" s="45" t="str">
        <f t="shared" si="181"/>
        <v/>
      </c>
      <c r="AA108" s="109" t="str">
        <f t="shared" si="182"/>
        <v/>
      </c>
      <c r="AB108" s="113" t="str">
        <f t="shared" si="183"/>
        <v/>
      </c>
      <c r="AC108" s="170">
        <v>109</v>
      </c>
      <c r="AD108" s="41" t="str">
        <f t="shared" si="184"/>
        <v/>
      </c>
      <c r="AE108" s="42" t="str">
        <f t="shared" si="185"/>
        <v/>
      </c>
      <c r="AF108" s="43" t="str">
        <f t="shared" si="186"/>
        <v/>
      </c>
      <c r="AG108" s="44" t="str">
        <f t="shared" si="187"/>
        <v/>
      </c>
      <c r="AH108" s="45" t="str">
        <f t="shared" si="188"/>
        <v/>
      </c>
      <c r="AI108" s="45" t="str">
        <f t="shared" si="189"/>
        <v/>
      </c>
      <c r="AJ108" s="109" t="str">
        <f t="shared" si="190"/>
        <v/>
      </c>
      <c r="AK108" s="113" t="str">
        <f t="shared" si="191"/>
        <v/>
      </c>
      <c r="AL108" s="170">
        <v>109</v>
      </c>
      <c r="AM108" s="41" t="str">
        <f t="shared" si="192"/>
        <v/>
      </c>
      <c r="AN108" s="42" t="str">
        <f t="shared" si="193"/>
        <v/>
      </c>
      <c r="AO108" s="43" t="str">
        <f t="shared" si="194"/>
        <v/>
      </c>
      <c r="AP108" s="44" t="str">
        <f t="shared" si="195"/>
        <v/>
      </c>
      <c r="AQ108" s="45" t="str">
        <f t="shared" si="196"/>
        <v/>
      </c>
      <c r="AR108" s="45" t="str">
        <f t="shared" si="197"/>
        <v/>
      </c>
      <c r="AS108" s="45" t="str">
        <f t="shared" si="198"/>
        <v/>
      </c>
      <c r="AT108" s="70" t="str">
        <f t="shared" si="199"/>
        <v/>
      </c>
      <c r="AU108" s="170">
        <v>109</v>
      </c>
      <c r="AV108" s="41" t="str">
        <f t="shared" si="200"/>
        <v/>
      </c>
      <c r="AW108" s="42" t="str">
        <f t="shared" si="201"/>
        <v/>
      </c>
      <c r="AX108" s="43" t="str">
        <f t="shared" si="202"/>
        <v/>
      </c>
      <c r="AY108" s="44" t="str">
        <f t="shared" si="203"/>
        <v/>
      </c>
      <c r="AZ108" s="45" t="str">
        <f t="shared" si="204"/>
        <v/>
      </c>
      <c r="BA108" s="45" t="str">
        <f t="shared" si="205"/>
        <v/>
      </c>
      <c r="BB108" s="45" t="str">
        <f t="shared" si="206"/>
        <v/>
      </c>
      <c r="BC108" s="46" t="str">
        <f t="shared" si="207"/>
        <v/>
      </c>
      <c r="BD108" s="170">
        <v>109</v>
      </c>
      <c r="BE108" s="41" t="str">
        <f t="shared" si="137"/>
        <v/>
      </c>
      <c r="BF108" s="42" t="str">
        <f t="shared" si="138"/>
        <v/>
      </c>
      <c r="BG108" s="43" t="str">
        <f t="shared" si="139"/>
        <v/>
      </c>
      <c r="BH108" s="44" t="str">
        <f t="shared" si="140"/>
        <v/>
      </c>
      <c r="BI108" s="45" t="str">
        <f t="shared" si="141"/>
        <v/>
      </c>
      <c r="BJ108" s="45" t="str">
        <f t="shared" si="142"/>
        <v/>
      </c>
      <c r="BK108" s="45" t="str">
        <f t="shared" si="143"/>
        <v/>
      </c>
      <c r="BL108" s="46" t="str">
        <f t="shared" si="144"/>
        <v/>
      </c>
      <c r="BM108" s="170">
        <v>109</v>
      </c>
      <c r="BN108" s="41" t="str">
        <f t="shared" si="145"/>
        <v/>
      </c>
      <c r="BO108" s="42" t="str">
        <f t="shared" si="146"/>
        <v/>
      </c>
      <c r="BP108" s="43" t="str">
        <f t="shared" si="147"/>
        <v/>
      </c>
      <c r="BQ108" s="44" t="str">
        <f t="shared" si="148"/>
        <v/>
      </c>
      <c r="BR108" s="45" t="str">
        <f t="shared" si="149"/>
        <v/>
      </c>
      <c r="BS108" s="45" t="str">
        <f t="shared" si="150"/>
        <v/>
      </c>
      <c r="BT108" s="45" t="str">
        <f t="shared" si="151"/>
        <v/>
      </c>
      <c r="BU108" s="70" t="str">
        <f t="shared" si="152"/>
        <v/>
      </c>
      <c r="BW108" s="37">
        <v>109</v>
      </c>
      <c r="BX108" s="61">
        <f t="shared" si="153"/>
        <v>0</v>
      </c>
      <c r="BY108" s="62">
        <f t="shared" si="154"/>
        <v>0</v>
      </c>
      <c r="BZ108" s="62" t="e">
        <f t="shared" si="155"/>
        <v>#DIV/0!</v>
      </c>
      <c r="CA108" s="61" t="e">
        <f t="shared" si="156"/>
        <v>#DIV/0!</v>
      </c>
      <c r="CB108" s="75">
        <f t="shared" si="208"/>
        <v>1.273477</v>
      </c>
      <c r="CC108" s="75" t="e">
        <f t="shared" si="157"/>
        <v>#DIV/0!</v>
      </c>
      <c r="CD108" s="75" t="e">
        <f t="shared" si="158"/>
        <v>#DIV/0!</v>
      </c>
      <c r="CE108" s="75" t="e">
        <f t="shared" si="209"/>
        <v>#DIV/0!</v>
      </c>
      <c r="CF108" s="118" t="e">
        <f t="shared" si="159"/>
        <v>#DIV/0!</v>
      </c>
      <c r="CH108" s="37">
        <v>109</v>
      </c>
      <c r="CI108" s="71">
        <f t="shared" si="160"/>
        <v>0</v>
      </c>
      <c r="CJ108" s="42">
        <f t="shared" si="161"/>
        <v>0</v>
      </c>
      <c r="CK108" s="72" t="e">
        <f t="shared" si="162"/>
        <v>#DIV/0!</v>
      </c>
      <c r="CL108" s="71" t="e">
        <f t="shared" si="163"/>
        <v>#DIV/0!</v>
      </c>
      <c r="CM108" s="42" t="e">
        <f t="shared" si="164"/>
        <v>#DIV/0!</v>
      </c>
      <c r="CN108" s="73" t="e">
        <f t="shared" si="165"/>
        <v>#DIV/0!</v>
      </c>
      <c r="CO108" s="123" t="e">
        <f t="shared" si="166"/>
        <v>#DIV/0!</v>
      </c>
    </row>
    <row r="109" spans="1:93" ht="15" thickBot="1">
      <c r="A109" s="12">
        <v>110</v>
      </c>
      <c r="B109" s="86">
        <f t="shared" si="167"/>
        <v>0</v>
      </c>
      <c r="C109" s="87">
        <f t="shared" si="168"/>
        <v>0</v>
      </c>
      <c r="D109" s="88" t="e">
        <f t="shared" si="169"/>
        <v>#DIV/0!</v>
      </c>
      <c r="E109" s="89" t="e">
        <f t="shared" si="170"/>
        <v>#DIV/0!</v>
      </c>
      <c r="F109" s="90" t="e">
        <f t="shared" si="171"/>
        <v>#DIV/0!</v>
      </c>
      <c r="G109" s="91">
        <f t="shared" si="172"/>
        <v>1.273477</v>
      </c>
      <c r="H109" s="91" t="e">
        <f t="shared" si="173"/>
        <v>#DIV/0!</v>
      </c>
      <c r="I109" s="111" t="e">
        <f t="shared" si="174"/>
        <v>#DIV/0!</v>
      </c>
      <c r="J109" s="115" t="e">
        <f t="shared" si="175"/>
        <v>#DIV/0!</v>
      </c>
      <c r="K109" s="170">
        <f t="shared" si="96"/>
        <v>110</v>
      </c>
      <c r="L109" s="104" t="str">
        <f t="shared" si="97"/>
        <v/>
      </c>
      <c r="M109" s="105" t="str">
        <f t="shared" si="98"/>
        <v/>
      </c>
      <c r="N109" s="106" t="str">
        <f t="shared" si="99"/>
        <v/>
      </c>
      <c r="O109" s="107" t="str">
        <f t="shared" si="100"/>
        <v/>
      </c>
      <c r="P109" s="91" t="str">
        <f t="shared" si="101"/>
        <v/>
      </c>
      <c r="Q109" s="91" t="str">
        <f t="shared" si="102"/>
        <v/>
      </c>
      <c r="R109" s="111" t="str">
        <f t="shared" si="103"/>
        <v/>
      </c>
      <c r="S109" s="115" t="str">
        <f t="shared" si="104"/>
        <v/>
      </c>
      <c r="T109" s="170">
        <v>110</v>
      </c>
      <c r="U109" s="104" t="str">
        <f t="shared" si="176"/>
        <v/>
      </c>
      <c r="V109" s="105" t="str">
        <f t="shared" si="177"/>
        <v/>
      </c>
      <c r="W109" s="106" t="str">
        <f t="shared" si="178"/>
        <v/>
      </c>
      <c r="X109" s="107" t="str">
        <f t="shared" si="179"/>
        <v/>
      </c>
      <c r="Y109" s="91" t="str">
        <f t="shared" si="180"/>
        <v/>
      </c>
      <c r="Z109" s="91" t="str">
        <f t="shared" si="181"/>
        <v/>
      </c>
      <c r="AA109" s="111" t="str">
        <f t="shared" si="182"/>
        <v/>
      </c>
      <c r="AB109" s="115" t="str">
        <f t="shared" si="183"/>
        <v/>
      </c>
      <c r="AC109" s="170">
        <v>110</v>
      </c>
      <c r="AD109" s="100" t="str">
        <f t="shared" si="184"/>
        <v/>
      </c>
      <c r="AE109" s="101" t="str">
        <f t="shared" si="185"/>
        <v/>
      </c>
      <c r="AF109" s="102" t="str">
        <f t="shared" si="186"/>
        <v/>
      </c>
      <c r="AG109" s="103" t="str">
        <f t="shared" si="187"/>
        <v/>
      </c>
      <c r="AH109" s="84" t="str">
        <f t="shared" si="188"/>
        <v/>
      </c>
      <c r="AI109" s="84" t="str">
        <f t="shared" si="189"/>
        <v/>
      </c>
      <c r="AJ109" s="110" t="str">
        <f t="shared" si="190"/>
        <v/>
      </c>
      <c r="AK109" s="114" t="str">
        <f t="shared" si="191"/>
        <v/>
      </c>
      <c r="AL109" s="170">
        <v>110</v>
      </c>
      <c r="AM109" s="100" t="str">
        <f t="shared" si="192"/>
        <v/>
      </c>
      <c r="AN109" s="101" t="str">
        <f t="shared" si="193"/>
        <v/>
      </c>
      <c r="AO109" s="102" t="str">
        <f t="shared" si="194"/>
        <v/>
      </c>
      <c r="AP109" s="103" t="str">
        <f t="shared" si="195"/>
        <v/>
      </c>
      <c r="AQ109" s="84" t="str">
        <f t="shared" si="196"/>
        <v/>
      </c>
      <c r="AR109" s="84" t="str">
        <f t="shared" si="197"/>
        <v/>
      </c>
      <c r="AS109" s="84" t="str">
        <f t="shared" si="198"/>
        <v/>
      </c>
      <c r="AT109" s="85" t="str">
        <f t="shared" si="199"/>
        <v/>
      </c>
      <c r="AU109" s="170">
        <v>110</v>
      </c>
      <c r="AV109" s="104" t="str">
        <f t="shared" si="200"/>
        <v/>
      </c>
      <c r="AW109" s="105" t="str">
        <f t="shared" si="201"/>
        <v/>
      </c>
      <c r="AX109" s="106" t="str">
        <f t="shared" si="202"/>
        <v/>
      </c>
      <c r="AY109" s="107" t="str">
        <f t="shared" si="203"/>
        <v/>
      </c>
      <c r="AZ109" s="91" t="str">
        <f t="shared" si="204"/>
        <v/>
      </c>
      <c r="BA109" s="91" t="str">
        <f t="shared" si="205"/>
        <v/>
      </c>
      <c r="BB109" s="91" t="str">
        <f t="shared" si="206"/>
        <v/>
      </c>
      <c r="BC109" s="87" t="str">
        <f t="shared" si="207"/>
        <v/>
      </c>
      <c r="BD109" s="170">
        <v>110</v>
      </c>
      <c r="BE109" s="104" t="str">
        <f t="shared" si="137"/>
        <v/>
      </c>
      <c r="BF109" s="105" t="str">
        <f t="shared" si="138"/>
        <v/>
      </c>
      <c r="BG109" s="106" t="str">
        <f t="shared" si="139"/>
        <v/>
      </c>
      <c r="BH109" s="107" t="str">
        <f t="shared" si="140"/>
        <v/>
      </c>
      <c r="BI109" s="91" t="str">
        <f t="shared" si="141"/>
        <v/>
      </c>
      <c r="BJ109" s="91" t="str">
        <f t="shared" si="142"/>
        <v/>
      </c>
      <c r="BK109" s="91" t="str">
        <f t="shared" si="143"/>
        <v/>
      </c>
      <c r="BL109" s="87" t="str">
        <f t="shared" si="144"/>
        <v/>
      </c>
      <c r="BM109" s="170">
        <v>110</v>
      </c>
      <c r="BN109" s="104" t="str">
        <f t="shared" si="145"/>
        <v/>
      </c>
      <c r="BO109" s="105" t="str">
        <f t="shared" si="146"/>
        <v/>
      </c>
      <c r="BP109" s="106" t="str">
        <f t="shared" si="147"/>
        <v/>
      </c>
      <c r="BQ109" s="107" t="str">
        <f t="shared" si="148"/>
        <v/>
      </c>
      <c r="BR109" s="91" t="str">
        <f t="shared" si="149"/>
        <v/>
      </c>
      <c r="BS109" s="91" t="str">
        <f t="shared" si="150"/>
        <v/>
      </c>
      <c r="BT109" s="91" t="str">
        <f t="shared" si="151"/>
        <v/>
      </c>
      <c r="BU109" s="97" t="str">
        <f t="shared" si="152"/>
        <v/>
      </c>
      <c r="BW109" s="142">
        <v>110</v>
      </c>
      <c r="BX109" s="129">
        <f t="shared" si="153"/>
        <v>0</v>
      </c>
      <c r="BY109" s="130">
        <f t="shared" si="154"/>
        <v>0</v>
      </c>
      <c r="BZ109" s="130" t="e">
        <f t="shared" si="155"/>
        <v>#DIV/0!</v>
      </c>
      <c r="CA109" s="129" t="e">
        <f t="shared" si="156"/>
        <v>#DIV/0!</v>
      </c>
      <c r="CB109" s="131">
        <f t="shared" si="208"/>
        <v>1.273477</v>
      </c>
      <c r="CC109" s="131" t="e">
        <f t="shared" si="157"/>
        <v>#DIV/0!</v>
      </c>
      <c r="CD109" s="131" t="e">
        <f t="shared" si="158"/>
        <v>#DIV/0!</v>
      </c>
      <c r="CE109" s="131" t="e">
        <f t="shared" si="209"/>
        <v>#DIV/0!</v>
      </c>
      <c r="CF109" s="132" t="e">
        <f t="shared" si="159"/>
        <v>#DIV/0!</v>
      </c>
      <c r="CH109" s="38">
        <v>110</v>
      </c>
      <c r="CI109" s="124">
        <f t="shared" si="160"/>
        <v>0</v>
      </c>
      <c r="CJ109" s="101">
        <f t="shared" si="161"/>
        <v>0</v>
      </c>
      <c r="CK109" s="125" t="e">
        <f t="shared" si="162"/>
        <v>#DIV/0!</v>
      </c>
      <c r="CL109" s="124" t="e">
        <f t="shared" si="163"/>
        <v>#DIV/0!</v>
      </c>
      <c r="CM109" s="101" t="e">
        <f t="shared" si="164"/>
        <v>#DIV/0!</v>
      </c>
      <c r="CN109" s="126" t="e">
        <f t="shared" si="165"/>
        <v>#DIV/0!</v>
      </c>
      <c r="CO109" s="127" t="e">
        <f t="shared" si="166"/>
        <v>#DIV/0!</v>
      </c>
    </row>
    <row r="110" spans="1:93" ht="14.25">
      <c r="A110" s="14">
        <v>111</v>
      </c>
      <c r="B110" s="92">
        <f t="shared" si="167"/>
        <v>0</v>
      </c>
      <c r="C110" s="54">
        <f t="shared" si="168"/>
        <v>0</v>
      </c>
      <c r="D110" s="93" t="e">
        <f t="shared" si="169"/>
        <v>#DIV/0!</v>
      </c>
      <c r="E110" s="94" t="e">
        <f t="shared" si="170"/>
        <v>#DIV/0!</v>
      </c>
      <c r="F110" s="95" t="e">
        <f t="shared" si="171"/>
        <v>#DIV/0!</v>
      </c>
      <c r="G110" s="96">
        <f t="shared" si="172"/>
        <v>1.273477</v>
      </c>
      <c r="H110" s="96" t="e">
        <f t="shared" si="173"/>
        <v>#DIV/0!</v>
      </c>
      <c r="I110" s="112" t="e">
        <f t="shared" si="174"/>
        <v>#DIV/0!</v>
      </c>
      <c r="J110" s="116" t="e">
        <f t="shared" si="175"/>
        <v>#DIV/0!</v>
      </c>
      <c r="K110" s="170">
        <f t="shared" si="96"/>
        <v>111</v>
      </c>
      <c r="L110" s="99" t="str">
        <f t="shared" si="97"/>
        <v/>
      </c>
      <c r="M110" s="54" t="str">
        <f t="shared" si="98"/>
        <v/>
      </c>
      <c r="N110" s="94" t="str">
        <f t="shared" si="99"/>
        <v/>
      </c>
      <c r="O110" s="95" t="str">
        <f t="shared" si="100"/>
        <v/>
      </c>
      <c r="P110" s="96" t="str">
        <f t="shared" si="101"/>
        <v/>
      </c>
      <c r="Q110" s="96" t="str">
        <f t="shared" si="102"/>
        <v/>
      </c>
      <c r="R110" s="112" t="str">
        <f t="shared" si="103"/>
        <v/>
      </c>
      <c r="S110" s="116" t="str">
        <f t="shared" si="104"/>
        <v/>
      </c>
      <c r="T110" s="170">
        <v>111</v>
      </c>
      <c r="U110" s="99" t="str">
        <f t="shared" si="176"/>
        <v/>
      </c>
      <c r="V110" s="54" t="str">
        <f t="shared" si="177"/>
        <v/>
      </c>
      <c r="W110" s="94" t="str">
        <f t="shared" si="178"/>
        <v/>
      </c>
      <c r="X110" s="95" t="str">
        <f t="shared" si="179"/>
        <v/>
      </c>
      <c r="Y110" s="96" t="str">
        <f t="shared" si="180"/>
        <v/>
      </c>
      <c r="Z110" s="96" t="str">
        <f t="shared" si="181"/>
        <v/>
      </c>
      <c r="AA110" s="112" t="str">
        <f t="shared" si="182"/>
        <v/>
      </c>
      <c r="AB110" s="116" t="str">
        <f t="shared" si="183"/>
        <v/>
      </c>
      <c r="AC110" s="170">
        <v>111</v>
      </c>
      <c r="AD110" s="98" t="str">
        <f t="shared" si="184"/>
        <v/>
      </c>
      <c r="AE110" s="46" t="str">
        <f t="shared" si="185"/>
        <v/>
      </c>
      <c r="AF110" s="49" t="str">
        <f t="shared" si="186"/>
        <v/>
      </c>
      <c r="AG110" s="50" t="str">
        <f t="shared" si="187"/>
        <v/>
      </c>
      <c r="AH110" s="78" t="str">
        <f t="shared" si="188"/>
        <v/>
      </c>
      <c r="AI110" s="78" t="str">
        <f t="shared" si="189"/>
        <v/>
      </c>
      <c r="AJ110" s="108" t="str">
        <f t="shared" si="190"/>
        <v/>
      </c>
      <c r="AK110" s="113" t="str">
        <f t="shared" si="191"/>
        <v/>
      </c>
      <c r="AL110" s="170">
        <v>111</v>
      </c>
      <c r="AM110" s="99" t="str">
        <f t="shared" si="192"/>
        <v/>
      </c>
      <c r="AN110" s="54" t="str">
        <f t="shared" si="193"/>
        <v/>
      </c>
      <c r="AO110" s="94" t="str">
        <f t="shared" si="194"/>
        <v/>
      </c>
      <c r="AP110" s="95" t="str">
        <f t="shared" si="195"/>
        <v/>
      </c>
      <c r="AQ110" s="96" t="str">
        <f t="shared" si="196"/>
        <v/>
      </c>
      <c r="AR110" s="96" t="str">
        <f t="shared" si="197"/>
        <v/>
      </c>
      <c r="AS110" s="96" t="str">
        <f t="shared" si="198"/>
        <v/>
      </c>
      <c r="AT110" s="53" t="str">
        <f t="shared" si="199"/>
        <v/>
      </c>
      <c r="AU110" s="170">
        <v>111</v>
      </c>
      <c r="AV110" s="99" t="str">
        <f t="shared" si="200"/>
        <v/>
      </c>
      <c r="AW110" s="54" t="str">
        <f t="shared" si="201"/>
        <v/>
      </c>
      <c r="AX110" s="94" t="str">
        <f t="shared" si="202"/>
        <v/>
      </c>
      <c r="AY110" s="95" t="str">
        <f t="shared" si="203"/>
        <v/>
      </c>
      <c r="AZ110" s="96" t="str">
        <f t="shared" si="204"/>
        <v/>
      </c>
      <c r="BA110" s="96" t="str">
        <f t="shared" si="205"/>
        <v/>
      </c>
      <c r="BB110" s="96" t="str">
        <f t="shared" si="206"/>
        <v/>
      </c>
      <c r="BC110" s="53" t="str">
        <f t="shared" si="207"/>
        <v/>
      </c>
      <c r="BD110" s="170">
        <v>111</v>
      </c>
      <c r="BE110" s="99" t="str">
        <f t="shared" si="137"/>
        <v/>
      </c>
      <c r="BF110" s="54" t="str">
        <f t="shared" si="138"/>
        <v/>
      </c>
      <c r="BG110" s="94" t="str">
        <f t="shared" si="139"/>
        <v/>
      </c>
      <c r="BH110" s="95" t="str">
        <f t="shared" si="140"/>
        <v/>
      </c>
      <c r="BI110" s="96" t="str">
        <f t="shared" si="141"/>
        <v/>
      </c>
      <c r="BJ110" s="96" t="str">
        <f t="shared" si="142"/>
        <v/>
      </c>
      <c r="BK110" s="96" t="str">
        <f t="shared" si="143"/>
        <v/>
      </c>
      <c r="BL110" s="53" t="str">
        <f t="shared" si="144"/>
        <v/>
      </c>
      <c r="BM110" s="170">
        <v>111</v>
      </c>
      <c r="BN110" s="99" t="str">
        <f t="shared" si="145"/>
        <v/>
      </c>
      <c r="BO110" s="54" t="str">
        <f t="shared" si="146"/>
        <v/>
      </c>
      <c r="BP110" s="94" t="str">
        <f t="shared" si="147"/>
        <v/>
      </c>
      <c r="BQ110" s="95" t="str">
        <f t="shared" si="148"/>
        <v/>
      </c>
      <c r="BR110" s="96" t="str">
        <f t="shared" si="149"/>
        <v/>
      </c>
      <c r="BS110" s="96" t="str">
        <f t="shared" si="150"/>
        <v/>
      </c>
      <c r="BT110" s="96" t="str">
        <f t="shared" si="151"/>
        <v/>
      </c>
      <c r="BU110" s="53" t="str">
        <f t="shared" si="152"/>
        <v/>
      </c>
      <c r="BW110" s="36">
        <v>111</v>
      </c>
      <c r="BX110" s="51">
        <f t="shared" si="153"/>
        <v>0</v>
      </c>
      <c r="BY110" s="56">
        <f t="shared" si="154"/>
        <v>0</v>
      </c>
      <c r="BZ110" s="56" t="e">
        <f t="shared" si="155"/>
        <v>#DIV/0!</v>
      </c>
      <c r="CA110" s="51" t="e">
        <f t="shared" si="156"/>
        <v>#DIV/0!</v>
      </c>
      <c r="CB110" s="135">
        <f t="shared" si="208"/>
        <v>1.273477</v>
      </c>
      <c r="CC110" s="135" t="e">
        <f t="shared" si="157"/>
        <v>#DIV/0!</v>
      </c>
      <c r="CD110" s="135" t="e">
        <f t="shared" si="158"/>
        <v>#DIV/0!</v>
      </c>
      <c r="CE110" s="135" t="e">
        <f t="shared" si="209"/>
        <v>#DIV/0!</v>
      </c>
      <c r="CF110" s="136" t="e">
        <f t="shared" si="159"/>
        <v>#DIV/0!</v>
      </c>
      <c r="CH110" s="141">
        <v>111</v>
      </c>
      <c r="CI110" s="68">
        <f t="shared" si="160"/>
        <v>0</v>
      </c>
      <c r="CJ110" s="46">
        <f t="shared" si="161"/>
        <v>0</v>
      </c>
      <c r="CK110" s="69" t="e">
        <f t="shared" si="162"/>
        <v>#DIV/0!</v>
      </c>
      <c r="CL110" s="68" t="e">
        <f t="shared" si="163"/>
        <v>#DIV/0!</v>
      </c>
      <c r="CM110" s="46" t="e">
        <f t="shared" si="164"/>
        <v>#DIV/0!</v>
      </c>
      <c r="CN110" s="147" t="e">
        <f t="shared" si="165"/>
        <v>#DIV/0!</v>
      </c>
      <c r="CO110" s="70" t="e">
        <f t="shared" si="166"/>
        <v>#DIV/0!</v>
      </c>
    </row>
    <row r="111" spans="1:93" ht="14.25">
      <c r="A111" s="2">
        <v>112</v>
      </c>
      <c r="B111" s="47">
        <f t="shared" si="167"/>
        <v>0</v>
      </c>
      <c r="C111" s="46">
        <f t="shared" si="168"/>
        <v>0</v>
      </c>
      <c r="D111" s="48" t="e">
        <f t="shared" si="169"/>
        <v>#DIV/0!</v>
      </c>
      <c r="E111" s="49" t="e">
        <f t="shared" si="170"/>
        <v>#DIV/0!</v>
      </c>
      <c r="F111" s="50" t="e">
        <f t="shared" si="171"/>
        <v>#DIV/0!</v>
      </c>
      <c r="G111" s="45">
        <f t="shared" si="172"/>
        <v>1.273477</v>
      </c>
      <c r="H111" s="45" t="e">
        <f t="shared" si="173"/>
        <v>#DIV/0!</v>
      </c>
      <c r="I111" s="109" t="e">
        <f t="shared" si="174"/>
        <v>#DIV/0!</v>
      </c>
      <c r="J111" s="113" t="e">
        <f t="shared" si="175"/>
        <v>#DIV/0!</v>
      </c>
      <c r="K111" s="170">
        <f t="shared" si="96"/>
        <v>112</v>
      </c>
      <c r="L111" s="41" t="str">
        <f t="shared" si="97"/>
        <v/>
      </c>
      <c r="M111" s="42" t="str">
        <f t="shared" si="98"/>
        <v/>
      </c>
      <c r="N111" s="43" t="str">
        <f t="shared" si="99"/>
        <v/>
      </c>
      <c r="O111" s="44" t="str">
        <f t="shared" si="100"/>
        <v/>
      </c>
      <c r="P111" s="45" t="str">
        <f t="shared" si="101"/>
        <v/>
      </c>
      <c r="Q111" s="45" t="str">
        <f t="shared" si="102"/>
        <v/>
      </c>
      <c r="R111" s="109" t="str">
        <f t="shared" si="103"/>
        <v/>
      </c>
      <c r="S111" s="113" t="str">
        <f t="shared" si="104"/>
        <v/>
      </c>
      <c r="T111" s="170">
        <v>112</v>
      </c>
      <c r="U111" s="41" t="str">
        <f t="shared" si="176"/>
        <v/>
      </c>
      <c r="V111" s="42" t="str">
        <f t="shared" si="177"/>
        <v/>
      </c>
      <c r="W111" s="43" t="str">
        <f t="shared" si="178"/>
        <v/>
      </c>
      <c r="X111" s="44" t="str">
        <f t="shared" si="179"/>
        <v/>
      </c>
      <c r="Y111" s="45" t="str">
        <f t="shared" si="180"/>
        <v/>
      </c>
      <c r="Z111" s="45" t="str">
        <f t="shared" si="181"/>
        <v/>
      </c>
      <c r="AA111" s="109" t="str">
        <f t="shared" si="182"/>
        <v/>
      </c>
      <c r="AB111" s="113" t="str">
        <f t="shared" si="183"/>
        <v/>
      </c>
      <c r="AC111" s="170">
        <v>112</v>
      </c>
      <c r="AD111" s="41" t="str">
        <f t="shared" si="184"/>
        <v/>
      </c>
      <c r="AE111" s="42" t="str">
        <f t="shared" si="185"/>
        <v/>
      </c>
      <c r="AF111" s="43" t="str">
        <f t="shared" si="186"/>
        <v/>
      </c>
      <c r="AG111" s="44" t="str">
        <f t="shared" si="187"/>
        <v/>
      </c>
      <c r="AH111" s="45" t="str">
        <f t="shared" si="188"/>
        <v/>
      </c>
      <c r="AI111" s="45" t="str">
        <f t="shared" si="189"/>
        <v/>
      </c>
      <c r="AJ111" s="109" t="str">
        <f t="shared" si="190"/>
        <v/>
      </c>
      <c r="AK111" s="113" t="str">
        <f t="shared" si="191"/>
        <v/>
      </c>
      <c r="AL111" s="170">
        <v>112</v>
      </c>
      <c r="AM111" s="41" t="str">
        <f t="shared" si="192"/>
        <v/>
      </c>
      <c r="AN111" s="42" t="str">
        <f t="shared" si="193"/>
        <v/>
      </c>
      <c r="AO111" s="43" t="str">
        <f t="shared" si="194"/>
        <v/>
      </c>
      <c r="AP111" s="44" t="str">
        <f t="shared" si="195"/>
        <v/>
      </c>
      <c r="AQ111" s="45" t="str">
        <f t="shared" si="196"/>
        <v/>
      </c>
      <c r="AR111" s="45" t="str">
        <f t="shared" si="197"/>
        <v/>
      </c>
      <c r="AS111" s="45" t="str">
        <f t="shared" si="198"/>
        <v/>
      </c>
      <c r="AT111" s="70" t="str">
        <f t="shared" si="199"/>
        <v/>
      </c>
      <c r="AU111" s="170">
        <v>112</v>
      </c>
      <c r="AV111" s="41" t="str">
        <f t="shared" si="200"/>
        <v/>
      </c>
      <c r="AW111" s="42" t="str">
        <f t="shared" si="201"/>
        <v/>
      </c>
      <c r="AX111" s="43" t="str">
        <f t="shared" si="202"/>
        <v/>
      </c>
      <c r="AY111" s="44" t="str">
        <f t="shared" si="203"/>
        <v/>
      </c>
      <c r="AZ111" s="45" t="str">
        <f t="shared" si="204"/>
        <v/>
      </c>
      <c r="BA111" s="45" t="str">
        <f t="shared" si="205"/>
        <v/>
      </c>
      <c r="BB111" s="45" t="str">
        <f t="shared" si="206"/>
        <v/>
      </c>
      <c r="BC111" s="70" t="str">
        <f t="shared" si="207"/>
        <v/>
      </c>
      <c r="BD111" s="170">
        <v>112</v>
      </c>
      <c r="BE111" s="41" t="str">
        <f t="shared" si="137"/>
        <v/>
      </c>
      <c r="BF111" s="42" t="str">
        <f t="shared" si="138"/>
        <v/>
      </c>
      <c r="BG111" s="43" t="str">
        <f t="shared" si="139"/>
        <v/>
      </c>
      <c r="BH111" s="44" t="str">
        <f t="shared" si="140"/>
        <v/>
      </c>
      <c r="BI111" s="45" t="str">
        <f t="shared" si="141"/>
        <v/>
      </c>
      <c r="BJ111" s="45" t="str">
        <f t="shared" si="142"/>
        <v/>
      </c>
      <c r="BK111" s="45" t="str">
        <f t="shared" si="143"/>
        <v/>
      </c>
      <c r="BL111" s="70" t="str">
        <f t="shared" si="144"/>
        <v/>
      </c>
      <c r="BM111" s="170">
        <v>112</v>
      </c>
      <c r="BN111" s="41" t="str">
        <f t="shared" si="145"/>
        <v/>
      </c>
      <c r="BO111" s="42" t="str">
        <f t="shared" si="146"/>
        <v/>
      </c>
      <c r="BP111" s="43" t="str">
        <f t="shared" si="147"/>
        <v/>
      </c>
      <c r="BQ111" s="44" t="str">
        <f t="shared" si="148"/>
        <v/>
      </c>
      <c r="BR111" s="45" t="str">
        <f t="shared" si="149"/>
        <v/>
      </c>
      <c r="BS111" s="45" t="str">
        <f t="shared" si="150"/>
        <v/>
      </c>
      <c r="BT111" s="45" t="str">
        <f t="shared" si="151"/>
        <v/>
      </c>
      <c r="BU111" s="70" t="str">
        <f t="shared" si="152"/>
        <v/>
      </c>
      <c r="BW111" s="37">
        <v>112</v>
      </c>
      <c r="BX111" s="61">
        <f t="shared" si="153"/>
        <v>0</v>
      </c>
      <c r="BY111" s="62">
        <f t="shared" si="154"/>
        <v>0</v>
      </c>
      <c r="BZ111" s="62" t="e">
        <f t="shared" si="155"/>
        <v>#DIV/0!</v>
      </c>
      <c r="CA111" s="61" t="e">
        <f t="shared" si="156"/>
        <v>#DIV/0!</v>
      </c>
      <c r="CB111" s="75">
        <f t="shared" si="208"/>
        <v>1.273477</v>
      </c>
      <c r="CC111" s="75" t="e">
        <f t="shared" si="157"/>
        <v>#DIV/0!</v>
      </c>
      <c r="CD111" s="75" t="e">
        <f t="shared" si="158"/>
        <v>#DIV/0!</v>
      </c>
      <c r="CE111" s="75" t="e">
        <f t="shared" si="209"/>
        <v>#DIV/0!</v>
      </c>
      <c r="CF111" s="118" t="e">
        <f t="shared" si="159"/>
        <v>#DIV/0!</v>
      </c>
      <c r="CH111" s="37">
        <v>112</v>
      </c>
      <c r="CI111" s="71">
        <f t="shared" si="160"/>
        <v>0</v>
      </c>
      <c r="CJ111" s="42">
        <f t="shared" si="161"/>
        <v>0</v>
      </c>
      <c r="CK111" s="72" t="e">
        <f t="shared" si="162"/>
        <v>#DIV/0!</v>
      </c>
      <c r="CL111" s="71" t="e">
        <f t="shared" si="163"/>
        <v>#DIV/0!</v>
      </c>
      <c r="CM111" s="42" t="e">
        <f t="shared" si="164"/>
        <v>#DIV/0!</v>
      </c>
      <c r="CN111" s="73" t="e">
        <f t="shared" si="165"/>
        <v>#DIV/0!</v>
      </c>
      <c r="CO111" s="123" t="e">
        <f t="shared" si="166"/>
        <v>#DIV/0!</v>
      </c>
    </row>
    <row r="112" spans="1:93" ht="14.25">
      <c r="A112" s="2">
        <v>113</v>
      </c>
      <c r="B112" s="47">
        <f t="shared" si="167"/>
        <v>0</v>
      </c>
      <c r="C112" s="46">
        <f t="shared" si="168"/>
        <v>0</v>
      </c>
      <c r="D112" s="48" t="e">
        <f t="shared" si="169"/>
        <v>#DIV/0!</v>
      </c>
      <c r="E112" s="49" t="e">
        <f t="shared" si="170"/>
        <v>#DIV/0!</v>
      </c>
      <c r="F112" s="50" t="e">
        <f t="shared" si="171"/>
        <v>#DIV/0!</v>
      </c>
      <c r="G112" s="45">
        <f t="shared" si="172"/>
        <v>1.273477</v>
      </c>
      <c r="H112" s="45" t="e">
        <f t="shared" si="173"/>
        <v>#DIV/0!</v>
      </c>
      <c r="I112" s="109" t="e">
        <f t="shared" si="174"/>
        <v>#DIV/0!</v>
      </c>
      <c r="J112" s="113" t="e">
        <f t="shared" si="175"/>
        <v>#DIV/0!</v>
      </c>
      <c r="K112" s="170">
        <f t="shared" si="96"/>
        <v>113</v>
      </c>
      <c r="L112" s="41" t="str">
        <f t="shared" si="97"/>
        <v/>
      </c>
      <c r="M112" s="42" t="str">
        <f t="shared" si="98"/>
        <v/>
      </c>
      <c r="N112" s="43" t="str">
        <f t="shared" si="99"/>
        <v/>
      </c>
      <c r="O112" s="44" t="str">
        <f t="shared" si="100"/>
        <v/>
      </c>
      <c r="P112" s="45" t="str">
        <f t="shared" si="101"/>
        <v/>
      </c>
      <c r="Q112" s="45" t="str">
        <f t="shared" si="102"/>
        <v/>
      </c>
      <c r="R112" s="109" t="str">
        <f t="shared" si="103"/>
        <v/>
      </c>
      <c r="S112" s="113" t="str">
        <f t="shared" si="104"/>
        <v/>
      </c>
      <c r="T112" s="170">
        <v>113</v>
      </c>
      <c r="U112" s="41" t="str">
        <f t="shared" si="176"/>
        <v/>
      </c>
      <c r="V112" s="42" t="str">
        <f t="shared" si="177"/>
        <v/>
      </c>
      <c r="W112" s="43" t="str">
        <f t="shared" si="178"/>
        <v/>
      </c>
      <c r="X112" s="44" t="str">
        <f t="shared" si="179"/>
        <v/>
      </c>
      <c r="Y112" s="45" t="str">
        <f t="shared" si="180"/>
        <v/>
      </c>
      <c r="Z112" s="45" t="str">
        <f t="shared" si="181"/>
        <v/>
      </c>
      <c r="AA112" s="109" t="str">
        <f t="shared" si="182"/>
        <v/>
      </c>
      <c r="AB112" s="113" t="str">
        <f t="shared" si="183"/>
        <v/>
      </c>
      <c r="AC112" s="170">
        <v>113</v>
      </c>
      <c r="AD112" s="41" t="str">
        <f t="shared" si="184"/>
        <v/>
      </c>
      <c r="AE112" s="42" t="str">
        <f t="shared" si="185"/>
        <v/>
      </c>
      <c r="AF112" s="43" t="str">
        <f t="shared" si="186"/>
        <v/>
      </c>
      <c r="AG112" s="44" t="str">
        <f t="shared" si="187"/>
        <v/>
      </c>
      <c r="AH112" s="45" t="str">
        <f t="shared" si="188"/>
        <v/>
      </c>
      <c r="AI112" s="45" t="str">
        <f t="shared" si="189"/>
        <v/>
      </c>
      <c r="AJ112" s="109" t="str">
        <f t="shared" si="190"/>
        <v/>
      </c>
      <c r="AK112" s="113" t="str">
        <f t="shared" si="191"/>
        <v/>
      </c>
      <c r="AL112" s="170">
        <v>113</v>
      </c>
      <c r="AM112" s="41" t="str">
        <f t="shared" si="192"/>
        <v/>
      </c>
      <c r="AN112" s="42" t="str">
        <f t="shared" si="193"/>
        <v/>
      </c>
      <c r="AO112" s="43" t="str">
        <f t="shared" si="194"/>
        <v/>
      </c>
      <c r="AP112" s="44" t="str">
        <f t="shared" si="195"/>
        <v/>
      </c>
      <c r="AQ112" s="45" t="str">
        <f t="shared" si="196"/>
        <v/>
      </c>
      <c r="AR112" s="45" t="str">
        <f t="shared" si="197"/>
        <v/>
      </c>
      <c r="AS112" s="45" t="str">
        <f t="shared" si="198"/>
        <v/>
      </c>
      <c r="AT112" s="70" t="str">
        <f t="shared" si="199"/>
        <v/>
      </c>
      <c r="AU112" s="170">
        <v>113</v>
      </c>
      <c r="AV112" s="41" t="str">
        <f t="shared" si="200"/>
        <v/>
      </c>
      <c r="AW112" s="42" t="str">
        <f t="shared" si="201"/>
        <v/>
      </c>
      <c r="AX112" s="43" t="str">
        <f t="shared" si="202"/>
        <v/>
      </c>
      <c r="AY112" s="44" t="str">
        <f t="shared" si="203"/>
        <v/>
      </c>
      <c r="AZ112" s="45" t="str">
        <f t="shared" si="204"/>
        <v/>
      </c>
      <c r="BA112" s="45" t="str">
        <f t="shared" si="205"/>
        <v/>
      </c>
      <c r="BB112" s="45" t="str">
        <f t="shared" si="206"/>
        <v/>
      </c>
      <c r="BC112" s="70" t="str">
        <f t="shared" si="207"/>
        <v/>
      </c>
      <c r="BD112" s="170">
        <v>113</v>
      </c>
      <c r="BE112" s="41" t="str">
        <f t="shared" si="137"/>
        <v/>
      </c>
      <c r="BF112" s="42" t="str">
        <f t="shared" si="138"/>
        <v/>
      </c>
      <c r="BG112" s="43" t="str">
        <f t="shared" si="139"/>
        <v/>
      </c>
      <c r="BH112" s="44" t="str">
        <f t="shared" si="140"/>
        <v/>
      </c>
      <c r="BI112" s="45" t="str">
        <f t="shared" si="141"/>
        <v/>
      </c>
      <c r="BJ112" s="45" t="str">
        <f t="shared" si="142"/>
        <v/>
      </c>
      <c r="BK112" s="45" t="str">
        <f t="shared" si="143"/>
        <v/>
      </c>
      <c r="BL112" s="70" t="str">
        <f t="shared" si="144"/>
        <v/>
      </c>
      <c r="BM112" s="170">
        <v>113</v>
      </c>
      <c r="BN112" s="41" t="str">
        <f t="shared" si="145"/>
        <v/>
      </c>
      <c r="BO112" s="42" t="str">
        <f t="shared" si="146"/>
        <v/>
      </c>
      <c r="BP112" s="43" t="str">
        <f t="shared" si="147"/>
        <v/>
      </c>
      <c r="BQ112" s="44" t="str">
        <f t="shared" si="148"/>
        <v/>
      </c>
      <c r="BR112" s="45" t="str">
        <f t="shared" si="149"/>
        <v/>
      </c>
      <c r="BS112" s="45" t="str">
        <f t="shared" si="150"/>
        <v/>
      </c>
      <c r="BT112" s="45" t="str">
        <f t="shared" si="151"/>
        <v/>
      </c>
      <c r="BU112" s="70" t="str">
        <f t="shared" si="152"/>
        <v/>
      </c>
      <c r="BW112" s="37">
        <v>113</v>
      </c>
      <c r="BX112" s="61">
        <f t="shared" si="153"/>
        <v>0</v>
      </c>
      <c r="BY112" s="62">
        <f t="shared" si="154"/>
        <v>0</v>
      </c>
      <c r="BZ112" s="62" t="e">
        <f t="shared" si="155"/>
        <v>#DIV/0!</v>
      </c>
      <c r="CA112" s="61" t="e">
        <f t="shared" si="156"/>
        <v>#DIV/0!</v>
      </c>
      <c r="CB112" s="75">
        <f t="shared" si="208"/>
        <v>1.273477</v>
      </c>
      <c r="CC112" s="75" t="e">
        <f t="shared" si="157"/>
        <v>#DIV/0!</v>
      </c>
      <c r="CD112" s="75" t="e">
        <f t="shared" si="158"/>
        <v>#DIV/0!</v>
      </c>
      <c r="CE112" s="75" t="e">
        <f t="shared" si="209"/>
        <v>#DIV/0!</v>
      </c>
      <c r="CF112" s="118" t="e">
        <f t="shared" si="159"/>
        <v>#DIV/0!</v>
      </c>
      <c r="CH112" s="37">
        <v>113</v>
      </c>
      <c r="CI112" s="71">
        <f t="shared" si="160"/>
        <v>0</v>
      </c>
      <c r="CJ112" s="42">
        <f t="shared" si="161"/>
        <v>0</v>
      </c>
      <c r="CK112" s="72" t="e">
        <f t="shared" si="162"/>
        <v>#DIV/0!</v>
      </c>
      <c r="CL112" s="71" t="e">
        <f t="shared" si="163"/>
        <v>#DIV/0!</v>
      </c>
      <c r="CM112" s="42" t="e">
        <f t="shared" si="164"/>
        <v>#DIV/0!</v>
      </c>
      <c r="CN112" s="73" t="e">
        <f t="shared" si="165"/>
        <v>#DIV/0!</v>
      </c>
      <c r="CO112" s="123" t="e">
        <f t="shared" si="166"/>
        <v>#DIV/0!</v>
      </c>
    </row>
    <row r="113" spans="1:93" ht="14.25">
      <c r="A113" s="2">
        <v>114</v>
      </c>
      <c r="B113" s="47">
        <f t="shared" si="167"/>
        <v>0</v>
      </c>
      <c r="C113" s="46">
        <f t="shared" si="168"/>
        <v>0</v>
      </c>
      <c r="D113" s="48" t="e">
        <f t="shared" si="169"/>
        <v>#DIV/0!</v>
      </c>
      <c r="E113" s="49" t="e">
        <f t="shared" si="170"/>
        <v>#DIV/0!</v>
      </c>
      <c r="F113" s="50" t="e">
        <f t="shared" si="171"/>
        <v>#DIV/0!</v>
      </c>
      <c r="G113" s="45">
        <f t="shared" si="172"/>
        <v>1.273477</v>
      </c>
      <c r="H113" s="45" t="e">
        <f t="shared" si="173"/>
        <v>#DIV/0!</v>
      </c>
      <c r="I113" s="109" t="e">
        <f t="shared" si="174"/>
        <v>#DIV/0!</v>
      </c>
      <c r="J113" s="113" t="e">
        <f t="shared" si="175"/>
        <v>#DIV/0!</v>
      </c>
      <c r="K113" s="170">
        <f t="shared" si="96"/>
        <v>114</v>
      </c>
      <c r="L113" s="41" t="str">
        <f t="shared" si="97"/>
        <v/>
      </c>
      <c r="M113" s="42" t="str">
        <f t="shared" si="98"/>
        <v/>
      </c>
      <c r="N113" s="43" t="str">
        <f t="shared" si="99"/>
        <v/>
      </c>
      <c r="O113" s="44" t="str">
        <f t="shared" si="100"/>
        <v/>
      </c>
      <c r="P113" s="45" t="str">
        <f t="shared" si="101"/>
        <v/>
      </c>
      <c r="Q113" s="45" t="str">
        <f t="shared" si="102"/>
        <v/>
      </c>
      <c r="R113" s="109" t="str">
        <f t="shared" si="103"/>
        <v/>
      </c>
      <c r="S113" s="113" t="str">
        <f t="shared" si="104"/>
        <v/>
      </c>
      <c r="T113" s="170">
        <v>114</v>
      </c>
      <c r="U113" s="41" t="str">
        <f t="shared" si="176"/>
        <v/>
      </c>
      <c r="V113" s="42" t="str">
        <f t="shared" si="177"/>
        <v/>
      </c>
      <c r="W113" s="43" t="str">
        <f t="shared" si="178"/>
        <v/>
      </c>
      <c r="X113" s="44" t="str">
        <f t="shared" si="179"/>
        <v/>
      </c>
      <c r="Y113" s="45" t="str">
        <f t="shared" si="180"/>
        <v/>
      </c>
      <c r="Z113" s="45" t="str">
        <f t="shared" si="181"/>
        <v/>
      </c>
      <c r="AA113" s="109" t="str">
        <f t="shared" si="182"/>
        <v/>
      </c>
      <c r="AB113" s="113" t="str">
        <f t="shared" si="183"/>
        <v/>
      </c>
      <c r="AC113" s="170">
        <v>114</v>
      </c>
      <c r="AD113" s="41" t="str">
        <f t="shared" si="184"/>
        <v/>
      </c>
      <c r="AE113" s="42" t="str">
        <f t="shared" si="185"/>
        <v/>
      </c>
      <c r="AF113" s="43" t="str">
        <f t="shared" si="186"/>
        <v/>
      </c>
      <c r="AG113" s="44" t="str">
        <f t="shared" si="187"/>
        <v/>
      </c>
      <c r="AH113" s="45" t="str">
        <f t="shared" si="188"/>
        <v/>
      </c>
      <c r="AI113" s="45" t="str">
        <f t="shared" si="189"/>
        <v/>
      </c>
      <c r="AJ113" s="109" t="str">
        <f t="shared" si="190"/>
        <v/>
      </c>
      <c r="AK113" s="113" t="str">
        <f t="shared" si="191"/>
        <v/>
      </c>
      <c r="AL113" s="170">
        <v>114</v>
      </c>
      <c r="AM113" s="41" t="str">
        <f t="shared" si="192"/>
        <v/>
      </c>
      <c r="AN113" s="42" t="str">
        <f t="shared" si="193"/>
        <v/>
      </c>
      <c r="AO113" s="43" t="str">
        <f t="shared" si="194"/>
        <v/>
      </c>
      <c r="AP113" s="44" t="str">
        <f t="shared" si="195"/>
        <v/>
      </c>
      <c r="AQ113" s="45" t="str">
        <f t="shared" si="196"/>
        <v/>
      </c>
      <c r="AR113" s="45" t="str">
        <f t="shared" si="197"/>
        <v/>
      </c>
      <c r="AS113" s="45" t="str">
        <f t="shared" si="198"/>
        <v/>
      </c>
      <c r="AT113" s="70" t="str">
        <f t="shared" si="199"/>
        <v/>
      </c>
      <c r="AU113" s="170">
        <v>114</v>
      </c>
      <c r="AV113" s="41" t="str">
        <f t="shared" si="200"/>
        <v/>
      </c>
      <c r="AW113" s="42" t="str">
        <f t="shared" si="201"/>
        <v/>
      </c>
      <c r="AX113" s="43" t="str">
        <f t="shared" si="202"/>
        <v/>
      </c>
      <c r="AY113" s="44" t="str">
        <f t="shared" si="203"/>
        <v/>
      </c>
      <c r="AZ113" s="45" t="str">
        <f t="shared" si="204"/>
        <v/>
      </c>
      <c r="BA113" s="45" t="str">
        <f t="shared" si="205"/>
        <v/>
      </c>
      <c r="BB113" s="45" t="str">
        <f t="shared" si="206"/>
        <v/>
      </c>
      <c r="BC113" s="70" t="str">
        <f t="shared" si="207"/>
        <v/>
      </c>
      <c r="BD113" s="170">
        <v>114</v>
      </c>
      <c r="BE113" s="41" t="str">
        <f t="shared" si="137"/>
        <v/>
      </c>
      <c r="BF113" s="42" t="str">
        <f t="shared" si="138"/>
        <v/>
      </c>
      <c r="BG113" s="43" t="str">
        <f t="shared" si="139"/>
        <v/>
      </c>
      <c r="BH113" s="44" t="str">
        <f t="shared" si="140"/>
        <v/>
      </c>
      <c r="BI113" s="45" t="str">
        <f t="shared" si="141"/>
        <v/>
      </c>
      <c r="BJ113" s="45" t="str">
        <f t="shared" si="142"/>
        <v/>
      </c>
      <c r="BK113" s="45" t="str">
        <f t="shared" si="143"/>
        <v/>
      </c>
      <c r="BL113" s="70" t="str">
        <f t="shared" si="144"/>
        <v/>
      </c>
      <c r="BM113" s="170">
        <v>114</v>
      </c>
      <c r="BN113" s="41" t="str">
        <f t="shared" si="145"/>
        <v/>
      </c>
      <c r="BO113" s="42" t="str">
        <f t="shared" si="146"/>
        <v/>
      </c>
      <c r="BP113" s="43" t="str">
        <f t="shared" si="147"/>
        <v/>
      </c>
      <c r="BQ113" s="44" t="str">
        <f t="shared" si="148"/>
        <v/>
      </c>
      <c r="BR113" s="45" t="str">
        <f t="shared" si="149"/>
        <v/>
      </c>
      <c r="BS113" s="45" t="str">
        <f t="shared" si="150"/>
        <v/>
      </c>
      <c r="BT113" s="45" t="str">
        <f t="shared" si="151"/>
        <v/>
      </c>
      <c r="BU113" s="70" t="str">
        <f t="shared" si="152"/>
        <v/>
      </c>
      <c r="BW113" s="37">
        <v>114</v>
      </c>
      <c r="BX113" s="61">
        <f t="shared" si="153"/>
        <v>0</v>
      </c>
      <c r="BY113" s="62">
        <f t="shared" si="154"/>
        <v>0</v>
      </c>
      <c r="BZ113" s="62" t="e">
        <f t="shared" si="155"/>
        <v>#DIV/0!</v>
      </c>
      <c r="CA113" s="61" t="e">
        <f t="shared" si="156"/>
        <v>#DIV/0!</v>
      </c>
      <c r="CB113" s="75">
        <f t="shared" si="208"/>
        <v>1.273477</v>
      </c>
      <c r="CC113" s="75" t="e">
        <f t="shared" si="157"/>
        <v>#DIV/0!</v>
      </c>
      <c r="CD113" s="75" t="e">
        <f t="shared" si="158"/>
        <v>#DIV/0!</v>
      </c>
      <c r="CE113" s="75" t="e">
        <f t="shared" si="209"/>
        <v>#DIV/0!</v>
      </c>
      <c r="CF113" s="118" t="e">
        <f t="shared" si="159"/>
        <v>#DIV/0!</v>
      </c>
      <c r="CH113" s="37">
        <v>114</v>
      </c>
      <c r="CI113" s="71">
        <f t="shared" si="160"/>
        <v>0</v>
      </c>
      <c r="CJ113" s="42">
        <f t="shared" si="161"/>
        <v>0</v>
      </c>
      <c r="CK113" s="72" t="e">
        <f t="shared" si="162"/>
        <v>#DIV/0!</v>
      </c>
      <c r="CL113" s="71" t="e">
        <f t="shared" si="163"/>
        <v>#DIV/0!</v>
      </c>
      <c r="CM113" s="42" t="e">
        <f t="shared" si="164"/>
        <v>#DIV/0!</v>
      </c>
      <c r="CN113" s="73" t="e">
        <f t="shared" si="165"/>
        <v>#DIV/0!</v>
      </c>
      <c r="CO113" s="123" t="e">
        <f t="shared" si="166"/>
        <v>#DIV/0!</v>
      </c>
    </row>
    <row r="114" spans="1:93" ht="14.25">
      <c r="A114" s="2">
        <v>115</v>
      </c>
      <c r="B114" s="47">
        <f t="shared" si="167"/>
        <v>0</v>
      </c>
      <c r="C114" s="46">
        <f t="shared" si="168"/>
        <v>0</v>
      </c>
      <c r="D114" s="48" t="e">
        <f t="shared" si="169"/>
        <v>#DIV/0!</v>
      </c>
      <c r="E114" s="49" t="e">
        <f t="shared" si="170"/>
        <v>#DIV/0!</v>
      </c>
      <c r="F114" s="50" t="e">
        <f t="shared" si="171"/>
        <v>#DIV/0!</v>
      </c>
      <c r="G114" s="45">
        <f t="shared" si="172"/>
        <v>1.273477</v>
      </c>
      <c r="H114" s="45" t="e">
        <f t="shared" si="173"/>
        <v>#DIV/0!</v>
      </c>
      <c r="I114" s="109" t="e">
        <f t="shared" si="174"/>
        <v>#DIV/0!</v>
      </c>
      <c r="J114" s="113" t="e">
        <f t="shared" si="175"/>
        <v>#DIV/0!</v>
      </c>
      <c r="K114" s="170">
        <f t="shared" si="96"/>
        <v>115</v>
      </c>
      <c r="L114" s="41" t="str">
        <f t="shared" si="97"/>
        <v/>
      </c>
      <c r="M114" s="42" t="str">
        <f t="shared" si="98"/>
        <v/>
      </c>
      <c r="N114" s="43" t="str">
        <f t="shared" si="99"/>
        <v/>
      </c>
      <c r="O114" s="44" t="str">
        <f t="shared" si="100"/>
        <v/>
      </c>
      <c r="P114" s="45" t="str">
        <f t="shared" si="101"/>
        <v/>
      </c>
      <c r="Q114" s="45" t="str">
        <f t="shared" si="102"/>
        <v/>
      </c>
      <c r="R114" s="109" t="str">
        <f t="shared" si="103"/>
        <v/>
      </c>
      <c r="S114" s="113" t="str">
        <f t="shared" si="104"/>
        <v/>
      </c>
      <c r="T114" s="170">
        <v>115</v>
      </c>
      <c r="U114" s="41" t="str">
        <f t="shared" si="176"/>
        <v/>
      </c>
      <c r="V114" s="42" t="str">
        <f t="shared" si="177"/>
        <v/>
      </c>
      <c r="W114" s="43" t="str">
        <f t="shared" si="178"/>
        <v/>
      </c>
      <c r="X114" s="44" t="str">
        <f t="shared" si="179"/>
        <v/>
      </c>
      <c r="Y114" s="45" t="str">
        <f t="shared" si="180"/>
        <v/>
      </c>
      <c r="Z114" s="45" t="str">
        <f t="shared" si="181"/>
        <v/>
      </c>
      <c r="AA114" s="109" t="str">
        <f t="shared" si="182"/>
        <v/>
      </c>
      <c r="AB114" s="113" t="str">
        <f t="shared" si="183"/>
        <v/>
      </c>
      <c r="AC114" s="170">
        <v>115</v>
      </c>
      <c r="AD114" s="41" t="str">
        <f t="shared" si="184"/>
        <v/>
      </c>
      <c r="AE114" s="42" t="str">
        <f t="shared" si="185"/>
        <v/>
      </c>
      <c r="AF114" s="43" t="str">
        <f t="shared" si="186"/>
        <v/>
      </c>
      <c r="AG114" s="44" t="str">
        <f t="shared" si="187"/>
        <v/>
      </c>
      <c r="AH114" s="45" t="str">
        <f t="shared" si="188"/>
        <v/>
      </c>
      <c r="AI114" s="45" t="str">
        <f t="shared" si="189"/>
        <v/>
      </c>
      <c r="AJ114" s="109" t="str">
        <f t="shared" si="190"/>
        <v/>
      </c>
      <c r="AK114" s="113" t="str">
        <f t="shared" si="191"/>
        <v/>
      </c>
      <c r="AL114" s="170">
        <v>115</v>
      </c>
      <c r="AM114" s="41" t="str">
        <f t="shared" si="192"/>
        <v/>
      </c>
      <c r="AN114" s="42" t="str">
        <f t="shared" si="193"/>
        <v/>
      </c>
      <c r="AO114" s="43" t="str">
        <f t="shared" si="194"/>
        <v/>
      </c>
      <c r="AP114" s="44" t="str">
        <f t="shared" si="195"/>
        <v/>
      </c>
      <c r="AQ114" s="45" t="str">
        <f t="shared" si="196"/>
        <v/>
      </c>
      <c r="AR114" s="45" t="str">
        <f t="shared" si="197"/>
        <v/>
      </c>
      <c r="AS114" s="45" t="str">
        <f t="shared" si="198"/>
        <v/>
      </c>
      <c r="AT114" s="70" t="str">
        <f t="shared" si="199"/>
        <v/>
      </c>
      <c r="AU114" s="170">
        <v>115</v>
      </c>
      <c r="AV114" s="41" t="str">
        <f t="shared" si="200"/>
        <v/>
      </c>
      <c r="AW114" s="42" t="str">
        <f t="shared" si="201"/>
        <v/>
      </c>
      <c r="AX114" s="43" t="str">
        <f t="shared" si="202"/>
        <v/>
      </c>
      <c r="AY114" s="44" t="str">
        <f t="shared" si="203"/>
        <v/>
      </c>
      <c r="AZ114" s="45" t="str">
        <f t="shared" si="204"/>
        <v/>
      </c>
      <c r="BA114" s="45" t="str">
        <f t="shared" si="205"/>
        <v/>
      </c>
      <c r="BB114" s="45" t="str">
        <f t="shared" si="206"/>
        <v/>
      </c>
      <c r="BC114" s="70" t="str">
        <f t="shared" si="207"/>
        <v/>
      </c>
      <c r="BD114" s="170">
        <v>115</v>
      </c>
      <c r="BE114" s="41" t="str">
        <f t="shared" si="137"/>
        <v/>
      </c>
      <c r="BF114" s="42" t="str">
        <f t="shared" si="138"/>
        <v/>
      </c>
      <c r="BG114" s="43" t="str">
        <f t="shared" si="139"/>
        <v/>
      </c>
      <c r="BH114" s="44" t="str">
        <f t="shared" si="140"/>
        <v/>
      </c>
      <c r="BI114" s="45" t="str">
        <f t="shared" si="141"/>
        <v/>
      </c>
      <c r="BJ114" s="45" t="str">
        <f t="shared" si="142"/>
        <v/>
      </c>
      <c r="BK114" s="45" t="str">
        <f t="shared" si="143"/>
        <v/>
      </c>
      <c r="BL114" s="70" t="str">
        <f t="shared" si="144"/>
        <v/>
      </c>
      <c r="BM114" s="170">
        <v>115</v>
      </c>
      <c r="BN114" s="41" t="str">
        <f t="shared" si="145"/>
        <v/>
      </c>
      <c r="BO114" s="42" t="str">
        <f t="shared" si="146"/>
        <v/>
      </c>
      <c r="BP114" s="43" t="str">
        <f t="shared" si="147"/>
        <v/>
      </c>
      <c r="BQ114" s="44" t="str">
        <f t="shared" si="148"/>
        <v/>
      </c>
      <c r="BR114" s="45" t="str">
        <f t="shared" si="149"/>
        <v/>
      </c>
      <c r="BS114" s="45" t="str">
        <f t="shared" si="150"/>
        <v/>
      </c>
      <c r="BT114" s="45" t="str">
        <f t="shared" si="151"/>
        <v/>
      </c>
      <c r="BU114" s="70" t="str">
        <f t="shared" si="152"/>
        <v/>
      </c>
      <c r="BW114" s="37">
        <v>115</v>
      </c>
      <c r="BX114" s="61">
        <f t="shared" si="153"/>
        <v>0</v>
      </c>
      <c r="BY114" s="62">
        <f t="shared" si="154"/>
        <v>0</v>
      </c>
      <c r="BZ114" s="62" t="e">
        <f t="shared" si="155"/>
        <v>#DIV/0!</v>
      </c>
      <c r="CA114" s="61" t="e">
        <f t="shared" si="156"/>
        <v>#DIV/0!</v>
      </c>
      <c r="CB114" s="75">
        <f t="shared" si="208"/>
        <v>1.273477</v>
      </c>
      <c r="CC114" s="75" t="e">
        <f t="shared" si="157"/>
        <v>#DIV/0!</v>
      </c>
      <c r="CD114" s="75" t="e">
        <f t="shared" si="158"/>
        <v>#DIV/0!</v>
      </c>
      <c r="CE114" s="75" t="e">
        <f t="shared" si="209"/>
        <v>#DIV/0!</v>
      </c>
      <c r="CF114" s="118" t="e">
        <f t="shared" si="159"/>
        <v>#DIV/0!</v>
      </c>
      <c r="CH114" s="37">
        <v>115</v>
      </c>
      <c r="CI114" s="71">
        <f t="shared" si="160"/>
        <v>0</v>
      </c>
      <c r="CJ114" s="42">
        <f t="shared" si="161"/>
        <v>0</v>
      </c>
      <c r="CK114" s="72" t="e">
        <f t="shared" si="162"/>
        <v>#DIV/0!</v>
      </c>
      <c r="CL114" s="71" t="e">
        <f t="shared" si="163"/>
        <v>#DIV/0!</v>
      </c>
      <c r="CM114" s="42" t="e">
        <f t="shared" si="164"/>
        <v>#DIV/0!</v>
      </c>
      <c r="CN114" s="73" t="e">
        <f t="shared" si="165"/>
        <v>#DIV/0!</v>
      </c>
      <c r="CO114" s="123" t="e">
        <f t="shared" si="166"/>
        <v>#DIV/0!</v>
      </c>
    </row>
    <row r="115" spans="1:93" ht="14.25">
      <c r="A115" s="2">
        <v>116</v>
      </c>
      <c r="B115" s="47">
        <f t="shared" si="167"/>
        <v>0</v>
      </c>
      <c r="C115" s="46">
        <f t="shared" si="168"/>
        <v>0</v>
      </c>
      <c r="D115" s="48" t="e">
        <f t="shared" si="169"/>
        <v>#DIV/0!</v>
      </c>
      <c r="E115" s="49" t="e">
        <f t="shared" si="170"/>
        <v>#DIV/0!</v>
      </c>
      <c r="F115" s="50" t="e">
        <f t="shared" si="171"/>
        <v>#DIV/0!</v>
      </c>
      <c r="G115" s="45">
        <f t="shared" si="172"/>
        <v>1.273477</v>
      </c>
      <c r="H115" s="45" t="e">
        <f t="shared" si="173"/>
        <v>#DIV/0!</v>
      </c>
      <c r="I115" s="109" t="e">
        <f t="shared" si="174"/>
        <v>#DIV/0!</v>
      </c>
      <c r="J115" s="113" t="e">
        <f t="shared" si="175"/>
        <v>#DIV/0!</v>
      </c>
      <c r="K115" s="170">
        <f t="shared" si="96"/>
        <v>116</v>
      </c>
      <c r="L115" s="41" t="str">
        <f t="shared" si="97"/>
        <v/>
      </c>
      <c r="M115" s="42" t="str">
        <f t="shared" si="98"/>
        <v/>
      </c>
      <c r="N115" s="43" t="str">
        <f t="shared" si="99"/>
        <v/>
      </c>
      <c r="O115" s="44" t="str">
        <f t="shared" si="100"/>
        <v/>
      </c>
      <c r="P115" s="45" t="str">
        <f t="shared" si="101"/>
        <v/>
      </c>
      <c r="Q115" s="45" t="str">
        <f t="shared" si="102"/>
        <v/>
      </c>
      <c r="R115" s="109" t="str">
        <f t="shared" si="103"/>
        <v/>
      </c>
      <c r="S115" s="113" t="str">
        <f t="shared" si="104"/>
        <v/>
      </c>
      <c r="T115" s="170">
        <v>116</v>
      </c>
      <c r="U115" s="41" t="str">
        <f t="shared" si="176"/>
        <v/>
      </c>
      <c r="V115" s="42" t="str">
        <f t="shared" si="177"/>
        <v/>
      </c>
      <c r="W115" s="43" t="str">
        <f t="shared" si="178"/>
        <v/>
      </c>
      <c r="X115" s="44" t="str">
        <f t="shared" si="179"/>
        <v/>
      </c>
      <c r="Y115" s="45" t="str">
        <f t="shared" si="180"/>
        <v/>
      </c>
      <c r="Z115" s="45" t="str">
        <f t="shared" si="181"/>
        <v/>
      </c>
      <c r="AA115" s="109" t="str">
        <f t="shared" si="182"/>
        <v/>
      </c>
      <c r="AB115" s="113" t="str">
        <f t="shared" si="183"/>
        <v/>
      </c>
      <c r="AC115" s="170">
        <v>116</v>
      </c>
      <c r="AD115" s="41" t="str">
        <f t="shared" si="184"/>
        <v/>
      </c>
      <c r="AE115" s="42" t="str">
        <f t="shared" si="185"/>
        <v/>
      </c>
      <c r="AF115" s="43" t="str">
        <f t="shared" si="186"/>
        <v/>
      </c>
      <c r="AG115" s="44" t="str">
        <f t="shared" si="187"/>
        <v/>
      </c>
      <c r="AH115" s="45" t="str">
        <f t="shared" si="188"/>
        <v/>
      </c>
      <c r="AI115" s="45" t="str">
        <f t="shared" si="189"/>
        <v/>
      </c>
      <c r="AJ115" s="109" t="str">
        <f t="shared" si="190"/>
        <v/>
      </c>
      <c r="AK115" s="113" t="str">
        <f t="shared" si="191"/>
        <v/>
      </c>
      <c r="AL115" s="170">
        <v>116</v>
      </c>
      <c r="AM115" s="41" t="str">
        <f t="shared" si="192"/>
        <v/>
      </c>
      <c r="AN115" s="42" t="str">
        <f t="shared" si="193"/>
        <v/>
      </c>
      <c r="AO115" s="43" t="str">
        <f t="shared" si="194"/>
        <v/>
      </c>
      <c r="AP115" s="44" t="str">
        <f t="shared" si="195"/>
        <v/>
      </c>
      <c r="AQ115" s="45" t="str">
        <f t="shared" si="196"/>
        <v/>
      </c>
      <c r="AR115" s="45" t="str">
        <f t="shared" si="197"/>
        <v/>
      </c>
      <c r="AS115" s="45" t="str">
        <f t="shared" si="198"/>
        <v/>
      </c>
      <c r="AT115" s="70" t="str">
        <f t="shared" si="199"/>
        <v/>
      </c>
      <c r="AU115" s="170">
        <v>116</v>
      </c>
      <c r="AV115" s="41" t="str">
        <f t="shared" si="200"/>
        <v/>
      </c>
      <c r="AW115" s="42" t="str">
        <f t="shared" si="201"/>
        <v/>
      </c>
      <c r="AX115" s="43" t="str">
        <f t="shared" si="202"/>
        <v/>
      </c>
      <c r="AY115" s="44" t="str">
        <f t="shared" si="203"/>
        <v/>
      </c>
      <c r="AZ115" s="45" t="str">
        <f t="shared" si="204"/>
        <v/>
      </c>
      <c r="BA115" s="45" t="str">
        <f t="shared" si="205"/>
        <v/>
      </c>
      <c r="BB115" s="45" t="str">
        <f t="shared" si="206"/>
        <v/>
      </c>
      <c r="BC115" s="70" t="str">
        <f t="shared" si="207"/>
        <v/>
      </c>
      <c r="BD115" s="170">
        <v>116</v>
      </c>
      <c r="BE115" s="41" t="str">
        <f t="shared" si="137"/>
        <v/>
      </c>
      <c r="BF115" s="42" t="str">
        <f t="shared" si="138"/>
        <v/>
      </c>
      <c r="BG115" s="43" t="str">
        <f t="shared" si="139"/>
        <v/>
      </c>
      <c r="BH115" s="44" t="str">
        <f t="shared" si="140"/>
        <v/>
      </c>
      <c r="BI115" s="45" t="str">
        <f t="shared" si="141"/>
        <v/>
      </c>
      <c r="BJ115" s="45" t="str">
        <f t="shared" si="142"/>
        <v/>
      </c>
      <c r="BK115" s="45" t="str">
        <f t="shared" si="143"/>
        <v/>
      </c>
      <c r="BL115" s="70" t="str">
        <f t="shared" si="144"/>
        <v/>
      </c>
      <c r="BM115" s="170">
        <v>116</v>
      </c>
      <c r="BN115" s="41" t="str">
        <f t="shared" si="145"/>
        <v/>
      </c>
      <c r="BO115" s="42" t="str">
        <f t="shared" si="146"/>
        <v/>
      </c>
      <c r="BP115" s="43" t="str">
        <f t="shared" si="147"/>
        <v/>
      </c>
      <c r="BQ115" s="44" t="str">
        <f t="shared" si="148"/>
        <v/>
      </c>
      <c r="BR115" s="45" t="str">
        <f t="shared" si="149"/>
        <v/>
      </c>
      <c r="BS115" s="45" t="str">
        <f t="shared" si="150"/>
        <v/>
      </c>
      <c r="BT115" s="45" t="str">
        <f t="shared" si="151"/>
        <v/>
      </c>
      <c r="BU115" s="70" t="str">
        <f t="shared" si="152"/>
        <v/>
      </c>
      <c r="BW115" s="37">
        <v>116</v>
      </c>
      <c r="BX115" s="61">
        <f t="shared" si="153"/>
        <v>0</v>
      </c>
      <c r="BY115" s="62">
        <f t="shared" si="154"/>
        <v>0</v>
      </c>
      <c r="BZ115" s="62" t="e">
        <f t="shared" si="155"/>
        <v>#DIV/0!</v>
      </c>
      <c r="CA115" s="61" t="e">
        <f t="shared" si="156"/>
        <v>#DIV/0!</v>
      </c>
      <c r="CB115" s="75">
        <f t="shared" si="208"/>
        <v>1.273477</v>
      </c>
      <c r="CC115" s="75" t="e">
        <f t="shared" si="157"/>
        <v>#DIV/0!</v>
      </c>
      <c r="CD115" s="75" t="e">
        <f t="shared" si="158"/>
        <v>#DIV/0!</v>
      </c>
      <c r="CE115" s="75" t="e">
        <f t="shared" si="209"/>
        <v>#DIV/0!</v>
      </c>
      <c r="CF115" s="118" t="e">
        <f t="shared" si="159"/>
        <v>#DIV/0!</v>
      </c>
      <c r="CH115" s="37">
        <v>116</v>
      </c>
      <c r="CI115" s="71">
        <f t="shared" si="160"/>
        <v>0</v>
      </c>
      <c r="CJ115" s="42">
        <f t="shared" si="161"/>
        <v>0</v>
      </c>
      <c r="CK115" s="72" t="e">
        <f t="shared" si="162"/>
        <v>#DIV/0!</v>
      </c>
      <c r="CL115" s="71" t="e">
        <f t="shared" si="163"/>
        <v>#DIV/0!</v>
      </c>
      <c r="CM115" s="42" t="e">
        <f t="shared" si="164"/>
        <v>#DIV/0!</v>
      </c>
      <c r="CN115" s="73" t="e">
        <f t="shared" si="165"/>
        <v>#DIV/0!</v>
      </c>
      <c r="CO115" s="123" t="e">
        <f t="shared" si="166"/>
        <v>#DIV/0!</v>
      </c>
    </row>
    <row r="116" spans="1:93" ht="14.25">
      <c r="A116" s="2">
        <v>117</v>
      </c>
      <c r="B116" s="47">
        <f t="shared" si="167"/>
        <v>0</v>
      </c>
      <c r="C116" s="46">
        <f t="shared" si="168"/>
        <v>0</v>
      </c>
      <c r="D116" s="48" t="e">
        <f t="shared" si="169"/>
        <v>#DIV/0!</v>
      </c>
      <c r="E116" s="49" t="e">
        <f t="shared" si="170"/>
        <v>#DIV/0!</v>
      </c>
      <c r="F116" s="50" t="e">
        <f t="shared" si="171"/>
        <v>#DIV/0!</v>
      </c>
      <c r="G116" s="45">
        <f t="shared" si="172"/>
        <v>1.273477</v>
      </c>
      <c r="H116" s="45" t="e">
        <f t="shared" si="173"/>
        <v>#DIV/0!</v>
      </c>
      <c r="I116" s="109" t="e">
        <f t="shared" si="174"/>
        <v>#DIV/0!</v>
      </c>
      <c r="J116" s="113" t="e">
        <f t="shared" si="175"/>
        <v>#DIV/0!</v>
      </c>
      <c r="K116" s="170">
        <f t="shared" si="96"/>
        <v>117</v>
      </c>
      <c r="L116" s="41" t="str">
        <f t="shared" si="97"/>
        <v/>
      </c>
      <c r="M116" s="42" t="str">
        <f t="shared" si="98"/>
        <v/>
      </c>
      <c r="N116" s="43" t="str">
        <f t="shared" si="99"/>
        <v/>
      </c>
      <c r="O116" s="44" t="str">
        <f t="shared" si="100"/>
        <v/>
      </c>
      <c r="P116" s="45" t="str">
        <f t="shared" si="101"/>
        <v/>
      </c>
      <c r="Q116" s="45" t="str">
        <f t="shared" si="102"/>
        <v/>
      </c>
      <c r="R116" s="109" t="str">
        <f t="shared" si="103"/>
        <v/>
      </c>
      <c r="S116" s="113" t="str">
        <f t="shared" si="104"/>
        <v/>
      </c>
      <c r="T116" s="170">
        <v>117</v>
      </c>
      <c r="U116" s="41" t="str">
        <f t="shared" si="176"/>
        <v/>
      </c>
      <c r="V116" s="42" t="str">
        <f t="shared" si="177"/>
        <v/>
      </c>
      <c r="W116" s="43" t="str">
        <f t="shared" si="178"/>
        <v/>
      </c>
      <c r="X116" s="44" t="str">
        <f t="shared" si="179"/>
        <v/>
      </c>
      <c r="Y116" s="45" t="str">
        <f t="shared" si="180"/>
        <v/>
      </c>
      <c r="Z116" s="45" t="str">
        <f t="shared" si="181"/>
        <v/>
      </c>
      <c r="AA116" s="109" t="str">
        <f t="shared" si="182"/>
        <v/>
      </c>
      <c r="AB116" s="113" t="str">
        <f t="shared" si="183"/>
        <v/>
      </c>
      <c r="AC116" s="170">
        <v>117</v>
      </c>
      <c r="AD116" s="41" t="str">
        <f t="shared" si="184"/>
        <v/>
      </c>
      <c r="AE116" s="42" t="str">
        <f t="shared" si="185"/>
        <v/>
      </c>
      <c r="AF116" s="43" t="str">
        <f t="shared" si="186"/>
        <v/>
      </c>
      <c r="AG116" s="44" t="str">
        <f t="shared" si="187"/>
        <v/>
      </c>
      <c r="AH116" s="45" t="str">
        <f t="shared" si="188"/>
        <v/>
      </c>
      <c r="AI116" s="45" t="str">
        <f t="shared" si="189"/>
        <v/>
      </c>
      <c r="AJ116" s="109" t="str">
        <f t="shared" si="190"/>
        <v/>
      </c>
      <c r="AK116" s="113" t="str">
        <f t="shared" si="191"/>
        <v/>
      </c>
      <c r="AL116" s="170">
        <v>117</v>
      </c>
      <c r="AM116" s="41" t="str">
        <f t="shared" si="192"/>
        <v/>
      </c>
      <c r="AN116" s="42" t="str">
        <f t="shared" si="193"/>
        <v/>
      </c>
      <c r="AO116" s="43" t="str">
        <f t="shared" si="194"/>
        <v/>
      </c>
      <c r="AP116" s="44" t="str">
        <f t="shared" si="195"/>
        <v/>
      </c>
      <c r="AQ116" s="45" t="str">
        <f t="shared" si="196"/>
        <v/>
      </c>
      <c r="AR116" s="45" t="str">
        <f t="shared" si="197"/>
        <v/>
      </c>
      <c r="AS116" s="45" t="str">
        <f t="shared" si="198"/>
        <v/>
      </c>
      <c r="AT116" s="70" t="str">
        <f t="shared" si="199"/>
        <v/>
      </c>
      <c r="AU116" s="170">
        <v>117</v>
      </c>
      <c r="AV116" s="41" t="str">
        <f t="shared" si="200"/>
        <v/>
      </c>
      <c r="AW116" s="42" t="str">
        <f t="shared" si="201"/>
        <v/>
      </c>
      <c r="AX116" s="43" t="str">
        <f t="shared" si="202"/>
        <v/>
      </c>
      <c r="AY116" s="44" t="str">
        <f t="shared" si="203"/>
        <v/>
      </c>
      <c r="AZ116" s="45" t="str">
        <f t="shared" si="204"/>
        <v/>
      </c>
      <c r="BA116" s="45" t="str">
        <f t="shared" si="205"/>
        <v/>
      </c>
      <c r="BB116" s="45" t="str">
        <f t="shared" si="206"/>
        <v/>
      </c>
      <c r="BC116" s="70" t="str">
        <f t="shared" si="207"/>
        <v/>
      </c>
      <c r="BD116" s="170">
        <v>117</v>
      </c>
      <c r="BE116" s="41" t="str">
        <f t="shared" si="137"/>
        <v/>
      </c>
      <c r="BF116" s="42" t="str">
        <f t="shared" si="138"/>
        <v/>
      </c>
      <c r="BG116" s="43" t="str">
        <f t="shared" si="139"/>
        <v/>
      </c>
      <c r="BH116" s="44" t="str">
        <f t="shared" si="140"/>
        <v/>
      </c>
      <c r="BI116" s="45" t="str">
        <f t="shared" si="141"/>
        <v/>
      </c>
      <c r="BJ116" s="45" t="str">
        <f t="shared" si="142"/>
        <v/>
      </c>
      <c r="BK116" s="45" t="str">
        <f t="shared" si="143"/>
        <v/>
      </c>
      <c r="BL116" s="70" t="str">
        <f t="shared" si="144"/>
        <v/>
      </c>
      <c r="BM116" s="170">
        <v>117</v>
      </c>
      <c r="BN116" s="41" t="str">
        <f t="shared" si="145"/>
        <v/>
      </c>
      <c r="BO116" s="42" t="str">
        <f t="shared" si="146"/>
        <v/>
      </c>
      <c r="BP116" s="43" t="str">
        <f t="shared" si="147"/>
        <v/>
      </c>
      <c r="BQ116" s="44" t="str">
        <f t="shared" si="148"/>
        <v/>
      </c>
      <c r="BR116" s="45" t="str">
        <f t="shared" si="149"/>
        <v/>
      </c>
      <c r="BS116" s="45" t="str">
        <f t="shared" si="150"/>
        <v/>
      </c>
      <c r="BT116" s="45" t="str">
        <f t="shared" si="151"/>
        <v/>
      </c>
      <c r="BU116" s="70" t="str">
        <f t="shared" si="152"/>
        <v/>
      </c>
      <c r="BW116" s="37">
        <v>117</v>
      </c>
      <c r="BX116" s="61">
        <f t="shared" si="153"/>
        <v>0</v>
      </c>
      <c r="BY116" s="62">
        <f t="shared" si="154"/>
        <v>0</v>
      </c>
      <c r="BZ116" s="62" t="e">
        <f t="shared" si="155"/>
        <v>#DIV/0!</v>
      </c>
      <c r="CA116" s="61" t="e">
        <f t="shared" si="156"/>
        <v>#DIV/0!</v>
      </c>
      <c r="CB116" s="75">
        <f t="shared" si="208"/>
        <v>1.273477</v>
      </c>
      <c r="CC116" s="75" t="e">
        <f t="shared" si="157"/>
        <v>#DIV/0!</v>
      </c>
      <c r="CD116" s="75" t="e">
        <f t="shared" si="158"/>
        <v>#DIV/0!</v>
      </c>
      <c r="CE116" s="75" t="e">
        <f t="shared" si="209"/>
        <v>#DIV/0!</v>
      </c>
      <c r="CF116" s="118" t="e">
        <f t="shared" si="159"/>
        <v>#DIV/0!</v>
      </c>
      <c r="CH116" s="37">
        <v>117</v>
      </c>
      <c r="CI116" s="71">
        <f t="shared" si="160"/>
        <v>0</v>
      </c>
      <c r="CJ116" s="42">
        <f t="shared" si="161"/>
        <v>0</v>
      </c>
      <c r="CK116" s="72" t="e">
        <f t="shared" si="162"/>
        <v>#DIV/0!</v>
      </c>
      <c r="CL116" s="71" t="e">
        <f t="shared" si="163"/>
        <v>#DIV/0!</v>
      </c>
      <c r="CM116" s="42" t="e">
        <f t="shared" si="164"/>
        <v>#DIV/0!</v>
      </c>
      <c r="CN116" s="73" t="e">
        <f t="shared" si="165"/>
        <v>#DIV/0!</v>
      </c>
      <c r="CO116" s="123" t="e">
        <f t="shared" si="166"/>
        <v>#DIV/0!</v>
      </c>
    </row>
    <row r="117" spans="1:93" ht="14.25">
      <c r="A117" s="2">
        <v>118</v>
      </c>
      <c r="B117" s="47">
        <f t="shared" si="167"/>
        <v>0</v>
      </c>
      <c r="C117" s="46">
        <f t="shared" si="168"/>
        <v>0</v>
      </c>
      <c r="D117" s="48" t="e">
        <f t="shared" si="169"/>
        <v>#DIV/0!</v>
      </c>
      <c r="E117" s="49" t="e">
        <f t="shared" si="170"/>
        <v>#DIV/0!</v>
      </c>
      <c r="F117" s="50" t="e">
        <f t="shared" si="171"/>
        <v>#DIV/0!</v>
      </c>
      <c r="G117" s="45">
        <f t="shared" si="172"/>
        <v>1.273477</v>
      </c>
      <c r="H117" s="45" t="e">
        <f t="shared" si="173"/>
        <v>#DIV/0!</v>
      </c>
      <c r="I117" s="109" t="e">
        <f t="shared" si="174"/>
        <v>#DIV/0!</v>
      </c>
      <c r="J117" s="113" t="e">
        <f t="shared" si="175"/>
        <v>#DIV/0!</v>
      </c>
      <c r="K117" s="170">
        <f t="shared" si="96"/>
        <v>118</v>
      </c>
      <c r="L117" s="41" t="str">
        <f t="shared" si="97"/>
        <v/>
      </c>
      <c r="M117" s="42" t="str">
        <f t="shared" si="98"/>
        <v/>
      </c>
      <c r="N117" s="43" t="str">
        <f t="shared" si="99"/>
        <v/>
      </c>
      <c r="O117" s="44" t="str">
        <f t="shared" si="100"/>
        <v/>
      </c>
      <c r="P117" s="45" t="str">
        <f t="shared" si="101"/>
        <v/>
      </c>
      <c r="Q117" s="45" t="str">
        <f t="shared" si="102"/>
        <v/>
      </c>
      <c r="R117" s="109" t="str">
        <f t="shared" si="103"/>
        <v/>
      </c>
      <c r="S117" s="113" t="str">
        <f t="shared" si="104"/>
        <v/>
      </c>
      <c r="T117" s="170">
        <v>118</v>
      </c>
      <c r="U117" s="41" t="str">
        <f t="shared" si="176"/>
        <v/>
      </c>
      <c r="V117" s="42" t="str">
        <f t="shared" si="177"/>
        <v/>
      </c>
      <c r="W117" s="43" t="str">
        <f t="shared" si="178"/>
        <v/>
      </c>
      <c r="X117" s="44" t="str">
        <f t="shared" si="179"/>
        <v/>
      </c>
      <c r="Y117" s="45" t="str">
        <f t="shared" si="180"/>
        <v/>
      </c>
      <c r="Z117" s="45" t="str">
        <f t="shared" si="181"/>
        <v/>
      </c>
      <c r="AA117" s="109" t="str">
        <f t="shared" si="182"/>
        <v/>
      </c>
      <c r="AB117" s="113" t="str">
        <f t="shared" si="183"/>
        <v/>
      </c>
      <c r="AC117" s="170">
        <v>118</v>
      </c>
      <c r="AD117" s="41" t="str">
        <f t="shared" si="184"/>
        <v/>
      </c>
      <c r="AE117" s="42" t="str">
        <f t="shared" si="185"/>
        <v/>
      </c>
      <c r="AF117" s="43" t="str">
        <f t="shared" si="186"/>
        <v/>
      </c>
      <c r="AG117" s="44" t="str">
        <f t="shared" si="187"/>
        <v/>
      </c>
      <c r="AH117" s="45" t="str">
        <f t="shared" si="188"/>
        <v/>
      </c>
      <c r="AI117" s="45" t="str">
        <f t="shared" si="189"/>
        <v/>
      </c>
      <c r="AJ117" s="109" t="str">
        <f t="shared" si="190"/>
        <v/>
      </c>
      <c r="AK117" s="113" t="str">
        <f t="shared" si="191"/>
        <v/>
      </c>
      <c r="AL117" s="170">
        <v>118</v>
      </c>
      <c r="AM117" s="41" t="str">
        <f t="shared" si="192"/>
        <v/>
      </c>
      <c r="AN117" s="42" t="str">
        <f t="shared" si="193"/>
        <v/>
      </c>
      <c r="AO117" s="43" t="str">
        <f t="shared" si="194"/>
        <v/>
      </c>
      <c r="AP117" s="44" t="str">
        <f t="shared" si="195"/>
        <v/>
      </c>
      <c r="AQ117" s="45" t="str">
        <f t="shared" si="196"/>
        <v/>
      </c>
      <c r="AR117" s="45" t="str">
        <f t="shared" si="197"/>
        <v/>
      </c>
      <c r="AS117" s="45" t="str">
        <f t="shared" si="198"/>
        <v/>
      </c>
      <c r="AT117" s="70" t="str">
        <f t="shared" si="199"/>
        <v/>
      </c>
      <c r="AU117" s="170">
        <v>118</v>
      </c>
      <c r="AV117" s="41" t="str">
        <f t="shared" si="200"/>
        <v/>
      </c>
      <c r="AW117" s="42" t="str">
        <f t="shared" si="201"/>
        <v/>
      </c>
      <c r="AX117" s="43" t="str">
        <f t="shared" si="202"/>
        <v/>
      </c>
      <c r="AY117" s="44" t="str">
        <f t="shared" si="203"/>
        <v/>
      </c>
      <c r="AZ117" s="45" t="str">
        <f t="shared" si="204"/>
        <v/>
      </c>
      <c r="BA117" s="45" t="str">
        <f t="shared" si="205"/>
        <v/>
      </c>
      <c r="BB117" s="45" t="str">
        <f t="shared" si="206"/>
        <v/>
      </c>
      <c r="BC117" s="70" t="str">
        <f t="shared" si="207"/>
        <v/>
      </c>
      <c r="BD117" s="170">
        <v>118</v>
      </c>
      <c r="BE117" s="41" t="str">
        <f t="shared" si="137"/>
        <v/>
      </c>
      <c r="BF117" s="42" t="str">
        <f t="shared" si="138"/>
        <v/>
      </c>
      <c r="BG117" s="43" t="str">
        <f t="shared" si="139"/>
        <v/>
      </c>
      <c r="BH117" s="44" t="str">
        <f t="shared" si="140"/>
        <v/>
      </c>
      <c r="BI117" s="45" t="str">
        <f t="shared" si="141"/>
        <v/>
      </c>
      <c r="BJ117" s="45" t="str">
        <f t="shared" si="142"/>
        <v/>
      </c>
      <c r="BK117" s="45" t="str">
        <f t="shared" si="143"/>
        <v/>
      </c>
      <c r="BL117" s="70" t="str">
        <f t="shared" si="144"/>
        <v/>
      </c>
      <c r="BM117" s="170">
        <v>118</v>
      </c>
      <c r="BN117" s="41" t="str">
        <f t="shared" si="145"/>
        <v/>
      </c>
      <c r="BO117" s="42" t="str">
        <f t="shared" si="146"/>
        <v/>
      </c>
      <c r="BP117" s="43" t="str">
        <f t="shared" si="147"/>
        <v/>
      </c>
      <c r="BQ117" s="44" t="str">
        <f t="shared" si="148"/>
        <v/>
      </c>
      <c r="BR117" s="45" t="str">
        <f t="shared" si="149"/>
        <v/>
      </c>
      <c r="BS117" s="45" t="str">
        <f t="shared" si="150"/>
        <v/>
      </c>
      <c r="BT117" s="45" t="str">
        <f t="shared" si="151"/>
        <v/>
      </c>
      <c r="BU117" s="70" t="str">
        <f t="shared" si="152"/>
        <v/>
      </c>
      <c r="BW117" s="37">
        <v>118</v>
      </c>
      <c r="BX117" s="61">
        <f t="shared" si="153"/>
        <v>0</v>
      </c>
      <c r="BY117" s="62">
        <f t="shared" si="154"/>
        <v>0</v>
      </c>
      <c r="BZ117" s="62" t="e">
        <f t="shared" si="155"/>
        <v>#DIV/0!</v>
      </c>
      <c r="CA117" s="61" t="e">
        <f t="shared" si="156"/>
        <v>#DIV/0!</v>
      </c>
      <c r="CB117" s="75">
        <f t="shared" si="208"/>
        <v>1.273477</v>
      </c>
      <c r="CC117" s="75" t="e">
        <f t="shared" si="157"/>
        <v>#DIV/0!</v>
      </c>
      <c r="CD117" s="75" t="e">
        <f t="shared" si="158"/>
        <v>#DIV/0!</v>
      </c>
      <c r="CE117" s="75" t="e">
        <f t="shared" si="209"/>
        <v>#DIV/0!</v>
      </c>
      <c r="CF117" s="118" t="e">
        <f t="shared" si="159"/>
        <v>#DIV/0!</v>
      </c>
      <c r="CH117" s="37">
        <v>118</v>
      </c>
      <c r="CI117" s="71">
        <f t="shared" si="160"/>
        <v>0</v>
      </c>
      <c r="CJ117" s="42">
        <f t="shared" si="161"/>
        <v>0</v>
      </c>
      <c r="CK117" s="72" t="e">
        <f t="shared" si="162"/>
        <v>#DIV/0!</v>
      </c>
      <c r="CL117" s="71" t="e">
        <f t="shared" si="163"/>
        <v>#DIV/0!</v>
      </c>
      <c r="CM117" s="42" t="e">
        <f t="shared" si="164"/>
        <v>#DIV/0!</v>
      </c>
      <c r="CN117" s="73" t="e">
        <f t="shared" si="165"/>
        <v>#DIV/0!</v>
      </c>
      <c r="CO117" s="123" t="e">
        <f t="shared" si="166"/>
        <v>#DIV/0!</v>
      </c>
    </row>
    <row r="118" spans="1:93" ht="14.25">
      <c r="A118" s="2">
        <v>119</v>
      </c>
      <c r="B118" s="47">
        <f t="shared" si="167"/>
        <v>0</v>
      </c>
      <c r="C118" s="46">
        <f t="shared" si="168"/>
        <v>0</v>
      </c>
      <c r="D118" s="48" t="e">
        <f t="shared" si="169"/>
        <v>#DIV/0!</v>
      </c>
      <c r="E118" s="49" t="e">
        <f t="shared" si="170"/>
        <v>#DIV/0!</v>
      </c>
      <c r="F118" s="50" t="e">
        <f t="shared" si="171"/>
        <v>#DIV/0!</v>
      </c>
      <c r="G118" s="45">
        <f t="shared" si="172"/>
        <v>1.273477</v>
      </c>
      <c r="H118" s="45" t="e">
        <f t="shared" si="173"/>
        <v>#DIV/0!</v>
      </c>
      <c r="I118" s="109" t="e">
        <f t="shared" si="174"/>
        <v>#DIV/0!</v>
      </c>
      <c r="J118" s="113" t="e">
        <f t="shared" si="175"/>
        <v>#DIV/0!</v>
      </c>
      <c r="K118" s="170">
        <f t="shared" si="96"/>
        <v>119</v>
      </c>
      <c r="L118" s="41" t="str">
        <f t="shared" si="97"/>
        <v/>
      </c>
      <c r="M118" s="42" t="str">
        <f t="shared" si="98"/>
        <v/>
      </c>
      <c r="N118" s="43" t="str">
        <f t="shared" si="99"/>
        <v/>
      </c>
      <c r="O118" s="44" t="str">
        <f t="shared" si="100"/>
        <v/>
      </c>
      <c r="P118" s="45" t="str">
        <f t="shared" si="101"/>
        <v/>
      </c>
      <c r="Q118" s="45" t="str">
        <f t="shared" si="102"/>
        <v/>
      </c>
      <c r="R118" s="109" t="str">
        <f t="shared" si="103"/>
        <v/>
      </c>
      <c r="S118" s="113" t="str">
        <f t="shared" si="104"/>
        <v/>
      </c>
      <c r="T118" s="170">
        <v>119</v>
      </c>
      <c r="U118" s="41" t="str">
        <f t="shared" si="176"/>
        <v/>
      </c>
      <c r="V118" s="42" t="str">
        <f t="shared" si="177"/>
        <v/>
      </c>
      <c r="W118" s="43" t="str">
        <f t="shared" si="178"/>
        <v/>
      </c>
      <c r="X118" s="44" t="str">
        <f t="shared" si="179"/>
        <v/>
      </c>
      <c r="Y118" s="45" t="str">
        <f t="shared" si="180"/>
        <v/>
      </c>
      <c r="Z118" s="45" t="str">
        <f t="shared" si="181"/>
        <v/>
      </c>
      <c r="AA118" s="109" t="str">
        <f t="shared" si="182"/>
        <v/>
      </c>
      <c r="AB118" s="113" t="str">
        <f t="shared" si="183"/>
        <v/>
      </c>
      <c r="AC118" s="170">
        <v>119</v>
      </c>
      <c r="AD118" s="41" t="str">
        <f t="shared" si="184"/>
        <v/>
      </c>
      <c r="AE118" s="42" t="str">
        <f t="shared" si="185"/>
        <v/>
      </c>
      <c r="AF118" s="43" t="str">
        <f t="shared" si="186"/>
        <v/>
      </c>
      <c r="AG118" s="44" t="str">
        <f t="shared" si="187"/>
        <v/>
      </c>
      <c r="AH118" s="45" t="str">
        <f t="shared" si="188"/>
        <v/>
      </c>
      <c r="AI118" s="45" t="str">
        <f t="shared" si="189"/>
        <v/>
      </c>
      <c r="AJ118" s="109" t="str">
        <f t="shared" si="190"/>
        <v/>
      </c>
      <c r="AK118" s="113" t="str">
        <f t="shared" si="191"/>
        <v/>
      </c>
      <c r="AL118" s="170">
        <v>119</v>
      </c>
      <c r="AM118" s="41" t="str">
        <f t="shared" si="192"/>
        <v/>
      </c>
      <c r="AN118" s="42" t="str">
        <f t="shared" si="193"/>
        <v/>
      </c>
      <c r="AO118" s="43" t="str">
        <f t="shared" si="194"/>
        <v/>
      </c>
      <c r="AP118" s="44" t="str">
        <f t="shared" si="195"/>
        <v/>
      </c>
      <c r="AQ118" s="45" t="str">
        <f t="shared" si="196"/>
        <v/>
      </c>
      <c r="AR118" s="45" t="str">
        <f t="shared" si="197"/>
        <v/>
      </c>
      <c r="AS118" s="45" t="str">
        <f t="shared" si="198"/>
        <v/>
      </c>
      <c r="AT118" s="70" t="str">
        <f t="shared" si="199"/>
        <v/>
      </c>
      <c r="AU118" s="170">
        <v>119</v>
      </c>
      <c r="AV118" s="41" t="str">
        <f t="shared" si="200"/>
        <v/>
      </c>
      <c r="AW118" s="42" t="str">
        <f t="shared" si="201"/>
        <v/>
      </c>
      <c r="AX118" s="43" t="str">
        <f t="shared" si="202"/>
        <v/>
      </c>
      <c r="AY118" s="44" t="str">
        <f t="shared" si="203"/>
        <v/>
      </c>
      <c r="AZ118" s="45" t="str">
        <f t="shared" si="204"/>
        <v/>
      </c>
      <c r="BA118" s="45" t="str">
        <f t="shared" si="205"/>
        <v/>
      </c>
      <c r="BB118" s="45" t="str">
        <f t="shared" si="206"/>
        <v/>
      </c>
      <c r="BC118" s="70" t="str">
        <f t="shared" si="207"/>
        <v/>
      </c>
      <c r="BD118" s="170">
        <v>119</v>
      </c>
      <c r="BE118" s="41" t="str">
        <f t="shared" si="137"/>
        <v/>
      </c>
      <c r="BF118" s="42" t="str">
        <f t="shared" si="138"/>
        <v/>
      </c>
      <c r="BG118" s="43" t="str">
        <f t="shared" si="139"/>
        <v/>
      </c>
      <c r="BH118" s="44" t="str">
        <f t="shared" si="140"/>
        <v/>
      </c>
      <c r="BI118" s="45" t="str">
        <f t="shared" si="141"/>
        <v/>
      </c>
      <c r="BJ118" s="45" t="str">
        <f t="shared" si="142"/>
        <v/>
      </c>
      <c r="BK118" s="45" t="str">
        <f t="shared" si="143"/>
        <v/>
      </c>
      <c r="BL118" s="70" t="str">
        <f t="shared" si="144"/>
        <v/>
      </c>
      <c r="BM118" s="170">
        <v>119</v>
      </c>
      <c r="BN118" s="41" t="str">
        <f t="shared" si="145"/>
        <v/>
      </c>
      <c r="BO118" s="42" t="str">
        <f t="shared" si="146"/>
        <v/>
      </c>
      <c r="BP118" s="43" t="str">
        <f t="shared" si="147"/>
        <v/>
      </c>
      <c r="BQ118" s="44" t="str">
        <f t="shared" si="148"/>
        <v/>
      </c>
      <c r="BR118" s="45" t="str">
        <f t="shared" si="149"/>
        <v/>
      </c>
      <c r="BS118" s="45" t="str">
        <f t="shared" si="150"/>
        <v/>
      </c>
      <c r="BT118" s="45" t="str">
        <f t="shared" si="151"/>
        <v/>
      </c>
      <c r="BU118" s="70" t="str">
        <f t="shared" si="152"/>
        <v/>
      </c>
      <c r="BW118" s="37">
        <v>119</v>
      </c>
      <c r="BX118" s="61">
        <f t="shared" si="153"/>
        <v>0</v>
      </c>
      <c r="BY118" s="62">
        <f t="shared" si="154"/>
        <v>0</v>
      </c>
      <c r="BZ118" s="62" t="e">
        <f t="shared" si="155"/>
        <v>#DIV/0!</v>
      </c>
      <c r="CA118" s="61" t="e">
        <f t="shared" si="156"/>
        <v>#DIV/0!</v>
      </c>
      <c r="CB118" s="75">
        <f t="shared" si="208"/>
        <v>1.273477</v>
      </c>
      <c r="CC118" s="75" t="e">
        <f t="shared" si="157"/>
        <v>#DIV/0!</v>
      </c>
      <c r="CD118" s="75" t="e">
        <f t="shared" si="158"/>
        <v>#DIV/0!</v>
      </c>
      <c r="CE118" s="75" t="e">
        <f t="shared" si="209"/>
        <v>#DIV/0!</v>
      </c>
      <c r="CF118" s="118" t="e">
        <f t="shared" si="159"/>
        <v>#DIV/0!</v>
      </c>
      <c r="CH118" s="37">
        <v>119</v>
      </c>
      <c r="CI118" s="71">
        <f t="shared" si="160"/>
        <v>0</v>
      </c>
      <c r="CJ118" s="42">
        <f t="shared" si="161"/>
        <v>0</v>
      </c>
      <c r="CK118" s="72" t="e">
        <f t="shared" si="162"/>
        <v>#DIV/0!</v>
      </c>
      <c r="CL118" s="71" t="e">
        <f t="shared" si="163"/>
        <v>#DIV/0!</v>
      </c>
      <c r="CM118" s="42" t="e">
        <f t="shared" si="164"/>
        <v>#DIV/0!</v>
      </c>
      <c r="CN118" s="73" t="e">
        <f t="shared" si="165"/>
        <v>#DIV/0!</v>
      </c>
      <c r="CO118" s="123" t="e">
        <f t="shared" si="166"/>
        <v>#DIV/0!</v>
      </c>
    </row>
    <row r="119" spans="1:93" ht="15" thickBot="1">
      <c r="A119" s="3">
        <v>120</v>
      </c>
      <c r="B119" s="79">
        <f t="shared" si="167"/>
        <v>0</v>
      </c>
      <c r="C119" s="80">
        <f t="shared" si="168"/>
        <v>0</v>
      </c>
      <c r="D119" s="81" t="e">
        <f t="shared" si="169"/>
        <v>#DIV/0!</v>
      </c>
      <c r="E119" s="82" t="e">
        <f t="shared" si="170"/>
        <v>#DIV/0!</v>
      </c>
      <c r="F119" s="83" t="e">
        <f t="shared" si="171"/>
        <v>#DIV/0!</v>
      </c>
      <c r="G119" s="84">
        <f t="shared" si="172"/>
        <v>1.273477</v>
      </c>
      <c r="H119" s="84" t="e">
        <f t="shared" si="173"/>
        <v>#DIV/0!</v>
      </c>
      <c r="I119" s="110" t="e">
        <f t="shared" si="174"/>
        <v>#DIV/0!</v>
      </c>
      <c r="J119" s="114" t="e">
        <f t="shared" si="175"/>
        <v>#DIV/0!</v>
      </c>
      <c r="K119" s="170">
        <f t="shared" si="96"/>
        <v>120</v>
      </c>
      <c r="L119" s="100" t="str">
        <f t="shared" si="97"/>
        <v/>
      </c>
      <c r="M119" s="101" t="str">
        <f t="shared" si="98"/>
        <v/>
      </c>
      <c r="N119" s="102" t="str">
        <f t="shared" si="99"/>
        <v/>
      </c>
      <c r="O119" s="103" t="str">
        <f t="shared" si="100"/>
        <v/>
      </c>
      <c r="P119" s="84" t="str">
        <f t="shared" si="101"/>
        <v/>
      </c>
      <c r="Q119" s="84" t="str">
        <f t="shared" si="102"/>
        <v/>
      </c>
      <c r="R119" s="110" t="str">
        <f t="shared" si="103"/>
        <v/>
      </c>
      <c r="S119" s="114" t="str">
        <f t="shared" si="104"/>
        <v/>
      </c>
      <c r="T119" s="170">
        <v>120</v>
      </c>
      <c r="U119" s="100" t="str">
        <f t="shared" si="176"/>
        <v/>
      </c>
      <c r="V119" s="101" t="str">
        <f t="shared" si="177"/>
        <v/>
      </c>
      <c r="W119" s="102" t="str">
        <f t="shared" si="178"/>
        <v/>
      </c>
      <c r="X119" s="103" t="str">
        <f t="shared" si="179"/>
        <v/>
      </c>
      <c r="Y119" s="84" t="str">
        <f t="shared" si="180"/>
        <v/>
      </c>
      <c r="Z119" s="84" t="str">
        <f t="shared" si="181"/>
        <v/>
      </c>
      <c r="AA119" s="110" t="str">
        <f t="shared" si="182"/>
        <v/>
      </c>
      <c r="AB119" s="114" t="str">
        <f t="shared" si="183"/>
        <v/>
      </c>
      <c r="AC119" s="170">
        <v>120</v>
      </c>
      <c r="AD119" s="104" t="str">
        <f t="shared" si="184"/>
        <v/>
      </c>
      <c r="AE119" s="105" t="str">
        <f t="shared" si="185"/>
        <v/>
      </c>
      <c r="AF119" s="106" t="str">
        <f t="shared" si="186"/>
        <v/>
      </c>
      <c r="AG119" s="107" t="str">
        <f t="shared" si="187"/>
        <v/>
      </c>
      <c r="AH119" s="91" t="str">
        <f t="shared" si="188"/>
        <v/>
      </c>
      <c r="AI119" s="91" t="str">
        <f t="shared" si="189"/>
        <v/>
      </c>
      <c r="AJ119" s="111" t="str">
        <f t="shared" si="190"/>
        <v/>
      </c>
      <c r="AK119" s="115" t="str">
        <f t="shared" si="191"/>
        <v/>
      </c>
      <c r="AL119" s="170">
        <v>120</v>
      </c>
      <c r="AM119" s="100" t="str">
        <f t="shared" si="192"/>
        <v/>
      </c>
      <c r="AN119" s="101" t="str">
        <f t="shared" si="193"/>
        <v/>
      </c>
      <c r="AO119" s="102" t="str">
        <f t="shared" si="194"/>
        <v/>
      </c>
      <c r="AP119" s="103" t="str">
        <f t="shared" si="195"/>
        <v/>
      </c>
      <c r="AQ119" s="84" t="str">
        <f t="shared" si="196"/>
        <v/>
      </c>
      <c r="AR119" s="84" t="str">
        <f t="shared" si="197"/>
        <v/>
      </c>
      <c r="AS119" s="84" t="str">
        <f t="shared" si="198"/>
        <v/>
      </c>
      <c r="AT119" s="85" t="str">
        <f t="shared" si="199"/>
        <v/>
      </c>
      <c r="AU119" s="170">
        <v>120</v>
      </c>
      <c r="AV119" s="100" t="str">
        <f t="shared" si="200"/>
        <v/>
      </c>
      <c r="AW119" s="101" t="str">
        <f t="shared" si="201"/>
        <v/>
      </c>
      <c r="AX119" s="102" t="str">
        <f t="shared" si="202"/>
        <v/>
      </c>
      <c r="AY119" s="103" t="str">
        <f t="shared" si="203"/>
        <v/>
      </c>
      <c r="AZ119" s="84" t="str">
        <f t="shared" si="204"/>
        <v/>
      </c>
      <c r="BA119" s="84" t="str">
        <f t="shared" si="205"/>
        <v/>
      </c>
      <c r="BB119" s="84" t="str">
        <f t="shared" si="206"/>
        <v/>
      </c>
      <c r="BC119" s="85" t="str">
        <f t="shared" si="207"/>
        <v/>
      </c>
      <c r="BD119" s="170">
        <v>120</v>
      </c>
      <c r="BE119" s="100" t="str">
        <f t="shared" si="137"/>
        <v/>
      </c>
      <c r="BF119" s="101" t="str">
        <f t="shared" si="138"/>
        <v/>
      </c>
      <c r="BG119" s="102" t="str">
        <f t="shared" si="139"/>
        <v/>
      </c>
      <c r="BH119" s="103" t="str">
        <f t="shared" si="140"/>
        <v/>
      </c>
      <c r="BI119" s="84" t="str">
        <f t="shared" si="141"/>
        <v/>
      </c>
      <c r="BJ119" s="84" t="str">
        <f t="shared" si="142"/>
        <v/>
      </c>
      <c r="BK119" s="84" t="str">
        <f t="shared" si="143"/>
        <v/>
      </c>
      <c r="BL119" s="85" t="str">
        <f t="shared" si="144"/>
        <v/>
      </c>
      <c r="BM119" s="170">
        <v>120</v>
      </c>
      <c r="BN119" s="100" t="str">
        <f t="shared" si="145"/>
        <v/>
      </c>
      <c r="BO119" s="101" t="str">
        <f t="shared" si="146"/>
        <v/>
      </c>
      <c r="BP119" s="102" t="str">
        <f t="shared" si="147"/>
        <v/>
      </c>
      <c r="BQ119" s="103" t="str">
        <f t="shared" si="148"/>
        <v/>
      </c>
      <c r="BR119" s="84" t="str">
        <f t="shared" si="149"/>
        <v/>
      </c>
      <c r="BS119" s="84" t="str">
        <f t="shared" si="150"/>
        <v/>
      </c>
      <c r="BT119" s="84" t="str">
        <f t="shared" si="151"/>
        <v/>
      </c>
      <c r="BU119" s="85" t="str">
        <f t="shared" si="152"/>
        <v/>
      </c>
      <c r="BW119" s="38">
        <v>120</v>
      </c>
      <c r="BX119" s="137">
        <f t="shared" si="153"/>
        <v>0</v>
      </c>
      <c r="BY119" s="138">
        <f t="shared" si="154"/>
        <v>0</v>
      </c>
      <c r="BZ119" s="138" t="e">
        <f t="shared" si="155"/>
        <v>#DIV/0!</v>
      </c>
      <c r="CA119" s="137" t="e">
        <f t="shared" si="156"/>
        <v>#DIV/0!</v>
      </c>
      <c r="CB119" s="139">
        <f t="shared" si="208"/>
        <v>1.273477</v>
      </c>
      <c r="CC119" s="139" t="e">
        <f t="shared" si="157"/>
        <v>#DIV/0!</v>
      </c>
      <c r="CD119" s="139" t="e">
        <f t="shared" si="158"/>
        <v>#DIV/0!</v>
      </c>
      <c r="CE119" s="139" t="e">
        <f t="shared" si="209"/>
        <v>#DIV/0!</v>
      </c>
      <c r="CF119" s="140" t="e">
        <f t="shared" si="159"/>
        <v>#DIV/0!</v>
      </c>
      <c r="CH119" s="142">
        <v>120</v>
      </c>
      <c r="CI119" s="143">
        <f t="shared" si="160"/>
        <v>0</v>
      </c>
      <c r="CJ119" s="105">
        <f t="shared" si="161"/>
        <v>0</v>
      </c>
      <c r="CK119" s="144" t="e">
        <f t="shared" si="162"/>
        <v>#DIV/0!</v>
      </c>
      <c r="CL119" s="143" t="e">
        <f t="shared" si="163"/>
        <v>#DIV/0!</v>
      </c>
      <c r="CM119" s="105" t="e">
        <f t="shared" si="164"/>
        <v>#DIV/0!</v>
      </c>
      <c r="CN119" s="145" t="e">
        <f t="shared" si="165"/>
        <v>#DIV/0!</v>
      </c>
      <c r="CO119" s="146" t="e">
        <f t="shared" si="166"/>
        <v>#DIV/0!</v>
      </c>
    </row>
    <row r="120" spans="1:93" ht="14.25">
      <c r="A120" s="1">
        <v>121</v>
      </c>
      <c r="B120" s="47">
        <f t="shared" si="167"/>
        <v>0</v>
      </c>
      <c r="C120" s="46">
        <f t="shared" si="168"/>
        <v>0</v>
      </c>
      <c r="D120" s="77" t="e">
        <f t="shared" si="169"/>
        <v>#DIV/0!</v>
      </c>
      <c r="E120" s="49" t="e">
        <f t="shared" si="170"/>
        <v>#DIV/0!</v>
      </c>
      <c r="F120" s="50" t="e">
        <f t="shared" si="171"/>
        <v>#DIV/0!</v>
      </c>
      <c r="G120" s="78">
        <f t="shared" si="172"/>
        <v>1.273477</v>
      </c>
      <c r="H120" s="78" t="e">
        <f t="shared" si="173"/>
        <v>#DIV/0!</v>
      </c>
      <c r="I120" s="108" t="e">
        <f t="shared" si="174"/>
        <v>#DIV/0!</v>
      </c>
      <c r="J120" s="113" t="e">
        <f t="shared" si="175"/>
        <v>#DIV/0!</v>
      </c>
      <c r="K120" s="170">
        <f t="shared" si="96"/>
        <v>121</v>
      </c>
      <c r="L120" s="98" t="str">
        <f t="shared" si="97"/>
        <v/>
      </c>
      <c r="M120" s="46" t="str">
        <f t="shared" si="98"/>
        <v/>
      </c>
      <c r="N120" s="49" t="str">
        <f t="shared" si="99"/>
        <v/>
      </c>
      <c r="O120" s="50" t="str">
        <f t="shared" si="100"/>
        <v/>
      </c>
      <c r="P120" s="78" t="str">
        <f t="shared" si="101"/>
        <v/>
      </c>
      <c r="Q120" s="78" t="str">
        <f t="shared" si="102"/>
        <v/>
      </c>
      <c r="R120" s="108" t="str">
        <f t="shared" si="103"/>
        <v/>
      </c>
      <c r="S120" s="113" t="str">
        <f t="shared" si="104"/>
        <v/>
      </c>
      <c r="T120" s="170">
        <v>121</v>
      </c>
      <c r="U120" s="98" t="str">
        <f t="shared" si="176"/>
        <v/>
      </c>
      <c r="V120" s="46" t="str">
        <f t="shared" si="177"/>
        <v/>
      </c>
      <c r="W120" s="49" t="str">
        <f t="shared" si="178"/>
        <v/>
      </c>
      <c r="X120" s="50" t="str">
        <f t="shared" si="179"/>
        <v/>
      </c>
      <c r="Y120" s="78" t="str">
        <f t="shared" si="180"/>
        <v/>
      </c>
      <c r="Z120" s="78" t="str">
        <f t="shared" si="181"/>
        <v/>
      </c>
      <c r="AA120" s="108" t="str">
        <f t="shared" si="182"/>
        <v/>
      </c>
      <c r="AB120" s="113" t="str">
        <f t="shared" si="183"/>
        <v/>
      </c>
      <c r="AC120" s="170">
        <v>121</v>
      </c>
      <c r="AD120" s="99" t="str">
        <f t="shared" si="184"/>
        <v/>
      </c>
      <c r="AE120" s="54" t="str">
        <f t="shared" si="185"/>
        <v/>
      </c>
      <c r="AF120" s="94" t="str">
        <f t="shared" si="186"/>
        <v/>
      </c>
      <c r="AG120" s="95" t="str">
        <f t="shared" si="187"/>
        <v/>
      </c>
      <c r="AH120" s="96" t="str">
        <f t="shared" si="188"/>
        <v/>
      </c>
      <c r="AI120" s="96" t="str">
        <f t="shared" si="189"/>
        <v/>
      </c>
      <c r="AJ120" s="112" t="str">
        <f t="shared" si="190"/>
        <v/>
      </c>
      <c r="AK120" s="116" t="str">
        <f t="shared" si="191"/>
        <v/>
      </c>
      <c r="AL120" s="170">
        <v>121</v>
      </c>
      <c r="AM120" s="99" t="str">
        <f t="shared" si="192"/>
        <v/>
      </c>
      <c r="AN120" s="54" t="str">
        <f t="shared" si="193"/>
        <v/>
      </c>
      <c r="AO120" s="94" t="str">
        <f t="shared" si="194"/>
        <v/>
      </c>
      <c r="AP120" s="95" t="str">
        <f t="shared" si="195"/>
        <v/>
      </c>
      <c r="AQ120" s="96" t="str">
        <f t="shared" si="196"/>
        <v/>
      </c>
      <c r="AR120" s="96" t="str">
        <f t="shared" si="197"/>
        <v/>
      </c>
      <c r="AS120" s="96" t="str">
        <f t="shared" si="198"/>
        <v/>
      </c>
      <c r="AT120" s="53" t="str">
        <f t="shared" si="199"/>
        <v/>
      </c>
      <c r="AU120" s="170">
        <v>121</v>
      </c>
      <c r="AV120" s="99" t="str">
        <f t="shared" si="200"/>
        <v/>
      </c>
      <c r="AW120" s="54" t="str">
        <f t="shared" si="201"/>
        <v/>
      </c>
      <c r="AX120" s="94" t="str">
        <f t="shared" si="202"/>
        <v/>
      </c>
      <c r="AY120" s="95" t="str">
        <f t="shared" si="203"/>
        <v/>
      </c>
      <c r="AZ120" s="96" t="str">
        <f t="shared" si="204"/>
        <v/>
      </c>
      <c r="BA120" s="96" t="str">
        <f t="shared" si="205"/>
        <v/>
      </c>
      <c r="BB120" s="96" t="str">
        <f t="shared" si="206"/>
        <v/>
      </c>
      <c r="BC120" s="53" t="str">
        <f t="shared" si="207"/>
        <v/>
      </c>
      <c r="BD120" s="170">
        <v>121</v>
      </c>
      <c r="BE120" s="99" t="str">
        <f t="shared" si="137"/>
        <v/>
      </c>
      <c r="BF120" s="54" t="str">
        <f t="shared" si="138"/>
        <v/>
      </c>
      <c r="BG120" s="94" t="str">
        <f t="shared" si="139"/>
        <v/>
      </c>
      <c r="BH120" s="95" t="str">
        <f t="shared" si="140"/>
        <v/>
      </c>
      <c r="BI120" s="96" t="str">
        <f t="shared" si="141"/>
        <v/>
      </c>
      <c r="BJ120" s="96" t="str">
        <f t="shared" si="142"/>
        <v/>
      </c>
      <c r="BK120" s="96" t="str">
        <f t="shared" si="143"/>
        <v/>
      </c>
      <c r="BL120" s="53" t="str">
        <f t="shared" si="144"/>
        <v/>
      </c>
      <c r="BM120" s="170">
        <v>121</v>
      </c>
      <c r="BN120" s="99" t="str">
        <f t="shared" si="145"/>
        <v/>
      </c>
      <c r="BO120" s="54" t="str">
        <f t="shared" si="146"/>
        <v/>
      </c>
      <c r="BP120" s="94" t="str">
        <f t="shared" si="147"/>
        <v/>
      </c>
      <c r="BQ120" s="95" t="str">
        <f t="shared" si="148"/>
        <v/>
      </c>
      <c r="BR120" s="96" t="str">
        <f t="shared" si="149"/>
        <v/>
      </c>
      <c r="BS120" s="96" t="str">
        <f t="shared" si="150"/>
        <v/>
      </c>
      <c r="BT120" s="96" t="str">
        <f t="shared" si="151"/>
        <v/>
      </c>
      <c r="BU120" s="53" t="str">
        <f t="shared" si="152"/>
        <v/>
      </c>
      <c r="BW120" s="141">
        <v>121</v>
      </c>
      <c r="BX120" s="59">
        <f t="shared" si="153"/>
        <v>0</v>
      </c>
      <c r="BY120" s="60">
        <f t="shared" si="154"/>
        <v>0</v>
      </c>
      <c r="BZ120" s="60" t="e">
        <f t="shared" si="155"/>
        <v>#DIV/0!</v>
      </c>
      <c r="CA120" s="59" t="e">
        <f t="shared" si="156"/>
        <v>#DIV/0!</v>
      </c>
      <c r="CB120" s="76">
        <f t="shared" si="208"/>
        <v>1.273477</v>
      </c>
      <c r="CC120" s="76" t="e">
        <f t="shared" si="157"/>
        <v>#DIV/0!</v>
      </c>
      <c r="CD120" s="76" t="e">
        <f t="shared" si="158"/>
        <v>#DIV/0!</v>
      </c>
      <c r="CE120" s="76" t="e">
        <f t="shared" si="209"/>
        <v>#DIV/0!</v>
      </c>
      <c r="CF120" s="134" t="e">
        <f t="shared" si="159"/>
        <v>#DIV/0!</v>
      </c>
      <c r="CH120" s="36">
        <v>121</v>
      </c>
      <c r="CI120" s="52">
        <f t="shared" si="160"/>
        <v>0</v>
      </c>
      <c r="CJ120" s="54">
        <f t="shared" si="161"/>
        <v>0</v>
      </c>
      <c r="CK120" s="55" t="e">
        <f t="shared" si="162"/>
        <v>#DIV/0!</v>
      </c>
      <c r="CL120" s="52" t="e">
        <f t="shared" si="163"/>
        <v>#DIV/0!</v>
      </c>
      <c r="CM120" s="54" t="e">
        <f t="shared" si="164"/>
        <v>#DIV/0!</v>
      </c>
      <c r="CN120" s="148" t="e">
        <f t="shared" si="165"/>
        <v>#DIV/0!</v>
      </c>
      <c r="CO120" s="53" t="e">
        <f t="shared" si="166"/>
        <v>#DIV/0!</v>
      </c>
    </row>
    <row r="121" spans="1:93" ht="14.25">
      <c r="A121" s="2">
        <v>122</v>
      </c>
      <c r="B121" s="47">
        <f t="shared" si="167"/>
        <v>0</v>
      </c>
      <c r="C121" s="46">
        <f t="shared" si="168"/>
        <v>0</v>
      </c>
      <c r="D121" s="48" t="e">
        <f t="shared" si="169"/>
        <v>#DIV/0!</v>
      </c>
      <c r="E121" s="49" t="e">
        <f t="shared" si="170"/>
        <v>#DIV/0!</v>
      </c>
      <c r="F121" s="50" t="e">
        <f t="shared" si="171"/>
        <v>#DIV/0!</v>
      </c>
      <c r="G121" s="45">
        <f t="shared" si="172"/>
        <v>1.273477</v>
      </c>
      <c r="H121" s="45" t="e">
        <f t="shared" si="173"/>
        <v>#DIV/0!</v>
      </c>
      <c r="I121" s="109" t="e">
        <f t="shared" si="174"/>
        <v>#DIV/0!</v>
      </c>
      <c r="J121" s="113" t="e">
        <f t="shared" si="175"/>
        <v>#DIV/0!</v>
      </c>
      <c r="K121" s="170">
        <f t="shared" si="96"/>
        <v>122</v>
      </c>
      <c r="L121" s="41" t="str">
        <f t="shared" si="97"/>
        <v/>
      </c>
      <c r="M121" s="42" t="str">
        <f t="shared" si="98"/>
        <v/>
      </c>
      <c r="N121" s="43" t="str">
        <f t="shared" si="99"/>
        <v/>
      </c>
      <c r="O121" s="44" t="str">
        <f t="shared" si="100"/>
        <v/>
      </c>
      <c r="P121" s="45" t="str">
        <f t="shared" si="101"/>
        <v/>
      </c>
      <c r="Q121" s="45" t="str">
        <f t="shared" si="102"/>
        <v/>
      </c>
      <c r="R121" s="109" t="str">
        <f t="shared" si="103"/>
        <v/>
      </c>
      <c r="S121" s="113" t="str">
        <f t="shared" si="104"/>
        <v/>
      </c>
      <c r="T121" s="170">
        <v>122</v>
      </c>
      <c r="U121" s="41" t="str">
        <f t="shared" si="176"/>
        <v/>
      </c>
      <c r="V121" s="42" t="str">
        <f t="shared" si="177"/>
        <v/>
      </c>
      <c r="W121" s="43" t="str">
        <f t="shared" si="178"/>
        <v/>
      </c>
      <c r="X121" s="44" t="str">
        <f t="shared" si="179"/>
        <v/>
      </c>
      <c r="Y121" s="45" t="str">
        <f t="shared" si="180"/>
        <v/>
      </c>
      <c r="Z121" s="45" t="str">
        <f t="shared" si="181"/>
        <v/>
      </c>
      <c r="AA121" s="109" t="str">
        <f t="shared" si="182"/>
        <v/>
      </c>
      <c r="AB121" s="113" t="str">
        <f t="shared" si="183"/>
        <v/>
      </c>
      <c r="AC121" s="170">
        <v>122</v>
      </c>
      <c r="AD121" s="41" t="str">
        <f t="shared" si="184"/>
        <v/>
      </c>
      <c r="AE121" s="42" t="str">
        <f t="shared" si="185"/>
        <v/>
      </c>
      <c r="AF121" s="43" t="str">
        <f t="shared" si="186"/>
        <v/>
      </c>
      <c r="AG121" s="44" t="str">
        <f t="shared" si="187"/>
        <v/>
      </c>
      <c r="AH121" s="45" t="str">
        <f t="shared" si="188"/>
        <v/>
      </c>
      <c r="AI121" s="45" t="str">
        <f t="shared" si="189"/>
        <v/>
      </c>
      <c r="AJ121" s="109" t="str">
        <f t="shared" si="190"/>
        <v/>
      </c>
      <c r="AK121" s="113" t="str">
        <f t="shared" si="191"/>
        <v/>
      </c>
      <c r="AL121" s="170">
        <v>122</v>
      </c>
      <c r="AM121" s="41" t="str">
        <f t="shared" si="192"/>
        <v/>
      </c>
      <c r="AN121" s="42" t="str">
        <f t="shared" si="193"/>
        <v/>
      </c>
      <c r="AO121" s="43" t="str">
        <f t="shared" si="194"/>
        <v/>
      </c>
      <c r="AP121" s="44" t="str">
        <f t="shared" si="195"/>
        <v/>
      </c>
      <c r="AQ121" s="45" t="str">
        <f t="shared" si="196"/>
        <v/>
      </c>
      <c r="AR121" s="45" t="str">
        <f t="shared" si="197"/>
        <v/>
      </c>
      <c r="AS121" s="45" t="str">
        <f t="shared" si="198"/>
        <v/>
      </c>
      <c r="AT121" s="70" t="str">
        <f t="shared" si="199"/>
        <v/>
      </c>
      <c r="AU121" s="170">
        <v>122</v>
      </c>
      <c r="AV121" s="41" t="str">
        <f t="shared" si="200"/>
        <v/>
      </c>
      <c r="AW121" s="42" t="str">
        <f t="shared" si="201"/>
        <v/>
      </c>
      <c r="AX121" s="43" t="str">
        <f t="shared" si="202"/>
        <v/>
      </c>
      <c r="AY121" s="44" t="str">
        <f t="shared" si="203"/>
        <v/>
      </c>
      <c r="AZ121" s="45" t="str">
        <f t="shared" si="204"/>
        <v/>
      </c>
      <c r="BA121" s="45" t="str">
        <f t="shared" si="205"/>
        <v/>
      </c>
      <c r="BB121" s="45" t="str">
        <f t="shared" si="206"/>
        <v/>
      </c>
      <c r="BC121" s="70" t="str">
        <f t="shared" si="207"/>
        <v/>
      </c>
      <c r="BD121" s="170">
        <v>122</v>
      </c>
      <c r="BE121" s="41" t="str">
        <f t="shared" si="137"/>
        <v/>
      </c>
      <c r="BF121" s="42" t="str">
        <f t="shared" si="138"/>
        <v/>
      </c>
      <c r="BG121" s="43" t="str">
        <f t="shared" si="139"/>
        <v/>
      </c>
      <c r="BH121" s="44" t="str">
        <f t="shared" si="140"/>
        <v/>
      </c>
      <c r="BI121" s="45" t="str">
        <f t="shared" si="141"/>
        <v/>
      </c>
      <c r="BJ121" s="45" t="str">
        <f t="shared" si="142"/>
        <v/>
      </c>
      <c r="BK121" s="45" t="str">
        <f t="shared" si="143"/>
        <v/>
      </c>
      <c r="BL121" s="70" t="str">
        <f t="shared" si="144"/>
        <v/>
      </c>
      <c r="BM121" s="170">
        <v>122</v>
      </c>
      <c r="BN121" s="41" t="str">
        <f t="shared" si="145"/>
        <v/>
      </c>
      <c r="BO121" s="42" t="str">
        <f t="shared" si="146"/>
        <v/>
      </c>
      <c r="BP121" s="43" t="str">
        <f t="shared" si="147"/>
        <v/>
      </c>
      <c r="BQ121" s="44" t="str">
        <f t="shared" si="148"/>
        <v/>
      </c>
      <c r="BR121" s="45" t="str">
        <f t="shared" si="149"/>
        <v/>
      </c>
      <c r="BS121" s="45" t="str">
        <f t="shared" si="150"/>
        <v/>
      </c>
      <c r="BT121" s="45" t="str">
        <f t="shared" si="151"/>
        <v/>
      </c>
      <c r="BU121" s="70" t="str">
        <f t="shared" si="152"/>
        <v/>
      </c>
      <c r="BW121" s="37">
        <v>122</v>
      </c>
      <c r="BX121" s="61">
        <f t="shared" si="153"/>
        <v>0</v>
      </c>
      <c r="BY121" s="62">
        <f t="shared" si="154"/>
        <v>0</v>
      </c>
      <c r="BZ121" s="62" t="e">
        <f t="shared" si="155"/>
        <v>#DIV/0!</v>
      </c>
      <c r="CA121" s="61" t="e">
        <f t="shared" si="156"/>
        <v>#DIV/0!</v>
      </c>
      <c r="CB121" s="75">
        <f t="shared" si="208"/>
        <v>1.273477</v>
      </c>
      <c r="CC121" s="75" t="e">
        <f t="shared" si="157"/>
        <v>#DIV/0!</v>
      </c>
      <c r="CD121" s="75" t="e">
        <f t="shared" si="158"/>
        <v>#DIV/0!</v>
      </c>
      <c r="CE121" s="75" t="e">
        <f t="shared" si="209"/>
        <v>#DIV/0!</v>
      </c>
      <c r="CF121" s="118" t="e">
        <f t="shared" si="159"/>
        <v>#DIV/0!</v>
      </c>
      <c r="CH121" s="37">
        <v>122</v>
      </c>
      <c r="CI121" s="71">
        <f t="shared" si="160"/>
        <v>0</v>
      </c>
      <c r="CJ121" s="42">
        <f t="shared" si="161"/>
        <v>0</v>
      </c>
      <c r="CK121" s="72" t="e">
        <f t="shared" si="162"/>
        <v>#DIV/0!</v>
      </c>
      <c r="CL121" s="71" t="e">
        <f t="shared" si="163"/>
        <v>#DIV/0!</v>
      </c>
      <c r="CM121" s="42" t="e">
        <f t="shared" si="164"/>
        <v>#DIV/0!</v>
      </c>
      <c r="CN121" s="73" t="e">
        <f t="shared" si="165"/>
        <v>#DIV/0!</v>
      </c>
      <c r="CO121" s="123" t="e">
        <f t="shared" si="166"/>
        <v>#DIV/0!</v>
      </c>
    </row>
    <row r="122" spans="1:93" ht="14.25">
      <c r="A122" s="2">
        <v>123</v>
      </c>
      <c r="B122" s="47">
        <f t="shared" si="167"/>
        <v>0</v>
      </c>
      <c r="C122" s="46">
        <f t="shared" si="168"/>
        <v>0</v>
      </c>
      <c r="D122" s="48" t="e">
        <f t="shared" si="169"/>
        <v>#DIV/0!</v>
      </c>
      <c r="E122" s="49" t="e">
        <f t="shared" si="170"/>
        <v>#DIV/0!</v>
      </c>
      <c r="F122" s="50" t="e">
        <f t="shared" si="171"/>
        <v>#DIV/0!</v>
      </c>
      <c r="G122" s="45">
        <f t="shared" si="172"/>
        <v>1.273477</v>
      </c>
      <c r="H122" s="45" t="e">
        <f t="shared" si="173"/>
        <v>#DIV/0!</v>
      </c>
      <c r="I122" s="109" t="e">
        <f t="shared" si="174"/>
        <v>#DIV/0!</v>
      </c>
      <c r="J122" s="113" t="e">
        <f t="shared" si="175"/>
        <v>#DIV/0!</v>
      </c>
      <c r="K122" s="170">
        <f t="shared" si="96"/>
        <v>123</v>
      </c>
      <c r="L122" s="41" t="str">
        <f t="shared" si="97"/>
        <v/>
      </c>
      <c r="M122" s="42" t="str">
        <f t="shared" si="98"/>
        <v/>
      </c>
      <c r="N122" s="43" t="str">
        <f t="shared" si="99"/>
        <v/>
      </c>
      <c r="O122" s="44" t="str">
        <f t="shared" si="100"/>
        <v/>
      </c>
      <c r="P122" s="45" t="str">
        <f t="shared" si="101"/>
        <v/>
      </c>
      <c r="Q122" s="45" t="str">
        <f t="shared" si="102"/>
        <v/>
      </c>
      <c r="R122" s="109" t="str">
        <f t="shared" si="103"/>
        <v/>
      </c>
      <c r="S122" s="113" t="str">
        <f t="shared" si="104"/>
        <v/>
      </c>
      <c r="T122" s="170">
        <v>123</v>
      </c>
      <c r="U122" s="41" t="str">
        <f t="shared" si="176"/>
        <v/>
      </c>
      <c r="V122" s="42" t="str">
        <f t="shared" si="177"/>
        <v/>
      </c>
      <c r="W122" s="43" t="str">
        <f t="shared" si="178"/>
        <v/>
      </c>
      <c r="X122" s="44" t="str">
        <f t="shared" si="179"/>
        <v/>
      </c>
      <c r="Y122" s="45" t="str">
        <f t="shared" si="180"/>
        <v/>
      </c>
      <c r="Z122" s="45" t="str">
        <f t="shared" si="181"/>
        <v/>
      </c>
      <c r="AA122" s="109" t="str">
        <f t="shared" si="182"/>
        <v/>
      </c>
      <c r="AB122" s="113" t="str">
        <f t="shared" si="183"/>
        <v/>
      </c>
      <c r="AC122" s="170">
        <v>123</v>
      </c>
      <c r="AD122" s="41" t="str">
        <f t="shared" si="184"/>
        <v/>
      </c>
      <c r="AE122" s="42" t="str">
        <f t="shared" si="185"/>
        <v/>
      </c>
      <c r="AF122" s="43" t="str">
        <f t="shared" si="186"/>
        <v/>
      </c>
      <c r="AG122" s="44" t="str">
        <f t="shared" si="187"/>
        <v/>
      </c>
      <c r="AH122" s="45" t="str">
        <f t="shared" si="188"/>
        <v/>
      </c>
      <c r="AI122" s="45" t="str">
        <f t="shared" si="189"/>
        <v/>
      </c>
      <c r="AJ122" s="109" t="str">
        <f t="shared" si="190"/>
        <v/>
      </c>
      <c r="AK122" s="113" t="str">
        <f t="shared" si="191"/>
        <v/>
      </c>
      <c r="AL122" s="170">
        <v>123</v>
      </c>
      <c r="AM122" s="41" t="str">
        <f t="shared" si="192"/>
        <v/>
      </c>
      <c r="AN122" s="42" t="str">
        <f t="shared" si="193"/>
        <v/>
      </c>
      <c r="AO122" s="43" t="str">
        <f t="shared" si="194"/>
        <v/>
      </c>
      <c r="AP122" s="44" t="str">
        <f t="shared" si="195"/>
        <v/>
      </c>
      <c r="AQ122" s="45" t="str">
        <f t="shared" si="196"/>
        <v/>
      </c>
      <c r="AR122" s="45" t="str">
        <f t="shared" si="197"/>
        <v/>
      </c>
      <c r="AS122" s="45" t="str">
        <f t="shared" si="198"/>
        <v/>
      </c>
      <c r="AT122" s="70" t="str">
        <f t="shared" si="199"/>
        <v/>
      </c>
      <c r="AU122" s="170">
        <v>123</v>
      </c>
      <c r="AV122" s="41" t="str">
        <f t="shared" si="200"/>
        <v/>
      </c>
      <c r="AW122" s="42" t="str">
        <f t="shared" si="201"/>
        <v/>
      </c>
      <c r="AX122" s="43" t="str">
        <f t="shared" si="202"/>
        <v/>
      </c>
      <c r="AY122" s="44" t="str">
        <f t="shared" si="203"/>
        <v/>
      </c>
      <c r="AZ122" s="45" t="str">
        <f t="shared" si="204"/>
        <v/>
      </c>
      <c r="BA122" s="45" t="str">
        <f t="shared" si="205"/>
        <v/>
      </c>
      <c r="BB122" s="45" t="str">
        <f t="shared" si="206"/>
        <v/>
      </c>
      <c r="BC122" s="70" t="str">
        <f t="shared" si="207"/>
        <v/>
      </c>
      <c r="BD122" s="170">
        <v>123</v>
      </c>
      <c r="BE122" s="41" t="str">
        <f t="shared" si="137"/>
        <v/>
      </c>
      <c r="BF122" s="42" t="str">
        <f t="shared" si="138"/>
        <v/>
      </c>
      <c r="BG122" s="43" t="str">
        <f t="shared" si="139"/>
        <v/>
      </c>
      <c r="BH122" s="44" t="str">
        <f t="shared" si="140"/>
        <v/>
      </c>
      <c r="BI122" s="45" t="str">
        <f t="shared" si="141"/>
        <v/>
      </c>
      <c r="BJ122" s="45" t="str">
        <f t="shared" si="142"/>
        <v/>
      </c>
      <c r="BK122" s="45" t="str">
        <f t="shared" si="143"/>
        <v/>
      </c>
      <c r="BL122" s="70" t="str">
        <f t="shared" si="144"/>
        <v/>
      </c>
      <c r="BM122" s="170">
        <v>123</v>
      </c>
      <c r="BN122" s="41" t="str">
        <f t="shared" si="145"/>
        <v/>
      </c>
      <c r="BO122" s="42" t="str">
        <f t="shared" si="146"/>
        <v/>
      </c>
      <c r="BP122" s="43" t="str">
        <f t="shared" si="147"/>
        <v/>
      </c>
      <c r="BQ122" s="44" t="str">
        <f t="shared" si="148"/>
        <v/>
      </c>
      <c r="BR122" s="45" t="str">
        <f t="shared" si="149"/>
        <v/>
      </c>
      <c r="BS122" s="45" t="str">
        <f t="shared" si="150"/>
        <v/>
      </c>
      <c r="BT122" s="45" t="str">
        <f t="shared" si="151"/>
        <v/>
      </c>
      <c r="BU122" s="70" t="str">
        <f t="shared" si="152"/>
        <v/>
      </c>
      <c r="BW122" s="37">
        <v>123</v>
      </c>
      <c r="BX122" s="61">
        <f t="shared" si="153"/>
        <v>0</v>
      </c>
      <c r="BY122" s="62">
        <f t="shared" si="154"/>
        <v>0</v>
      </c>
      <c r="BZ122" s="62" t="e">
        <f t="shared" si="155"/>
        <v>#DIV/0!</v>
      </c>
      <c r="CA122" s="61" t="e">
        <f t="shared" si="156"/>
        <v>#DIV/0!</v>
      </c>
      <c r="CB122" s="75">
        <f t="shared" si="208"/>
        <v>1.273477</v>
      </c>
      <c r="CC122" s="75" t="e">
        <f t="shared" si="157"/>
        <v>#DIV/0!</v>
      </c>
      <c r="CD122" s="75" t="e">
        <f t="shared" si="158"/>
        <v>#DIV/0!</v>
      </c>
      <c r="CE122" s="75" t="e">
        <f t="shared" si="209"/>
        <v>#DIV/0!</v>
      </c>
      <c r="CF122" s="118" t="e">
        <f t="shared" si="159"/>
        <v>#DIV/0!</v>
      </c>
      <c r="CH122" s="37">
        <v>123</v>
      </c>
      <c r="CI122" s="71">
        <f t="shared" si="160"/>
        <v>0</v>
      </c>
      <c r="CJ122" s="42">
        <f t="shared" si="161"/>
        <v>0</v>
      </c>
      <c r="CK122" s="72" t="e">
        <f t="shared" si="162"/>
        <v>#DIV/0!</v>
      </c>
      <c r="CL122" s="71" t="e">
        <f t="shared" si="163"/>
        <v>#DIV/0!</v>
      </c>
      <c r="CM122" s="42" t="e">
        <f t="shared" si="164"/>
        <v>#DIV/0!</v>
      </c>
      <c r="CN122" s="73" t="e">
        <f t="shared" si="165"/>
        <v>#DIV/0!</v>
      </c>
      <c r="CO122" s="123" t="e">
        <f t="shared" si="166"/>
        <v>#DIV/0!</v>
      </c>
    </row>
    <row r="123" spans="1:93" ht="14.25">
      <c r="A123" s="2">
        <v>124</v>
      </c>
      <c r="B123" s="47">
        <f t="shared" si="167"/>
        <v>0</v>
      </c>
      <c r="C123" s="46">
        <f t="shared" si="168"/>
        <v>0</v>
      </c>
      <c r="D123" s="48" t="e">
        <f t="shared" si="169"/>
        <v>#DIV/0!</v>
      </c>
      <c r="E123" s="49" t="e">
        <f t="shared" si="170"/>
        <v>#DIV/0!</v>
      </c>
      <c r="F123" s="50" t="e">
        <f t="shared" si="171"/>
        <v>#DIV/0!</v>
      </c>
      <c r="G123" s="45">
        <f t="shared" si="172"/>
        <v>1.273477</v>
      </c>
      <c r="H123" s="45" t="e">
        <f t="shared" si="173"/>
        <v>#DIV/0!</v>
      </c>
      <c r="I123" s="109" t="e">
        <f t="shared" si="174"/>
        <v>#DIV/0!</v>
      </c>
      <c r="J123" s="113" t="e">
        <f t="shared" si="175"/>
        <v>#DIV/0!</v>
      </c>
      <c r="K123" s="170">
        <f t="shared" si="96"/>
        <v>124</v>
      </c>
      <c r="L123" s="41" t="str">
        <f t="shared" si="97"/>
        <v/>
      </c>
      <c r="M123" s="42" t="str">
        <f t="shared" si="98"/>
        <v/>
      </c>
      <c r="N123" s="43" t="str">
        <f t="shared" si="99"/>
        <v/>
      </c>
      <c r="O123" s="44" t="str">
        <f t="shared" si="100"/>
        <v/>
      </c>
      <c r="P123" s="45" t="str">
        <f t="shared" si="101"/>
        <v/>
      </c>
      <c r="Q123" s="45" t="str">
        <f t="shared" si="102"/>
        <v/>
      </c>
      <c r="R123" s="109" t="str">
        <f t="shared" si="103"/>
        <v/>
      </c>
      <c r="S123" s="113" t="str">
        <f t="shared" si="104"/>
        <v/>
      </c>
      <c r="T123" s="170">
        <v>124</v>
      </c>
      <c r="U123" s="41" t="str">
        <f t="shared" si="176"/>
        <v/>
      </c>
      <c r="V123" s="42" t="str">
        <f t="shared" si="177"/>
        <v/>
      </c>
      <c r="W123" s="43" t="str">
        <f t="shared" si="178"/>
        <v/>
      </c>
      <c r="X123" s="44" t="str">
        <f t="shared" si="179"/>
        <v/>
      </c>
      <c r="Y123" s="45" t="str">
        <f t="shared" si="180"/>
        <v/>
      </c>
      <c r="Z123" s="45" t="str">
        <f t="shared" si="181"/>
        <v/>
      </c>
      <c r="AA123" s="109" t="str">
        <f t="shared" si="182"/>
        <v/>
      </c>
      <c r="AB123" s="113" t="str">
        <f t="shared" si="183"/>
        <v/>
      </c>
      <c r="AC123" s="170">
        <v>124</v>
      </c>
      <c r="AD123" s="41" t="str">
        <f t="shared" si="184"/>
        <v/>
      </c>
      <c r="AE123" s="42" t="str">
        <f t="shared" si="185"/>
        <v/>
      </c>
      <c r="AF123" s="43" t="str">
        <f t="shared" si="186"/>
        <v/>
      </c>
      <c r="AG123" s="44" t="str">
        <f t="shared" si="187"/>
        <v/>
      </c>
      <c r="AH123" s="45" t="str">
        <f t="shared" si="188"/>
        <v/>
      </c>
      <c r="AI123" s="45" t="str">
        <f t="shared" si="189"/>
        <v/>
      </c>
      <c r="AJ123" s="109" t="str">
        <f t="shared" si="190"/>
        <v/>
      </c>
      <c r="AK123" s="113" t="str">
        <f t="shared" si="191"/>
        <v/>
      </c>
      <c r="AL123" s="170">
        <v>124</v>
      </c>
      <c r="AM123" s="41" t="str">
        <f t="shared" si="192"/>
        <v/>
      </c>
      <c r="AN123" s="42" t="str">
        <f t="shared" si="193"/>
        <v/>
      </c>
      <c r="AO123" s="43" t="str">
        <f t="shared" si="194"/>
        <v/>
      </c>
      <c r="AP123" s="44" t="str">
        <f t="shared" si="195"/>
        <v/>
      </c>
      <c r="AQ123" s="45" t="str">
        <f t="shared" si="196"/>
        <v/>
      </c>
      <c r="AR123" s="45" t="str">
        <f t="shared" si="197"/>
        <v/>
      </c>
      <c r="AS123" s="45" t="str">
        <f t="shared" si="198"/>
        <v/>
      </c>
      <c r="AT123" s="70" t="str">
        <f t="shared" si="199"/>
        <v/>
      </c>
      <c r="AU123" s="170">
        <v>124</v>
      </c>
      <c r="AV123" s="41" t="str">
        <f t="shared" si="200"/>
        <v/>
      </c>
      <c r="AW123" s="42" t="str">
        <f t="shared" si="201"/>
        <v/>
      </c>
      <c r="AX123" s="43" t="str">
        <f t="shared" si="202"/>
        <v/>
      </c>
      <c r="AY123" s="44" t="str">
        <f t="shared" si="203"/>
        <v/>
      </c>
      <c r="AZ123" s="45" t="str">
        <f t="shared" si="204"/>
        <v/>
      </c>
      <c r="BA123" s="45" t="str">
        <f t="shared" si="205"/>
        <v/>
      </c>
      <c r="BB123" s="45" t="str">
        <f t="shared" si="206"/>
        <v/>
      </c>
      <c r="BC123" s="70" t="str">
        <f t="shared" si="207"/>
        <v/>
      </c>
      <c r="BD123" s="170">
        <v>124</v>
      </c>
      <c r="BE123" s="41" t="str">
        <f t="shared" si="137"/>
        <v/>
      </c>
      <c r="BF123" s="42" t="str">
        <f t="shared" si="138"/>
        <v/>
      </c>
      <c r="BG123" s="43" t="str">
        <f t="shared" si="139"/>
        <v/>
      </c>
      <c r="BH123" s="44" t="str">
        <f t="shared" si="140"/>
        <v/>
      </c>
      <c r="BI123" s="45" t="str">
        <f t="shared" si="141"/>
        <v/>
      </c>
      <c r="BJ123" s="45" t="str">
        <f t="shared" si="142"/>
        <v/>
      </c>
      <c r="BK123" s="45" t="str">
        <f t="shared" si="143"/>
        <v/>
      </c>
      <c r="BL123" s="70" t="str">
        <f t="shared" si="144"/>
        <v/>
      </c>
      <c r="BM123" s="170">
        <v>124</v>
      </c>
      <c r="BN123" s="41" t="str">
        <f t="shared" si="145"/>
        <v/>
      </c>
      <c r="BO123" s="42" t="str">
        <f t="shared" si="146"/>
        <v/>
      </c>
      <c r="BP123" s="43" t="str">
        <f t="shared" si="147"/>
        <v/>
      </c>
      <c r="BQ123" s="44" t="str">
        <f t="shared" si="148"/>
        <v/>
      </c>
      <c r="BR123" s="45" t="str">
        <f t="shared" si="149"/>
        <v/>
      </c>
      <c r="BS123" s="45" t="str">
        <f t="shared" si="150"/>
        <v/>
      </c>
      <c r="BT123" s="45" t="str">
        <f t="shared" si="151"/>
        <v/>
      </c>
      <c r="BU123" s="70" t="str">
        <f t="shared" si="152"/>
        <v/>
      </c>
      <c r="BW123" s="37">
        <v>124</v>
      </c>
      <c r="BX123" s="61">
        <f t="shared" si="153"/>
        <v>0</v>
      </c>
      <c r="BY123" s="62">
        <f t="shared" si="154"/>
        <v>0</v>
      </c>
      <c r="BZ123" s="62" t="e">
        <f t="shared" si="155"/>
        <v>#DIV/0!</v>
      </c>
      <c r="CA123" s="61" t="e">
        <f t="shared" si="156"/>
        <v>#DIV/0!</v>
      </c>
      <c r="CB123" s="75">
        <f t="shared" si="208"/>
        <v>1.273477</v>
      </c>
      <c r="CC123" s="75" t="e">
        <f t="shared" si="157"/>
        <v>#DIV/0!</v>
      </c>
      <c r="CD123" s="75" t="e">
        <f t="shared" si="158"/>
        <v>#DIV/0!</v>
      </c>
      <c r="CE123" s="75" t="e">
        <f t="shared" si="209"/>
        <v>#DIV/0!</v>
      </c>
      <c r="CF123" s="118" t="e">
        <f t="shared" si="159"/>
        <v>#DIV/0!</v>
      </c>
      <c r="CH123" s="37">
        <v>124</v>
      </c>
      <c r="CI123" s="71">
        <f t="shared" si="160"/>
        <v>0</v>
      </c>
      <c r="CJ123" s="42">
        <f t="shared" si="161"/>
        <v>0</v>
      </c>
      <c r="CK123" s="72" t="e">
        <f t="shared" si="162"/>
        <v>#DIV/0!</v>
      </c>
      <c r="CL123" s="71" t="e">
        <f t="shared" si="163"/>
        <v>#DIV/0!</v>
      </c>
      <c r="CM123" s="42" t="e">
        <f t="shared" si="164"/>
        <v>#DIV/0!</v>
      </c>
      <c r="CN123" s="73" t="e">
        <f t="shared" si="165"/>
        <v>#DIV/0!</v>
      </c>
      <c r="CO123" s="123" t="e">
        <f t="shared" si="166"/>
        <v>#DIV/0!</v>
      </c>
    </row>
    <row r="124" spans="1:93" ht="14.25">
      <c r="A124" s="2">
        <v>125</v>
      </c>
      <c r="B124" s="47">
        <f t="shared" si="167"/>
        <v>0</v>
      </c>
      <c r="C124" s="46">
        <f t="shared" si="168"/>
        <v>0</v>
      </c>
      <c r="D124" s="48" t="e">
        <f t="shared" si="169"/>
        <v>#DIV/0!</v>
      </c>
      <c r="E124" s="49" t="e">
        <f t="shared" si="170"/>
        <v>#DIV/0!</v>
      </c>
      <c r="F124" s="50" t="e">
        <f t="shared" si="171"/>
        <v>#DIV/0!</v>
      </c>
      <c r="G124" s="45">
        <f t="shared" si="172"/>
        <v>1.273477</v>
      </c>
      <c r="H124" s="45" t="e">
        <f t="shared" si="173"/>
        <v>#DIV/0!</v>
      </c>
      <c r="I124" s="109" t="e">
        <f t="shared" si="174"/>
        <v>#DIV/0!</v>
      </c>
      <c r="J124" s="113" t="e">
        <f t="shared" si="175"/>
        <v>#DIV/0!</v>
      </c>
      <c r="K124" s="170">
        <f t="shared" si="96"/>
        <v>125</v>
      </c>
      <c r="L124" s="41" t="str">
        <f t="shared" si="97"/>
        <v/>
      </c>
      <c r="M124" s="42" t="str">
        <f t="shared" si="98"/>
        <v/>
      </c>
      <c r="N124" s="43" t="str">
        <f t="shared" si="99"/>
        <v/>
      </c>
      <c r="O124" s="44" t="str">
        <f t="shared" si="100"/>
        <v/>
      </c>
      <c r="P124" s="45" t="str">
        <f t="shared" si="101"/>
        <v/>
      </c>
      <c r="Q124" s="45" t="str">
        <f t="shared" si="102"/>
        <v/>
      </c>
      <c r="R124" s="109" t="str">
        <f t="shared" si="103"/>
        <v/>
      </c>
      <c r="S124" s="113" t="str">
        <f t="shared" si="104"/>
        <v/>
      </c>
      <c r="T124" s="170">
        <v>125</v>
      </c>
      <c r="U124" s="41" t="str">
        <f t="shared" si="176"/>
        <v/>
      </c>
      <c r="V124" s="42" t="str">
        <f t="shared" si="177"/>
        <v/>
      </c>
      <c r="W124" s="43" t="str">
        <f t="shared" si="178"/>
        <v/>
      </c>
      <c r="X124" s="44" t="str">
        <f t="shared" si="179"/>
        <v/>
      </c>
      <c r="Y124" s="45" t="str">
        <f t="shared" si="180"/>
        <v/>
      </c>
      <c r="Z124" s="45" t="str">
        <f t="shared" si="181"/>
        <v/>
      </c>
      <c r="AA124" s="109" t="str">
        <f t="shared" si="182"/>
        <v/>
      </c>
      <c r="AB124" s="113" t="str">
        <f t="shared" si="183"/>
        <v/>
      </c>
      <c r="AC124" s="170">
        <v>125</v>
      </c>
      <c r="AD124" s="41" t="str">
        <f t="shared" si="184"/>
        <v/>
      </c>
      <c r="AE124" s="42" t="str">
        <f t="shared" si="185"/>
        <v/>
      </c>
      <c r="AF124" s="43" t="str">
        <f t="shared" si="186"/>
        <v/>
      </c>
      <c r="AG124" s="44" t="str">
        <f t="shared" si="187"/>
        <v/>
      </c>
      <c r="AH124" s="45" t="str">
        <f t="shared" si="188"/>
        <v/>
      </c>
      <c r="AI124" s="45" t="str">
        <f t="shared" si="189"/>
        <v/>
      </c>
      <c r="AJ124" s="109" t="str">
        <f t="shared" si="190"/>
        <v/>
      </c>
      <c r="AK124" s="113" t="str">
        <f t="shared" si="191"/>
        <v/>
      </c>
      <c r="AL124" s="170">
        <v>125</v>
      </c>
      <c r="AM124" s="41" t="str">
        <f t="shared" si="192"/>
        <v/>
      </c>
      <c r="AN124" s="42" t="str">
        <f t="shared" si="193"/>
        <v/>
      </c>
      <c r="AO124" s="43" t="str">
        <f t="shared" si="194"/>
        <v/>
      </c>
      <c r="AP124" s="44" t="str">
        <f t="shared" si="195"/>
        <v/>
      </c>
      <c r="AQ124" s="45" t="str">
        <f t="shared" si="196"/>
        <v/>
      </c>
      <c r="AR124" s="45" t="str">
        <f t="shared" si="197"/>
        <v/>
      </c>
      <c r="AS124" s="45" t="str">
        <f t="shared" si="198"/>
        <v/>
      </c>
      <c r="AT124" s="70" t="str">
        <f t="shared" si="199"/>
        <v/>
      </c>
      <c r="AU124" s="170">
        <v>125</v>
      </c>
      <c r="AV124" s="41" t="str">
        <f t="shared" si="200"/>
        <v/>
      </c>
      <c r="AW124" s="42" t="str">
        <f t="shared" si="201"/>
        <v/>
      </c>
      <c r="AX124" s="43" t="str">
        <f t="shared" si="202"/>
        <v/>
      </c>
      <c r="AY124" s="44" t="str">
        <f t="shared" si="203"/>
        <v/>
      </c>
      <c r="AZ124" s="45" t="str">
        <f t="shared" si="204"/>
        <v/>
      </c>
      <c r="BA124" s="45" t="str">
        <f t="shared" si="205"/>
        <v/>
      </c>
      <c r="BB124" s="45" t="str">
        <f t="shared" si="206"/>
        <v/>
      </c>
      <c r="BC124" s="70" t="str">
        <f t="shared" si="207"/>
        <v/>
      </c>
      <c r="BD124" s="170">
        <v>125</v>
      </c>
      <c r="BE124" s="41" t="str">
        <f t="shared" si="137"/>
        <v/>
      </c>
      <c r="BF124" s="42" t="str">
        <f t="shared" si="138"/>
        <v/>
      </c>
      <c r="BG124" s="43" t="str">
        <f t="shared" si="139"/>
        <v/>
      </c>
      <c r="BH124" s="44" t="str">
        <f t="shared" si="140"/>
        <v/>
      </c>
      <c r="BI124" s="45" t="str">
        <f t="shared" si="141"/>
        <v/>
      </c>
      <c r="BJ124" s="45" t="str">
        <f t="shared" si="142"/>
        <v/>
      </c>
      <c r="BK124" s="45" t="str">
        <f t="shared" si="143"/>
        <v/>
      </c>
      <c r="BL124" s="70" t="str">
        <f t="shared" si="144"/>
        <v/>
      </c>
      <c r="BM124" s="170">
        <v>125</v>
      </c>
      <c r="BN124" s="41" t="str">
        <f t="shared" si="145"/>
        <v/>
      </c>
      <c r="BO124" s="42" t="str">
        <f t="shared" si="146"/>
        <v/>
      </c>
      <c r="BP124" s="43" t="str">
        <f t="shared" si="147"/>
        <v/>
      </c>
      <c r="BQ124" s="44" t="str">
        <f t="shared" si="148"/>
        <v/>
      </c>
      <c r="BR124" s="45" t="str">
        <f t="shared" si="149"/>
        <v/>
      </c>
      <c r="BS124" s="45" t="str">
        <f t="shared" si="150"/>
        <v/>
      </c>
      <c r="BT124" s="45" t="str">
        <f t="shared" si="151"/>
        <v/>
      </c>
      <c r="BU124" s="70" t="str">
        <f t="shared" si="152"/>
        <v/>
      </c>
      <c r="BW124" s="37">
        <v>125</v>
      </c>
      <c r="BX124" s="61">
        <f t="shared" si="153"/>
        <v>0</v>
      </c>
      <c r="BY124" s="62">
        <f t="shared" si="154"/>
        <v>0</v>
      </c>
      <c r="BZ124" s="62" t="e">
        <f t="shared" si="155"/>
        <v>#DIV/0!</v>
      </c>
      <c r="CA124" s="61" t="e">
        <f t="shared" si="156"/>
        <v>#DIV/0!</v>
      </c>
      <c r="CB124" s="75">
        <f t="shared" si="208"/>
        <v>1.273477</v>
      </c>
      <c r="CC124" s="75" t="e">
        <f t="shared" si="157"/>
        <v>#DIV/0!</v>
      </c>
      <c r="CD124" s="75" t="e">
        <f t="shared" si="158"/>
        <v>#DIV/0!</v>
      </c>
      <c r="CE124" s="75" t="e">
        <f t="shared" si="209"/>
        <v>#DIV/0!</v>
      </c>
      <c r="CF124" s="118" t="e">
        <f t="shared" si="159"/>
        <v>#DIV/0!</v>
      </c>
      <c r="CH124" s="37">
        <v>125</v>
      </c>
      <c r="CI124" s="71">
        <f t="shared" si="160"/>
        <v>0</v>
      </c>
      <c r="CJ124" s="42">
        <f t="shared" si="161"/>
        <v>0</v>
      </c>
      <c r="CK124" s="72" t="e">
        <f t="shared" si="162"/>
        <v>#DIV/0!</v>
      </c>
      <c r="CL124" s="71" t="e">
        <f t="shared" si="163"/>
        <v>#DIV/0!</v>
      </c>
      <c r="CM124" s="42" t="e">
        <f t="shared" si="164"/>
        <v>#DIV/0!</v>
      </c>
      <c r="CN124" s="73" t="e">
        <f t="shared" si="165"/>
        <v>#DIV/0!</v>
      </c>
      <c r="CO124" s="123" t="e">
        <f t="shared" si="166"/>
        <v>#DIV/0!</v>
      </c>
    </row>
    <row r="125" spans="1:93" ht="14.25">
      <c r="A125" s="2">
        <v>126</v>
      </c>
      <c r="B125" s="47">
        <f t="shared" si="167"/>
        <v>0</v>
      </c>
      <c r="C125" s="46">
        <f t="shared" si="168"/>
        <v>0</v>
      </c>
      <c r="D125" s="48" t="e">
        <f t="shared" si="169"/>
        <v>#DIV/0!</v>
      </c>
      <c r="E125" s="49" t="e">
        <f t="shared" si="170"/>
        <v>#DIV/0!</v>
      </c>
      <c r="F125" s="50" t="e">
        <f t="shared" si="171"/>
        <v>#DIV/0!</v>
      </c>
      <c r="G125" s="45">
        <f t="shared" si="172"/>
        <v>1.273477</v>
      </c>
      <c r="H125" s="45" t="e">
        <f t="shared" si="173"/>
        <v>#DIV/0!</v>
      </c>
      <c r="I125" s="109" t="e">
        <f t="shared" si="174"/>
        <v>#DIV/0!</v>
      </c>
      <c r="J125" s="113" t="e">
        <f t="shared" si="175"/>
        <v>#DIV/0!</v>
      </c>
      <c r="K125" s="170">
        <f t="shared" si="96"/>
        <v>126</v>
      </c>
      <c r="L125" s="41" t="str">
        <f t="shared" si="97"/>
        <v/>
      </c>
      <c r="M125" s="42" t="str">
        <f t="shared" si="98"/>
        <v/>
      </c>
      <c r="N125" s="43" t="str">
        <f t="shared" si="99"/>
        <v/>
      </c>
      <c r="O125" s="44" t="str">
        <f t="shared" si="100"/>
        <v/>
      </c>
      <c r="P125" s="45" t="str">
        <f t="shared" si="101"/>
        <v/>
      </c>
      <c r="Q125" s="45" t="str">
        <f t="shared" si="102"/>
        <v/>
      </c>
      <c r="R125" s="109" t="str">
        <f t="shared" si="103"/>
        <v/>
      </c>
      <c r="S125" s="113" t="str">
        <f t="shared" si="104"/>
        <v/>
      </c>
      <c r="T125" s="170">
        <v>126</v>
      </c>
      <c r="U125" s="41" t="str">
        <f t="shared" si="176"/>
        <v/>
      </c>
      <c r="V125" s="42" t="str">
        <f t="shared" si="177"/>
        <v/>
      </c>
      <c r="W125" s="43" t="str">
        <f t="shared" si="178"/>
        <v/>
      </c>
      <c r="X125" s="44" t="str">
        <f t="shared" si="179"/>
        <v/>
      </c>
      <c r="Y125" s="45" t="str">
        <f t="shared" si="180"/>
        <v/>
      </c>
      <c r="Z125" s="45" t="str">
        <f t="shared" si="181"/>
        <v/>
      </c>
      <c r="AA125" s="109" t="str">
        <f t="shared" si="182"/>
        <v/>
      </c>
      <c r="AB125" s="113" t="str">
        <f t="shared" si="183"/>
        <v/>
      </c>
      <c r="AC125" s="170">
        <v>126</v>
      </c>
      <c r="AD125" s="41" t="str">
        <f t="shared" si="184"/>
        <v/>
      </c>
      <c r="AE125" s="42" t="str">
        <f t="shared" si="185"/>
        <v/>
      </c>
      <c r="AF125" s="43" t="str">
        <f t="shared" si="186"/>
        <v/>
      </c>
      <c r="AG125" s="44" t="str">
        <f t="shared" si="187"/>
        <v/>
      </c>
      <c r="AH125" s="45" t="str">
        <f t="shared" si="188"/>
        <v/>
      </c>
      <c r="AI125" s="45" t="str">
        <f t="shared" si="189"/>
        <v/>
      </c>
      <c r="AJ125" s="109" t="str">
        <f t="shared" si="190"/>
        <v/>
      </c>
      <c r="AK125" s="113" t="str">
        <f t="shared" si="191"/>
        <v/>
      </c>
      <c r="AL125" s="170">
        <v>126</v>
      </c>
      <c r="AM125" s="41" t="str">
        <f t="shared" si="192"/>
        <v/>
      </c>
      <c r="AN125" s="42" t="str">
        <f t="shared" si="193"/>
        <v/>
      </c>
      <c r="AO125" s="43" t="str">
        <f t="shared" si="194"/>
        <v/>
      </c>
      <c r="AP125" s="44" t="str">
        <f t="shared" si="195"/>
        <v/>
      </c>
      <c r="AQ125" s="45" t="str">
        <f t="shared" si="196"/>
        <v/>
      </c>
      <c r="AR125" s="45" t="str">
        <f t="shared" si="197"/>
        <v/>
      </c>
      <c r="AS125" s="45" t="str">
        <f t="shared" si="198"/>
        <v/>
      </c>
      <c r="AT125" s="70" t="str">
        <f t="shared" si="199"/>
        <v/>
      </c>
      <c r="AU125" s="170">
        <v>126</v>
      </c>
      <c r="AV125" s="41" t="str">
        <f t="shared" si="200"/>
        <v/>
      </c>
      <c r="AW125" s="42" t="str">
        <f t="shared" si="201"/>
        <v/>
      </c>
      <c r="AX125" s="43" t="str">
        <f t="shared" si="202"/>
        <v/>
      </c>
      <c r="AY125" s="44" t="str">
        <f t="shared" si="203"/>
        <v/>
      </c>
      <c r="AZ125" s="45" t="str">
        <f t="shared" si="204"/>
        <v/>
      </c>
      <c r="BA125" s="45" t="str">
        <f t="shared" si="205"/>
        <v/>
      </c>
      <c r="BB125" s="45" t="str">
        <f t="shared" si="206"/>
        <v/>
      </c>
      <c r="BC125" s="70" t="str">
        <f t="shared" si="207"/>
        <v/>
      </c>
      <c r="BD125" s="170">
        <v>126</v>
      </c>
      <c r="BE125" s="41" t="str">
        <f t="shared" si="137"/>
        <v/>
      </c>
      <c r="BF125" s="42" t="str">
        <f t="shared" si="138"/>
        <v/>
      </c>
      <c r="BG125" s="43" t="str">
        <f t="shared" si="139"/>
        <v/>
      </c>
      <c r="BH125" s="44" t="str">
        <f t="shared" si="140"/>
        <v/>
      </c>
      <c r="BI125" s="45" t="str">
        <f t="shared" si="141"/>
        <v/>
      </c>
      <c r="BJ125" s="45" t="str">
        <f t="shared" si="142"/>
        <v/>
      </c>
      <c r="BK125" s="45" t="str">
        <f t="shared" si="143"/>
        <v/>
      </c>
      <c r="BL125" s="70" t="str">
        <f t="shared" si="144"/>
        <v/>
      </c>
      <c r="BM125" s="170">
        <v>126</v>
      </c>
      <c r="BN125" s="41" t="str">
        <f t="shared" si="145"/>
        <v/>
      </c>
      <c r="BO125" s="42" t="str">
        <f t="shared" si="146"/>
        <v/>
      </c>
      <c r="BP125" s="43" t="str">
        <f t="shared" si="147"/>
        <v/>
      </c>
      <c r="BQ125" s="44" t="str">
        <f t="shared" si="148"/>
        <v/>
      </c>
      <c r="BR125" s="45" t="str">
        <f t="shared" si="149"/>
        <v/>
      </c>
      <c r="BS125" s="45" t="str">
        <f t="shared" si="150"/>
        <v/>
      </c>
      <c r="BT125" s="45" t="str">
        <f t="shared" si="151"/>
        <v/>
      </c>
      <c r="BU125" s="70" t="str">
        <f t="shared" si="152"/>
        <v/>
      </c>
      <c r="BW125" s="37">
        <v>126</v>
      </c>
      <c r="BX125" s="61">
        <f t="shared" si="153"/>
        <v>0</v>
      </c>
      <c r="BY125" s="62">
        <f t="shared" si="154"/>
        <v>0</v>
      </c>
      <c r="BZ125" s="62" t="e">
        <f t="shared" si="155"/>
        <v>#DIV/0!</v>
      </c>
      <c r="CA125" s="61" t="e">
        <f t="shared" si="156"/>
        <v>#DIV/0!</v>
      </c>
      <c r="CB125" s="75">
        <f t="shared" si="208"/>
        <v>1.273477</v>
      </c>
      <c r="CC125" s="75" t="e">
        <f t="shared" si="157"/>
        <v>#DIV/0!</v>
      </c>
      <c r="CD125" s="75" t="e">
        <f t="shared" si="158"/>
        <v>#DIV/0!</v>
      </c>
      <c r="CE125" s="75" t="e">
        <f t="shared" si="209"/>
        <v>#DIV/0!</v>
      </c>
      <c r="CF125" s="118" t="e">
        <f t="shared" si="159"/>
        <v>#DIV/0!</v>
      </c>
      <c r="CH125" s="37">
        <v>126</v>
      </c>
      <c r="CI125" s="71">
        <f t="shared" si="160"/>
        <v>0</v>
      </c>
      <c r="CJ125" s="42">
        <f t="shared" si="161"/>
        <v>0</v>
      </c>
      <c r="CK125" s="72" t="e">
        <f t="shared" si="162"/>
        <v>#DIV/0!</v>
      </c>
      <c r="CL125" s="71" t="e">
        <f t="shared" si="163"/>
        <v>#DIV/0!</v>
      </c>
      <c r="CM125" s="42" t="e">
        <f t="shared" si="164"/>
        <v>#DIV/0!</v>
      </c>
      <c r="CN125" s="73" t="e">
        <f t="shared" si="165"/>
        <v>#DIV/0!</v>
      </c>
      <c r="CO125" s="123" t="e">
        <f t="shared" si="166"/>
        <v>#DIV/0!</v>
      </c>
    </row>
    <row r="126" spans="1:93" ht="14.25">
      <c r="A126" s="2">
        <v>127</v>
      </c>
      <c r="B126" s="47">
        <f t="shared" si="167"/>
        <v>0</v>
      </c>
      <c r="C126" s="46">
        <f t="shared" si="168"/>
        <v>0</v>
      </c>
      <c r="D126" s="48" t="e">
        <f t="shared" si="169"/>
        <v>#DIV/0!</v>
      </c>
      <c r="E126" s="49" t="e">
        <f t="shared" si="170"/>
        <v>#DIV/0!</v>
      </c>
      <c r="F126" s="50" t="e">
        <f t="shared" si="171"/>
        <v>#DIV/0!</v>
      </c>
      <c r="G126" s="45">
        <f t="shared" si="172"/>
        <v>1.273477</v>
      </c>
      <c r="H126" s="45" t="e">
        <f t="shared" si="173"/>
        <v>#DIV/0!</v>
      </c>
      <c r="I126" s="109" t="e">
        <f t="shared" si="174"/>
        <v>#DIV/0!</v>
      </c>
      <c r="J126" s="113" t="e">
        <f t="shared" si="175"/>
        <v>#DIV/0!</v>
      </c>
      <c r="K126" s="170">
        <f t="shared" si="96"/>
        <v>127</v>
      </c>
      <c r="L126" s="41" t="str">
        <f t="shared" si="97"/>
        <v/>
      </c>
      <c r="M126" s="42" t="str">
        <f t="shared" si="98"/>
        <v/>
      </c>
      <c r="N126" s="43" t="str">
        <f t="shared" si="99"/>
        <v/>
      </c>
      <c r="O126" s="44" t="str">
        <f t="shared" si="100"/>
        <v/>
      </c>
      <c r="P126" s="45" t="str">
        <f t="shared" si="101"/>
        <v/>
      </c>
      <c r="Q126" s="45" t="str">
        <f t="shared" si="102"/>
        <v/>
      </c>
      <c r="R126" s="109" t="str">
        <f t="shared" si="103"/>
        <v/>
      </c>
      <c r="S126" s="113" t="str">
        <f t="shared" si="104"/>
        <v/>
      </c>
      <c r="T126" s="170">
        <v>127</v>
      </c>
      <c r="U126" s="41" t="str">
        <f t="shared" si="176"/>
        <v/>
      </c>
      <c r="V126" s="42" t="str">
        <f t="shared" si="177"/>
        <v/>
      </c>
      <c r="W126" s="43" t="str">
        <f t="shared" si="178"/>
        <v/>
      </c>
      <c r="X126" s="44" t="str">
        <f t="shared" si="179"/>
        <v/>
      </c>
      <c r="Y126" s="45" t="str">
        <f t="shared" si="180"/>
        <v/>
      </c>
      <c r="Z126" s="45" t="str">
        <f t="shared" si="181"/>
        <v/>
      </c>
      <c r="AA126" s="109" t="str">
        <f t="shared" si="182"/>
        <v/>
      </c>
      <c r="AB126" s="113" t="str">
        <f t="shared" si="183"/>
        <v/>
      </c>
      <c r="AC126" s="170">
        <v>127</v>
      </c>
      <c r="AD126" s="41" t="str">
        <f t="shared" si="184"/>
        <v/>
      </c>
      <c r="AE126" s="42" t="str">
        <f t="shared" si="185"/>
        <v/>
      </c>
      <c r="AF126" s="43" t="str">
        <f t="shared" si="186"/>
        <v/>
      </c>
      <c r="AG126" s="44" t="str">
        <f t="shared" si="187"/>
        <v/>
      </c>
      <c r="AH126" s="45" t="str">
        <f t="shared" si="188"/>
        <v/>
      </c>
      <c r="AI126" s="45" t="str">
        <f t="shared" si="189"/>
        <v/>
      </c>
      <c r="AJ126" s="109" t="str">
        <f t="shared" si="190"/>
        <v/>
      </c>
      <c r="AK126" s="113" t="str">
        <f t="shared" si="191"/>
        <v/>
      </c>
      <c r="AL126" s="170">
        <v>127</v>
      </c>
      <c r="AM126" s="41" t="str">
        <f t="shared" si="192"/>
        <v/>
      </c>
      <c r="AN126" s="42" t="str">
        <f t="shared" si="193"/>
        <v/>
      </c>
      <c r="AO126" s="43" t="str">
        <f t="shared" si="194"/>
        <v/>
      </c>
      <c r="AP126" s="44" t="str">
        <f t="shared" si="195"/>
        <v/>
      </c>
      <c r="AQ126" s="45" t="str">
        <f t="shared" si="196"/>
        <v/>
      </c>
      <c r="AR126" s="45" t="str">
        <f t="shared" si="197"/>
        <v/>
      </c>
      <c r="AS126" s="45" t="str">
        <f t="shared" si="198"/>
        <v/>
      </c>
      <c r="AT126" s="70" t="str">
        <f t="shared" si="199"/>
        <v/>
      </c>
      <c r="AU126" s="170">
        <v>127</v>
      </c>
      <c r="AV126" s="41" t="str">
        <f t="shared" si="200"/>
        <v/>
      </c>
      <c r="AW126" s="42" t="str">
        <f t="shared" si="201"/>
        <v/>
      </c>
      <c r="AX126" s="43" t="str">
        <f t="shared" si="202"/>
        <v/>
      </c>
      <c r="AY126" s="44" t="str">
        <f t="shared" si="203"/>
        <v/>
      </c>
      <c r="AZ126" s="45" t="str">
        <f t="shared" si="204"/>
        <v/>
      </c>
      <c r="BA126" s="45" t="str">
        <f t="shared" si="205"/>
        <v/>
      </c>
      <c r="BB126" s="45" t="str">
        <f t="shared" si="206"/>
        <v/>
      </c>
      <c r="BC126" s="70" t="str">
        <f t="shared" si="207"/>
        <v/>
      </c>
      <c r="BD126" s="170">
        <v>127</v>
      </c>
      <c r="BE126" s="41" t="str">
        <f t="shared" si="137"/>
        <v/>
      </c>
      <c r="BF126" s="42" t="str">
        <f t="shared" si="138"/>
        <v/>
      </c>
      <c r="BG126" s="43" t="str">
        <f t="shared" si="139"/>
        <v/>
      </c>
      <c r="BH126" s="44" t="str">
        <f t="shared" si="140"/>
        <v/>
      </c>
      <c r="BI126" s="45" t="str">
        <f t="shared" si="141"/>
        <v/>
      </c>
      <c r="BJ126" s="45" t="str">
        <f t="shared" si="142"/>
        <v/>
      </c>
      <c r="BK126" s="45" t="str">
        <f t="shared" si="143"/>
        <v/>
      </c>
      <c r="BL126" s="70" t="str">
        <f t="shared" si="144"/>
        <v/>
      </c>
      <c r="BM126" s="170">
        <v>127</v>
      </c>
      <c r="BN126" s="41" t="str">
        <f t="shared" si="145"/>
        <v/>
      </c>
      <c r="BO126" s="42" t="str">
        <f t="shared" si="146"/>
        <v/>
      </c>
      <c r="BP126" s="43" t="str">
        <f t="shared" si="147"/>
        <v/>
      </c>
      <c r="BQ126" s="44" t="str">
        <f t="shared" si="148"/>
        <v/>
      </c>
      <c r="BR126" s="45" t="str">
        <f t="shared" si="149"/>
        <v/>
      </c>
      <c r="BS126" s="45" t="str">
        <f t="shared" si="150"/>
        <v/>
      </c>
      <c r="BT126" s="45" t="str">
        <f t="shared" si="151"/>
        <v/>
      </c>
      <c r="BU126" s="70" t="str">
        <f t="shared" si="152"/>
        <v/>
      </c>
      <c r="BW126" s="37">
        <v>127</v>
      </c>
      <c r="BX126" s="61">
        <f t="shared" si="153"/>
        <v>0</v>
      </c>
      <c r="BY126" s="62">
        <f t="shared" si="154"/>
        <v>0</v>
      </c>
      <c r="BZ126" s="62" t="e">
        <f t="shared" si="155"/>
        <v>#DIV/0!</v>
      </c>
      <c r="CA126" s="61" t="e">
        <f t="shared" si="156"/>
        <v>#DIV/0!</v>
      </c>
      <c r="CB126" s="75">
        <f t="shared" si="208"/>
        <v>1.273477</v>
      </c>
      <c r="CC126" s="75" t="e">
        <f t="shared" si="157"/>
        <v>#DIV/0!</v>
      </c>
      <c r="CD126" s="75" t="e">
        <f t="shared" si="158"/>
        <v>#DIV/0!</v>
      </c>
      <c r="CE126" s="75" t="e">
        <f t="shared" si="209"/>
        <v>#DIV/0!</v>
      </c>
      <c r="CF126" s="118" t="e">
        <f t="shared" si="159"/>
        <v>#DIV/0!</v>
      </c>
      <c r="CH126" s="37">
        <v>127</v>
      </c>
      <c r="CI126" s="71">
        <f t="shared" si="160"/>
        <v>0</v>
      </c>
      <c r="CJ126" s="42">
        <f t="shared" si="161"/>
        <v>0</v>
      </c>
      <c r="CK126" s="72" t="e">
        <f t="shared" si="162"/>
        <v>#DIV/0!</v>
      </c>
      <c r="CL126" s="71" t="e">
        <f t="shared" si="163"/>
        <v>#DIV/0!</v>
      </c>
      <c r="CM126" s="42" t="e">
        <f t="shared" si="164"/>
        <v>#DIV/0!</v>
      </c>
      <c r="CN126" s="73" t="e">
        <f t="shared" si="165"/>
        <v>#DIV/0!</v>
      </c>
      <c r="CO126" s="123" t="e">
        <f t="shared" si="166"/>
        <v>#DIV/0!</v>
      </c>
    </row>
    <row r="127" spans="1:93" ht="14.25">
      <c r="A127" s="2">
        <v>128</v>
      </c>
      <c r="B127" s="47">
        <f t="shared" si="167"/>
        <v>0</v>
      </c>
      <c r="C127" s="46">
        <f t="shared" si="168"/>
        <v>0</v>
      </c>
      <c r="D127" s="48" t="e">
        <f t="shared" si="169"/>
        <v>#DIV/0!</v>
      </c>
      <c r="E127" s="49" t="e">
        <f t="shared" si="170"/>
        <v>#DIV/0!</v>
      </c>
      <c r="F127" s="50" t="e">
        <f t="shared" si="171"/>
        <v>#DIV/0!</v>
      </c>
      <c r="G127" s="45">
        <f t="shared" si="172"/>
        <v>1.273477</v>
      </c>
      <c r="H127" s="45" t="e">
        <f t="shared" si="173"/>
        <v>#DIV/0!</v>
      </c>
      <c r="I127" s="109" t="e">
        <f t="shared" si="174"/>
        <v>#DIV/0!</v>
      </c>
      <c r="J127" s="113" t="e">
        <f t="shared" si="175"/>
        <v>#DIV/0!</v>
      </c>
      <c r="K127" s="170">
        <f t="shared" si="96"/>
        <v>128</v>
      </c>
      <c r="L127" s="41" t="str">
        <f t="shared" si="97"/>
        <v/>
      </c>
      <c r="M127" s="42" t="str">
        <f t="shared" si="98"/>
        <v/>
      </c>
      <c r="N127" s="43" t="str">
        <f t="shared" si="99"/>
        <v/>
      </c>
      <c r="O127" s="44" t="str">
        <f t="shared" si="100"/>
        <v/>
      </c>
      <c r="P127" s="45" t="str">
        <f t="shared" si="101"/>
        <v/>
      </c>
      <c r="Q127" s="45" t="str">
        <f t="shared" si="102"/>
        <v/>
      </c>
      <c r="R127" s="109" t="str">
        <f t="shared" si="103"/>
        <v/>
      </c>
      <c r="S127" s="113" t="str">
        <f t="shared" si="104"/>
        <v/>
      </c>
      <c r="T127" s="170">
        <v>128</v>
      </c>
      <c r="U127" s="41" t="str">
        <f t="shared" si="176"/>
        <v/>
      </c>
      <c r="V127" s="42" t="str">
        <f t="shared" si="177"/>
        <v/>
      </c>
      <c r="W127" s="43" t="str">
        <f t="shared" si="178"/>
        <v/>
      </c>
      <c r="X127" s="44" t="str">
        <f t="shared" si="179"/>
        <v/>
      </c>
      <c r="Y127" s="45" t="str">
        <f t="shared" si="180"/>
        <v/>
      </c>
      <c r="Z127" s="45" t="str">
        <f t="shared" si="181"/>
        <v/>
      </c>
      <c r="AA127" s="109" t="str">
        <f t="shared" si="182"/>
        <v/>
      </c>
      <c r="AB127" s="113" t="str">
        <f t="shared" si="183"/>
        <v/>
      </c>
      <c r="AC127" s="170">
        <v>128</v>
      </c>
      <c r="AD127" s="41" t="str">
        <f t="shared" si="184"/>
        <v/>
      </c>
      <c r="AE127" s="42" t="str">
        <f t="shared" si="185"/>
        <v/>
      </c>
      <c r="AF127" s="43" t="str">
        <f t="shared" si="186"/>
        <v/>
      </c>
      <c r="AG127" s="44" t="str">
        <f t="shared" si="187"/>
        <v/>
      </c>
      <c r="AH127" s="45" t="str">
        <f t="shared" si="188"/>
        <v/>
      </c>
      <c r="AI127" s="45" t="str">
        <f t="shared" si="189"/>
        <v/>
      </c>
      <c r="AJ127" s="109" t="str">
        <f t="shared" si="190"/>
        <v/>
      </c>
      <c r="AK127" s="113" t="str">
        <f t="shared" si="191"/>
        <v/>
      </c>
      <c r="AL127" s="170">
        <v>128</v>
      </c>
      <c r="AM127" s="41" t="str">
        <f t="shared" si="192"/>
        <v/>
      </c>
      <c r="AN127" s="42" t="str">
        <f t="shared" si="193"/>
        <v/>
      </c>
      <c r="AO127" s="43" t="str">
        <f t="shared" si="194"/>
        <v/>
      </c>
      <c r="AP127" s="44" t="str">
        <f t="shared" si="195"/>
        <v/>
      </c>
      <c r="AQ127" s="45" t="str">
        <f t="shared" si="196"/>
        <v/>
      </c>
      <c r="AR127" s="45" t="str">
        <f t="shared" si="197"/>
        <v/>
      </c>
      <c r="AS127" s="45" t="str">
        <f t="shared" si="198"/>
        <v/>
      </c>
      <c r="AT127" s="70" t="str">
        <f t="shared" si="199"/>
        <v/>
      </c>
      <c r="AU127" s="170">
        <v>128</v>
      </c>
      <c r="AV127" s="41" t="str">
        <f t="shared" si="200"/>
        <v/>
      </c>
      <c r="AW127" s="42" t="str">
        <f t="shared" si="201"/>
        <v/>
      </c>
      <c r="AX127" s="43" t="str">
        <f t="shared" si="202"/>
        <v/>
      </c>
      <c r="AY127" s="44" t="str">
        <f t="shared" si="203"/>
        <v/>
      </c>
      <c r="AZ127" s="45" t="str">
        <f t="shared" si="204"/>
        <v/>
      </c>
      <c r="BA127" s="45" t="str">
        <f t="shared" si="205"/>
        <v/>
      </c>
      <c r="BB127" s="45" t="str">
        <f t="shared" si="206"/>
        <v/>
      </c>
      <c r="BC127" s="70" t="str">
        <f t="shared" si="207"/>
        <v/>
      </c>
      <c r="BD127" s="170">
        <v>128</v>
      </c>
      <c r="BE127" s="41" t="str">
        <f t="shared" si="137"/>
        <v/>
      </c>
      <c r="BF127" s="42" t="str">
        <f t="shared" si="138"/>
        <v/>
      </c>
      <c r="BG127" s="43" t="str">
        <f t="shared" si="139"/>
        <v/>
      </c>
      <c r="BH127" s="44" t="str">
        <f t="shared" si="140"/>
        <v/>
      </c>
      <c r="BI127" s="45" t="str">
        <f t="shared" si="141"/>
        <v/>
      </c>
      <c r="BJ127" s="45" t="str">
        <f t="shared" si="142"/>
        <v/>
      </c>
      <c r="BK127" s="45" t="str">
        <f t="shared" si="143"/>
        <v/>
      </c>
      <c r="BL127" s="70" t="str">
        <f t="shared" si="144"/>
        <v/>
      </c>
      <c r="BM127" s="170">
        <v>128</v>
      </c>
      <c r="BN127" s="41" t="str">
        <f t="shared" si="145"/>
        <v/>
      </c>
      <c r="BO127" s="42" t="str">
        <f t="shared" si="146"/>
        <v/>
      </c>
      <c r="BP127" s="43" t="str">
        <f t="shared" si="147"/>
        <v/>
      </c>
      <c r="BQ127" s="44" t="str">
        <f t="shared" si="148"/>
        <v/>
      </c>
      <c r="BR127" s="45" t="str">
        <f t="shared" si="149"/>
        <v/>
      </c>
      <c r="BS127" s="45" t="str">
        <f t="shared" si="150"/>
        <v/>
      </c>
      <c r="BT127" s="45" t="str">
        <f t="shared" si="151"/>
        <v/>
      </c>
      <c r="BU127" s="70" t="str">
        <f t="shared" si="152"/>
        <v/>
      </c>
      <c r="BW127" s="37">
        <v>128</v>
      </c>
      <c r="BX127" s="61">
        <f t="shared" si="153"/>
        <v>0</v>
      </c>
      <c r="BY127" s="62">
        <f t="shared" si="154"/>
        <v>0</v>
      </c>
      <c r="BZ127" s="62" t="e">
        <f t="shared" si="155"/>
        <v>#DIV/0!</v>
      </c>
      <c r="CA127" s="61" t="e">
        <f t="shared" si="156"/>
        <v>#DIV/0!</v>
      </c>
      <c r="CB127" s="75">
        <f t="shared" si="208"/>
        <v>1.273477</v>
      </c>
      <c r="CC127" s="75" t="e">
        <f t="shared" si="157"/>
        <v>#DIV/0!</v>
      </c>
      <c r="CD127" s="75" t="e">
        <f t="shared" si="158"/>
        <v>#DIV/0!</v>
      </c>
      <c r="CE127" s="75" t="e">
        <f t="shared" si="209"/>
        <v>#DIV/0!</v>
      </c>
      <c r="CF127" s="118" t="e">
        <f t="shared" si="159"/>
        <v>#DIV/0!</v>
      </c>
      <c r="CH127" s="37">
        <v>128</v>
      </c>
      <c r="CI127" s="71">
        <f t="shared" si="160"/>
        <v>0</v>
      </c>
      <c r="CJ127" s="42">
        <f t="shared" si="161"/>
        <v>0</v>
      </c>
      <c r="CK127" s="72" t="e">
        <f t="shared" si="162"/>
        <v>#DIV/0!</v>
      </c>
      <c r="CL127" s="71" t="e">
        <f t="shared" si="163"/>
        <v>#DIV/0!</v>
      </c>
      <c r="CM127" s="42" t="e">
        <f t="shared" si="164"/>
        <v>#DIV/0!</v>
      </c>
      <c r="CN127" s="73" t="e">
        <f t="shared" si="165"/>
        <v>#DIV/0!</v>
      </c>
      <c r="CO127" s="123" t="e">
        <f t="shared" si="166"/>
        <v>#DIV/0!</v>
      </c>
    </row>
    <row r="128" spans="1:93" ht="14.25">
      <c r="A128" s="2">
        <v>129</v>
      </c>
      <c r="B128" s="47">
        <f t="shared" si="167"/>
        <v>0</v>
      </c>
      <c r="C128" s="46">
        <f t="shared" si="168"/>
        <v>0</v>
      </c>
      <c r="D128" s="48" t="e">
        <f t="shared" si="169"/>
        <v>#DIV/0!</v>
      </c>
      <c r="E128" s="49" t="e">
        <f t="shared" si="170"/>
        <v>#DIV/0!</v>
      </c>
      <c r="F128" s="50" t="e">
        <f t="shared" si="171"/>
        <v>#DIV/0!</v>
      </c>
      <c r="G128" s="45">
        <f t="shared" si="172"/>
        <v>1.273477</v>
      </c>
      <c r="H128" s="45" t="e">
        <f t="shared" si="173"/>
        <v>#DIV/0!</v>
      </c>
      <c r="I128" s="109" t="e">
        <f t="shared" si="174"/>
        <v>#DIV/0!</v>
      </c>
      <c r="J128" s="113" t="e">
        <f t="shared" si="175"/>
        <v>#DIV/0!</v>
      </c>
      <c r="K128" s="170">
        <f t="shared" si="96"/>
        <v>129</v>
      </c>
      <c r="L128" s="41" t="str">
        <f t="shared" si="97"/>
        <v/>
      </c>
      <c r="M128" s="42" t="str">
        <f t="shared" si="98"/>
        <v/>
      </c>
      <c r="N128" s="43" t="str">
        <f t="shared" si="99"/>
        <v/>
      </c>
      <c r="O128" s="44" t="str">
        <f t="shared" si="100"/>
        <v/>
      </c>
      <c r="P128" s="45" t="str">
        <f t="shared" si="101"/>
        <v/>
      </c>
      <c r="Q128" s="45" t="str">
        <f t="shared" si="102"/>
        <v/>
      </c>
      <c r="R128" s="109" t="str">
        <f t="shared" si="103"/>
        <v/>
      </c>
      <c r="S128" s="113" t="str">
        <f t="shared" si="104"/>
        <v/>
      </c>
      <c r="T128" s="170">
        <v>129</v>
      </c>
      <c r="U128" s="41" t="str">
        <f t="shared" si="176"/>
        <v/>
      </c>
      <c r="V128" s="42" t="str">
        <f t="shared" si="177"/>
        <v/>
      </c>
      <c r="W128" s="43" t="str">
        <f t="shared" si="178"/>
        <v/>
      </c>
      <c r="X128" s="44" t="str">
        <f t="shared" si="179"/>
        <v/>
      </c>
      <c r="Y128" s="45" t="str">
        <f t="shared" si="180"/>
        <v/>
      </c>
      <c r="Z128" s="45" t="str">
        <f t="shared" si="181"/>
        <v/>
      </c>
      <c r="AA128" s="109" t="str">
        <f t="shared" si="182"/>
        <v/>
      </c>
      <c r="AB128" s="113" t="str">
        <f t="shared" si="183"/>
        <v/>
      </c>
      <c r="AC128" s="170">
        <v>129</v>
      </c>
      <c r="AD128" s="41" t="str">
        <f t="shared" si="184"/>
        <v/>
      </c>
      <c r="AE128" s="42" t="str">
        <f t="shared" si="185"/>
        <v/>
      </c>
      <c r="AF128" s="43" t="str">
        <f t="shared" si="186"/>
        <v/>
      </c>
      <c r="AG128" s="44" t="str">
        <f t="shared" si="187"/>
        <v/>
      </c>
      <c r="AH128" s="45" t="str">
        <f t="shared" si="188"/>
        <v/>
      </c>
      <c r="AI128" s="45" t="str">
        <f t="shared" si="189"/>
        <v/>
      </c>
      <c r="AJ128" s="109" t="str">
        <f t="shared" si="190"/>
        <v/>
      </c>
      <c r="AK128" s="113" t="str">
        <f t="shared" si="191"/>
        <v/>
      </c>
      <c r="AL128" s="170">
        <v>129</v>
      </c>
      <c r="AM128" s="41" t="str">
        <f t="shared" si="192"/>
        <v/>
      </c>
      <c r="AN128" s="42" t="str">
        <f t="shared" si="193"/>
        <v/>
      </c>
      <c r="AO128" s="43" t="str">
        <f t="shared" si="194"/>
        <v/>
      </c>
      <c r="AP128" s="44" t="str">
        <f t="shared" si="195"/>
        <v/>
      </c>
      <c r="AQ128" s="45" t="str">
        <f t="shared" si="196"/>
        <v/>
      </c>
      <c r="AR128" s="45" t="str">
        <f t="shared" si="197"/>
        <v/>
      </c>
      <c r="AS128" s="45" t="str">
        <f t="shared" si="198"/>
        <v/>
      </c>
      <c r="AT128" s="70" t="str">
        <f t="shared" si="199"/>
        <v/>
      </c>
      <c r="AU128" s="170">
        <v>129</v>
      </c>
      <c r="AV128" s="41" t="str">
        <f t="shared" si="200"/>
        <v/>
      </c>
      <c r="AW128" s="42" t="str">
        <f t="shared" si="201"/>
        <v/>
      </c>
      <c r="AX128" s="43" t="str">
        <f t="shared" si="202"/>
        <v/>
      </c>
      <c r="AY128" s="44" t="str">
        <f t="shared" si="203"/>
        <v/>
      </c>
      <c r="AZ128" s="45" t="str">
        <f t="shared" si="204"/>
        <v/>
      </c>
      <c r="BA128" s="45" t="str">
        <f t="shared" si="205"/>
        <v/>
      </c>
      <c r="BB128" s="45" t="str">
        <f t="shared" si="206"/>
        <v/>
      </c>
      <c r="BC128" s="70" t="str">
        <f t="shared" si="207"/>
        <v/>
      </c>
      <c r="BD128" s="170">
        <v>129</v>
      </c>
      <c r="BE128" s="41" t="str">
        <f t="shared" si="137"/>
        <v/>
      </c>
      <c r="BF128" s="42" t="str">
        <f t="shared" si="138"/>
        <v/>
      </c>
      <c r="BG128" s="43" t="str">
        <f t="shared" si="139"/>
        <v/>
      </c>
      <c r="BH128" s="44" t="str">
        <f t="shared" si="140"/>
        <v/>
      </c>
      <c r="BI128" s="45" t="str">
        <f t="shared" si="141"/>
        <v/>
      </c>
      <c r="BJ128" s="45" t="str">
        <f t="shared" si="142"/>
        <v/>
      </c>
      <c r="BK128" s="45" t="str">
        <f t="shared" si="143"/>
        <v/>
      </c>
      <c r="BL128" s="70" t="str">
        <f t="shared" si="144"/>
        <v/>
      </c>
      <c r="BM128" s="170">
        <v>129</v>
      </c>
      <c r="BN128" s="41" t="str">
        <f t="shared" si="145"/>
        <v/>
      </c>
      <c r="BO128" s="42" t="str">
        <f t="shared" si="146"/>
        <v/>
      </c>
      <c r="BP128" s="43" t="str">
        <f t="shared" si="147"/>
        <v/>
      </c>
      <c r="BQ128" s="44" t="str">
        <f t="shared" si="148"/>
        <v/>
      </c>
      <c r="BR128" s="45" t="str">
        <f t="shared" si="149"/>
        <v/>
      </c>
      <c r="BS128" s="45" t="str">
        <f t="shared" si="150"/>
        <v/>
      </c>
      <c r="BT128" s="45" t="str">
        <f t="shared" si="151"/>
        <v/>
      </c>
      <c r="BU128" s="70" t="str">
        <f t="shared" si="152"/>
        <v/>
      </c>
      <c r="BW128" s="37">
        <v>129</v>
      </c>
      <c r="BX128" s="61">
        <f t="shared" si="153"/>
        <v>0</v>
      </c>
      <c r="BY128" s="62">
        <f t="shared" si="154"/>
        <v>0</v>
      </c>
      <c r="BZ128" s="62" t="e">
        <f t="shared" si="155"/>
        <v>#DIV/0!</v>
      </c>
      <c r="CA128" s="61" t="e">
        <f t="shared" si="156"/>
        <v>#DIV/0!</v>
      </c>
      <c r="CB128" s="75">
        <f t="shared" si="208"/>
        <v>1.273477</v>
      </c>
      <c r="CC128" s="75" t="e">
        <f t="shared" si="157"/>
        <v>#DIV/0!</v>
      </c>
      <c r="CD128" s="75" t="e">
        <f t="shared" si="158"/>
        <v>#DIV/0!</v>
      </c>
      <c r="CE128" s="75" t="e">
        <f t="shared" si="209"/>
        <v>#DIV/0!</v>
      </c>
      <c r="CF128" s="118" t="e">
        <f t="shared" si="159"/>
        <v>#DIV/0!</v>
      </c>
      <c r="CH128" s="37">
        <v>129</v>
      </c>
      <c r="CI128" s="71">
        <f t="shared" si="160"/>
        <v>0</v>
      </c>
      <c r="CJ128" s="42">
        <f t="shared" si="161"/>
        <v>0</v>
      </c>
      <c r="CK128" s="72" t="e">
        <f t="shared" si="162"/>
        <v>#DIV/0!</v>
      </c>
      <c r="CL128" s="71" t="e">
        <f t="shared" si="163"/>
        <v>#DIV/0!</v>
      </c>
      <c r="CM128" s="42" t="e">
        <f t="shared" si="164"/>
        <v>#DIV/0!</v>
      </c>
      <c r="CN128" s="73" t="e">
        <f t="shared" si="165"/>
        <v>#DIV/0!</v>
      </c>
      <c r="CO128" s="123" t="e">
        <f t="shared" si="166"/>
        <v>#DIV/0!</v>
      </c>
    </row>
    <row r="129" spans="1:93" ht="15" thickBot="1">
      <c r="A129" s="12">
        <v>130</v>
      </c>
      <c r="B129" s="86">
        <f t="shared" si="167"/>
        <v>0</v>
      </c>
      <c r="C129" s="87">
        <f t="shared" si="168"/>
        <v>0</v>
      </c>
      <c r="D129" s="88" t="e">
        <f t="shared" si="169"/>
        <v>#DIV/0!</v>
      </c>
      <c r="E129" s="89" t="e">
        <f t="shared" si="170"/>
        <v>#DIV/0!</v>
      </c>
      <c r="F129" s="90" t="e">
        <f t="shared" si="171"/>
        <v>#DIV/0!</v>
      </c>
      <c r="G129" s="91">
        <f t="shared" si="172"/>
        <v>1.273477</v>
      </c>
      <c r="H129" s="91" t="e">
        <f t="shared" si="173"/>
        <v>#DIV/0!</v>
      </c>
      <c r="I129" s="111" t="e">
        <f t="shared" si="174"/>
        <v>#DIV/0!</v>
      </c>
      <c r="J129" s="115" t="e">
        <f t="shared" si="175"/>
        <v>#DIV/0!</v>
      </c>
      <c r="K129" s="170">
        <f t="shared" si="96"/>
        <v>130</v>
      </c>
      <c r="L129" s="104" t="str">
        <f t="shared" si="97"/>
        <v/>
      </c>
      <c r="M129" s="105" t="str">
        <f t="shared" si="98"/>
        <v/>
      </c>
      <c r="N129" s="106" t="str">
        <f t="shared" si="99"/>
        <v/>
      </c>
      <c r="O129" s="107" t="str">
        <f t="shared" si="100"/>
        <v/>
      </c>
      <c r="P129" s="91" t="str">
        <f t="shared" si="101"/>
        <v/>
      </c>
      <c r="Q129" s="91" t="str">
        <f t="shared" si="102"/>
        <v/>
      </c>
      <c r="R129" s="111" t="str">
        <f t="shared" si="103"/>
        <v/>
      </c>
      <c r="S129" s="115" t="str">
        <f t="shared" si="104"/>
        <v/>
      </c>
      <c r="T129" s="170">
        <v>130</v>
      </c>
      <c r="U129" s="104" t="str">
        <f t="shared" si="176"/>
        <v/>
      </c>
      <c r="V129" s="105" t="str">
        <f t="shared" si="177"/>
        <v/>
      </c>
      <c r="W129" s="106" t="str">
        <f t="shared" si="178"/>
        <v/>
      </c>
      <c r="X129" s="107" t="str">
        <f t="shared" si="179"/>
        <v/>
      </c>
      <c r="Y129" s="91" t="str">
        <f t="shared" si="180"/>
        <v/>
      </c>
      <c r="Z129" s="91" t="str">
        <f t="shared" si="181"/>
        <v/>
      </c>
      <c r="AA129" s="111" t="str">
        <f t="shared" si="182"/>
        <v/>
      </c>
      <c r="AB129" s="115" t="str">
        <f t="shared" si="183"/>
        <v/>
      </c>
      <c r="AC129" s="170">
        <v>130</v>
      </c>
      <c r="AD129" s="100" t="str">
        <f t="shared" si="184"/>
        <v/>
      </c>
      <c r="AE129" s="101" t="str">
        <f t="shared" si="185"/>
        <v/>
      </c>
      <c r="AF129" s="102" t="str">
        <f t="shared" si="186"/>
        <v/>
      </c>
      <c r="AG129" s="103" t="str">
        <f t="shared" si="187"/>
        <v/>
      </c>
      <c r="AH129" s="84" t="str">
        <f t="shared" si="188"/>
        <v/>
      </c>
      <c r="AI129" s="84" t="str">
        <f t="shared" si="189"/>
        <v/>
      </c>
      <c r="AJ129" s="110" t="str">
        <f t="shared" si="190"/>
        <v/>
      </c>
      <c r="AK129" s="114" t="str">
        <f t="shared" si="191"/>
        <v/>
      </c>
      <c r="AL129" s="170">
        <v>130</v>
      </c>
      <c r="AM129" s="100" t="str">
        <f t="shared" si="192"/>
        <v/>
      </c>
      <c r="AN129" s="101" t="str">
        <f t="shared" si="193"/>
        <v/>
      </c>
      <c r="AO129" s="102" t="str">
        <f t="shared" si="194"/>
        <v/>
      </c>
      <c r="AP129" s="103" t="str">
        <f t="shared" si="195"/>
        <v/>
      </c>
      <c r="AQ129" s="84" t="str">
        <f t="shared" si="196"/>
        <v/>
      </c>
      <c r="AR129" s="84" t="str">
        <f t="shared" si="197"/>
        <v/>
      </c>
      <c r="AS129" s="84" t="str">
        <f t="shared" si="198"/>
        <v/>
      </c>
      <c r="AT129" s="85" t="str">
        <f t="shared" si="199"/>
        <v/>
      </c>
      <c r="AU129" s="170">
        <v>130</v>
      </c>
      <c r="AV129" s="100" t="str">
        <f t="shared" si="200"/>
        <v/>
      </c>
      <c r="AW129" s="101" t="str">
        <f t="shared" si="201"/>
        <v/>
      </c>
      <c r="AX129" s="102" t="str">
        <f t="shared" si="202"/>
        <v/>
      </c>
      <c r="AY129" s="103" t="str">
        <f t="shared" si="203"/>
        <v/>
      </c>
      <c r="AZ129" s="84" t="str">
        <f t="shared" si="204"/>
        <v/>
      </c>
      <c r="BA129" s="84" t="str">
        <f t="shared" si="205"/>
        <v/>
      </c>
      <c r="BB129" s="84" t="str">
        <f t="shared" si="206"/>
        <v/>
      </c>
      <c r="BC129" s="85" t="str">
        <f t="shared" si="207"/>
        <v/>
      </c>
      <c r="BD129" s="170">
        <v>130</v>
      </c>
      <c r="BE129" s="100" t="str">
        <f t="shared" si="137"/>
        <v/>
      </c>
      <c r="BF129" s="101" t="str">
        <f t="shared" si="138"/>
        <v/>
      </c>
      <c r="BG129" s="102" t="str">
        <f t="shared" si="139"/>
        <v/>
      </c>
      <c r="BH129" s="103" t="str">
        <f t="shared" si="140"/>
        <v/>
      </c>
      <c r="BI129" s="84" t="str">
        <f t="shared" si="141"/>
        <v/>
      </c>
      <c r="BJ129" s="84" t="str">
        <f t="shared" si="142"/>
        <v/>
      </c>
      <c r="BK129" s="84" t="str">
        <f t="shared" si="143"/>
        <v/>
      </c>
      <c r="BL129" s="85" t="str">
        <f t="shared" si="144"/>
        <v/>
      </c>
      <c r="BM129" s="170">
        <v>130</v>
      </c>
      <c r="BN129" s="100" t="str">
        <f t="shared" si="145"/>
        <v/>
      </c>
      <c r="BO129" s="101" t="str">
        <f t="shared" si="146"/>
        <v/>
      </c>
      <c r="BP129" s="102" t="str">
        <f t="shared" si="147"/>
        <v/>
      </c>
      <c r="BQ129" s="103" t="str">
        <f t="shared" si="148"/>
        <v/>
      </c>
      <c r="BR129" s="84" t="str">
        <f t="shared" si="149"/>
        <v/>
      </c>
      <c r="BS129" s="84" t="str">
        <f t="shared" si="150"/>
        <v/>
      </c>
      <c r="BT129" s="84" t="str">
        <f t="shared" si="151"/>
        <v/>
      </c>
      <c r="BU129" s="85" t="str">
        <f t="shared" si="152"/>
        <v/>
      </c>
      <c r="BW129" s="142">
        <v>130</v>
      </c>
      <c r="BX129" s="129">
        <f t="shared" si="153"/>
        <v>0</v>
      </c>
      <c r="BY129" s="130">
        <f t="shared" si="154"/>
        <v>0</v>
      </c>
      <c r="BZ129" s="130" t="e">
        <f t="shared" si="155"/>
        <v>#DIV/0!</v>
      </c>
      <c r="CA129" s="129" t="e">
        <f t="shared" si="156"/>
        <v>#DIV/0!</v>
      </c>
      <c r="CB129" s="131">
        <f t="shared" si="208"/>
        <v>1.273477</v>
      </c>
      <c r="CC129" s="131" t="e">
        <f t="shared" si="157"/>
        <v>#DIV/0!</v>
      </c>
      <c r="CD129" s="131" t="e">
        <f t="shared" si="158"/>
        <v>#DIV/0!</v>
      </c>
      <c r="CE129" s="131" t="e">
        <f t="shared" si="209"/>
        <v>#DIV/0!</v>
      </c>
      <c r="CF129" s="132" t="e">
        <f t="shared" si="159"/>
        <v>#DIV/0!</v>
      </c>
      <c r="CH129" s="38">
        <v>130</v>
      </c>
      <c r="CI129" s="124">
        <f t="shared" si="160"/>
        <v>0</v>
      </c>
      <c r="CJ129" s="101">
        <f t="shared" si="161"/>
        <v>0</v>
      </c>
      <c r="CK129" s="125" t="e">
        <f t="shared" si="162"/>
        <v>#DIV/0!</v>
      </c>
      <c r="CL129" s="124" t="e">
        <f t="shared" si="163"/>
        <v>#DIV/0!</v>
      </c>
      <c r="CM129" s="101" t="e">
        <f t="shared" si="164"/>
        <v>#DIV/0!</v>
      </c>
      <c r="CN129" s="126" t="e">
        <f t="shared" si="165"/>
        <v>#DIV/0!</v>
      </c>
      <c r="CO129" s="127" t="e">
        <f t="shared" si="166"/>
        <v>#DIV/0!</v>
      </c>
    </row>
    <row r="130" spans="1:93" ht="14.25">
      <c r="A130" s="14">
        <v>131</v>
      </c>
      <c r="B130" s="92">
        <f t="shared" si="167"/>
        <v>0</v>
      </c>
      <c r="C130" s="54">
        <f t="shared" si="168"/>
        <v>0</v>
      </c>
      <c r="D130" s="93" t="e">
        <f t="shared" si="169"/>
        <v>#DIV/0!</v>
      </c>
      <c r="E130" s="94" t="e">
        <f t="shared" si="170"/>
        <v>#DIV/0!</v>
      </c>
      <c r="F130" s="95" t="e">
        <f t="shared" si="171"/>
        <v>#DIV/0!</v>
      </c>
      <c r="G130" s="96">
        <f t="shared" si="172"/>
        <v>1.273477</v>
      </c>
      <c r="H130" s="96" t="e">
        <f t="shared" si="173"/>
        <v>#DIV/0!</v>
      </c>
      <c r="I130" s="112" t="e">
        <f t="shared" si="174"/>
        <v>#DIV/0!</v>
      </c>
      <c r="J130" s="116" t="e">
        <f t="shared" si="175"/>
        <v>#DIV/0!</v>
      </c>
      <c r="K130" s="170">
        <f t="shared" si="96"/>
        <v>131</v>
      </c>
      <c r="L130" s="99" t="str">
        <f t="shared" si="97"/>
        <v/>
      </c>
      <c r="M130" s="54" t="str">
        <f t="shared" si="98"/>
        <v/>
      </c>
      <c r="N130" s="94" t="str">
        <f t="shared" si="99"/>
        <v/>
      </c>
      <c r="O130" s="95" t="str">
        <f t="shared" si="100"/>
        <v/>
      </c>
      <c r="P130" s="96" t="str">
        <f t="shared" si="101"/>
        <v/>
      </c>
      <c r="Q130" s="96" t="str">
        <f t="shared" si="102"/>
        <v/>
      </c>
      <c r="R130" s="112" t="str">
        <f t="shared" si="103"/>
        <v/>
      </c>
      <c r="S130" s="116" t="str">
        <f t="shared" si="104"/>
        <v/>
      </c>
      <c r="T130" s="170">
        <v>131</v>
      </c>
      <c r="U130" s="99" t="str">
        <f t="shared" si="176"/>
        <v/>
      </c>
      <c r="V130" s="54" t="str">
        <f t="shared" si="177"/>
        <v/>
      </c>
      <c r="W130" s="94" t="str">
        <f t="shared" si="178"/>
        <v/>
      </c>
      <c r="X130" s="95" t="str">
        <f t="shared" si="179"/>
        <v/>
      </c>
      <c r="Y130" s="96" t="str">
        <f t="shared" si="180"/>
        <v/>
      </c>
      <c r="Z130" s="96" t="str">
        <f t="shared" si="181"/>
        <v/>
      </c>
      <c r="AA130" s="112" t="str">
        <f t="shared" si="182"/>
        <v/>
      </c>
      <c r="AB130" s="116" t="str">
        <f t="shared" si="183"/>
        <v/>
      </c>
      <c r="AC130" s="170">
        <v>131</v>
      </c>
      <c r="AD130" s="98" t="str">
        <f t="shared" si="184"/>
        <v/>
      </c>
      <c r="AE130" s="46" t="str">
        <f t="shared" si="185"/>
        <v/>
      </c>
      <c r="AF130" s="49" t="str">
        <f t="shared" si="186"/>
        <v/>
      </c>
      <c r="AG130" s="50" t="str">
        <f t="shared" si="187"/>
        <v/>
      </c>
      <c r="AH130" s="78" t="str">
        <f t="shared" si="188"/>
        <v/>
      </c>
      <c r="AI130" s="78" t="str">
        <f t="shared" si="189"/>
        <v/>
      </c>
      <c r="AJ130" s="108" t="str">
        <f t="shared" si="190"/>
        <v/>
      </c>
      <c r="AK130" s="113" t="str">
        <f t="shared" si="191"/>
        <v/>
      </c>
      <c r="AL130" s="170">
        <v>131</v>
      </c>
      <c r="AM130" s="99" t="str">
        <f t="shared" si="192"/>
        <v/>
      </c>
      <c r="AN130" s="54" t="str">
        <f t="shared" si="193"/>
        <v/>
      </c>
      <c r="AO130" s="94" t="str">
        <f t="shared" si="194"/>
        <v/>
      </c>
      <c r="AP130" s="95" t="str">
        <f t="shared" si="195"/>
        <v/>
      </c>
      <c r="AQ130" s="96" t="str">
        <f t="shared" si="196"/>
        <v/>
      </c>
      <c r="AR130" s="96" t="str">
        <f t="shared" si="197"/>
        <v/>
      </c>
      <c r="AS130" s="96" t="str">
        <f t="shared" si="198"/>
        <v/>
      </c>
      <c r="AT130" s="53" t="str">
        <f t="shared" si="199"/>
        <v/>
      </c>
      <c r="AU130" s="170">
        <v>131</v>
      </c>
      <c r="AV130" s="99" t="str">
        <f t="shared" si="200"/>
        <v/>
      </c>
      <c r="AW130" s="54" t="str">
        <f t="shared" si="201"/>
        <v/>
      </c>
      <c r="AX130" s="94" t="str">
        <f t="shared" si="202"/>
        <v/>
      </c>
      <c r="AY130" s="95" t="str">
        <f t="shared" si="203"/>
        <v/>
      </c>
      <c r="AZ130" s="96" t="str">
        <f t="shared" si="204"/>
        <v/>
      </c>
      <c r="BA130" s="96" t="str">
        <f t="shared" si="205"/>
        <v/>
      </c>
      <c r="BB130" s="96" t="str">
        <f t="shared" si="206"/>
        <v/>
      </c>
      <c r="BC130" s="53" t="str">
        <f t="shared" si="207"/>
        <v/>
      </c>
      <c r="BD130" s="170">
        <v>131</v>
      </c>
      <c r="BE130" s="99" t="str">
        <f t="shared" si="137"/>
        <v/>
      </c>
      <c r="BF130" s="54" t="str">
        <f t="shared" si="138"/>
        <v/>
      </c>
      <c r="BG130" s="94" t="str">
        <f t="shared" si="139"/>
        <v/>
      </c>
      <c r="BH130" s="95" t="str">
        <f t="shared" si="140"/>
        <v/>
      </c>
      <c r="BI130" s="96" t="str">
        <f t="shared" si="141"/>
        <v/>
      </c>
      <c r="BJ130" s="96" t="str">
        <f t="shared" si="142"/>
        <v/>
      </c>
      <c r="BK130" s="96" t="str">
        <f t="shared" si="143"/>
        <v/>
      </c>
      <c r="BL130" s="53" t="str">
        <f t="shared" si="144"/>
        <v/>
      </c>
      <c r="BM130" s="170">
        <v>131</v>
      </c>
      <c r="BN130" s="99" t="str">
        <f t="shared" si="145"/>
        <v/>
      </c>
      <c r="BO130" s="54" t="str">
        <f t="shared" si="146"/>
        <v/>
      </c>
      <c r="BP130" s="94" t="str">
        <f t="shared" si="147"/>
        <v/>
      </c>
      <c r="BQ130" s="95" t="str">
        <f t="shared" si="148"/>
        <v/>
      </c>
      <c r="BR130" s="96" t="str">
        <f t="shared" si="149"/>
        <v/>
      </c>
      <c r="BS130" s="96" t="str">
        <f t="shared" si="150"/>
        <v/>
      </c>
      <c r="BT130" s="96" t="str">
        <f t="shared" si="151"/>
        <v/>
      </c>
      <c r="BU130" s="53" t="str">
        <f t="shared" si="152"/>
        <v/>
      </c>
      <c r="BW130" s="36">
        <v>131</v>
      </c>
      <c r="BX130" s="51">
        <f t="shared" si="153"/>
        <v>0</v>
      </c>
      <c r="BY130" s="56">
        <f t="shared" si="154"/>
        <v>0</v>
      </c>
      <c r="BZ130" s="56" t="e">
        <f t="shared" si="155"/>
        <v>#DIV/0!</v>
      </c>
      <c r="CA130" s="51" t="e">
        <f t="shared" si="156"/>
        <v>#DIV/0!</v>
      </c>
      <c r="CB130" s="135">
        <f t="shared" si="208"/>
        <v>1.273477</v>
      </c>
      <c r="CC130" s="135" t="e">
        <f t="shared" si="157"/>
        <v>#DIV/0!</v>
      </c>
      <c r="CD130" s="135" t="e">
        <f t="shared" si="158"/>
        <v>#DIV/0!</v>
      </c>
      <c r="CE130" s="135" t="e">
        <f t="shared" si="209"/>
        <v>#DIV/0!</v>
      </c>
      <c r="CF130" s="136" t="e">
        <f t="shared" si="159"/>
        <v>#DIV/0!</v>
      </c>
      <c r="CH130" s="141">
        <v>131</v>
      </c>
      <c r="CI130" s="68">
        <f t="shared" si="160"/>
        <v>0</v>
      </c>
      <c r="CJ130" s="46">
        <f t="shared" si="161"/>
        <v>0</v>
      </c>
      <c r="CK130" s="69" t="e">
        <f t="shared" si="162"/>
        <v>#DIV/0!</v>
      </c>
      <c r="CL130" s="68" t="e">
        <f t="shared" si="163"/>
        <v>#DIV/0!</v>
      </c>
      <c r="CM130" s="46" t="e">
        <f t="shared" si="164"/>
        <v>#DIV/0!</v>
      </c>
      <c r="CN130" s="147" t="e">
        <f t="shared" si="165"/>
        <v>#DIV/0!</v>
      </c>
      <c r="CO130" s="70" t="e">
        <f t="shared" si="166"/>
        <v>#DIV/0!</v>
      </c>
    </row>
    <row r="131" spans="1:93" ht="14.25">
      <c r="A131" s="2">
        <v>132</v>
      </c>
      <c r="B131" s="47">
        <f t="shared" si="167"/>
        <v>0</v>
      </c>
      <c r="C131" s="46">
        <f t="shared" si="168"/>
        <v>0</v>
      </c>
      <c r="D131" s="48" t="e">
        <f t="shared" si="169"/>
        <v>#DIV/0!</v>
      </c>
      <c r="E131" s="49" t="e">
        <f t="shared" si="170"/>
        <v>#DIV/0!</v>
      </c>
      <c r="F131" s="50" t="e">
        <f t="shared" si="171"/>
        <v>#DIV/0!</v>
      </c>
      <c r="G131" s="45">
        <f t="shared" si="172"/>
        <v>1.273477</v>
      </c>
      <c r="H131" s="45" t="e">
        <f t="shared" si="173"/>
        <v>#DIV/0!</v>
      </c>
      <c r="I131" s="109" t="e">
        <f t="shared" si="174"/>
        <v>#DIV/0!</v>
      </c>
      <c r="J131" s="113" t="e">
        <f t="shared" si="175"/>
        <v>#DIV/0!</v>
      </c>
      <c r="K131" s="170">
        <f t="shared" si="96"/>
        <v>132</v>
      </c>
      <c r="L131" s="41" t="str">
        <f t="shared" si="97"/>
        <v/>
      </c>
      <c r="M131" s="42" t="str">
        <f t="shared" si="98"/>
        <v/>
      </c>
      <c r="N131" s="43" t="str">
        <f t="shared" si="99"/>
        <v/>
      </c>
      <c r="O131" s="44" t="str">
        <f t="shared" si="100"/>
        <v/>
      </c>
      <c r="P131" s="45" t="str">
        <f t="shared" si="101"/>
        <v/>
      </c>
      <c r="Q131" s="45" t="str">
        <f t="shared" si="102"/>
        <v/>
      </c>
      <c r="R131" s="109" t="str">
        <f t="shared" si="103"/>
        <v/>
      </c>
      <c r="S131" s="113" t="str">
        <f t="shared" si="104"/>
        <v/>
      </c>
      <c r="T131" s="170">
        <v>132</v>
      </c>
      <c r="U131" s="41" t="str">
        <f t="shared" si="176"/>
        <v/>
      </c>
      <c r="V131" s="42" t="str">
        <f t="shared" si="177"/>
        <v/>
      </c>
      <c r="W131" s="43" t="str">
        <f t="shared" si="178"/>
        <v/>
      </c>
      <c r="X131" s="44" t="str">
        <f t="shared" si="179"/>
        <v/>
      </c>
      <c r="Y131" s="45" t="str">
        <f t="shared" si="180"/>
        <v/>
      </c>
      <c r="Z131" s="45" t="str">
        <f t="shared" si="181"/>
        <v/>
      </c>
      <c r="AA131" s="109" t="str">
        <f t="shared" si="182"/>
        <v/>
      </c>
      <c r="AB131" s="113" t="str">
        <f t="shared" si="183"/>
        <v/>
      </c>
      <c r="AC131" s="170">
        <v>132</v>
      </c>
      <c r="AD131" s="41" t="str">
        <f t="shared" si="184"/>
        <v/>
      </c>
      <c r="AE131" s="42" t="str">
        <f t="shared" si="185"/>
        <v/>
      </c>
      <c r="AF131" s="43" t="str">
        <f t="shared" si="186"/>
        <v/>
      </c>
      <c r="AG131" s="44" t="str">
        <f t="shared" si="187"/>
        <v/>
      </c>
      <c r="AH131" s="45" t="str">
        <f t="shared" si="188"/>
        <v/>
      </c>
      <c r="AI131" s="45" t="str">
        <f t="shared" si="189"/>
        <v/>
      </c>
      <c r="AJ131" s="109" t="str">
        <f t="shared" si="190"/>
        <v/>
      </c>
      <c r="AK131" s="113" t="str">
        <f t="shared" si="191"/>
        <v/>
      </c>
      <c r="AL131" s="170">
        <v>132</v>
      </c>
      <c r="AM131" s="41" t="str">
        <f t="shared" si="192"/>
        <v/>
      </c>
      <c r="AN131" s="42" t="str">
        <f t="shared" si="193"/>
        <v/>
      </c>
      <c r="AO131" s="43" t="str">
        <f t="shared" si="194"/>
        <v/>
      </c>
      <c r="AP131" s="44" t="str">
        <f t="shared" si="195"/>
        <v/>
      </c>
      <c r="AQ131" s="45" t="str">
        <f t="shared" si="196"/>
        <v/>
      </c>
      <c r="AR131" s="45" t="str">
        <f t="shared" si="197"/>
        <v/>
      </c>
      <c r="AS131" s="45" t="str">
        <f t="shared" si="198"/>
        <v/>
      </c>
      <c r="AT131" s="70" t="str">
        <f t="shared" si="199"/>
        <v/>
      </c>
      <c r="AU131" s="170">
        <v>132</v>
      </c>
      <c r="AV131" s="41" t="str">
        <f t="shared" si="200"/>
        <v/>
      </c>
      <c r="AW131" s="42" t="str">
        <f t="shared" si="201"/>
        <v/>
      </c>
      <c r="AX131" s="43" t="str">
        <f t="shared" si="202"/>
        <v/>
      </c>
      <c r="AY131" s="44" t="str">
        <f t="shared" si="203"/>
        <v/>
      </c>
      <c r="AZ131" s="45" t="str">
        <f t="shared" si="204"/>
        <v/>
      </c>
      <c r="BA131" s="45" t="str">
        <f t="shared" si="205"/>
        <v/>
      </c>
      <c r="BB131" s="45" t="str">
        <f t="shared" si="206"/>
        <v/>
      </c>
      <c r="BC131" s="70" t="str">
        <f t="shared" si="207"/>
        <v/>
      </c>
      <c r="BD131" s="170">
        <v>132</v>
      </c>
      <c r="BE131" s="41" t="str">
        <f t="shared" si="137"/>
        <v/>
      </c>
      <c r="BF131" s="42" t="str">
        <f t="shared" si="138"/>
        <v/>
      </c>
      <c r="BG131" s="43" t="str">
        <f t="shared" si="139"/>
        <v/>
      </c>
      <c r="BH131" s="44" t="str">
        <f t="shared" si="140"/>
        <v/>
      </c>
      <c r="BI131" s="45" t="str">
        <f t="shared" si="141"/>
        <v/>
      </c>
      <c r="BJ131" s="45" t="str">
        <f t="shared" si="142"/>
        <v/>
      </c>
      <c r="BK131" s="45" t="str">
        <f t="shared" si="143"/>
        <v/>
      </c>
      <c r="BL131" s="70" t="str">
        <f t="shared" si="144"/>
        <v/>
      </c>
      <c r="BM131" s="170">
        <v>132</v>
      </c>
      <c r="BN131" s="41" t="str">
        <f t="shared" si="145"/>
        <v/>
      </c>
      <c r="BO131" s="42" t="str">
        <f t="shared" si="146"/>
        <v/>
      </c>
      <c r="BP131" s="43" t="str">
        <f t="shared" si="147"/>
        <v/>
      </c>
      <c r="BQ131" s="44" t="str">
        <f t="shared" si="148"/>
        <v/>
      </c>
      <c r="BR131" s="45" t="str">
        <f t="shared" si="149"/>
        <v/>
      </c>
      <c r="BS131" s="45" t="str">
        <f t="shared" si="150"/>
        <v/>
      </c>
      <c r="BT131" s="45" t="str">
        <f t="shared" si="151"/>
        <v/>
      </c>
      <c r="BU131" s="70" t="str">
        <f t="shared" si="152"/>
        <v/>
      </c>
      <c r="BW131" s="37">
        <v>132</v>
      </c>
      <c r="BX131" s="61">
        <f t="shared" si="153"/>
        <v>0</v>
      </c>
      <c r="BY131" s="62">
        <f t="shared" si="154"/>
        <v>0</v>
      </c>
      <c r="BZ131" s="62" t="e">
        <f t="shared" si="155"/>
        <v>#DIV/0!</v>
      </c>
      <c r="CA131" s="61" t="e">
        <f t="shared" si="156"/>
        <v>#DIV/0!</v>
      </c>
      <c r="CB131" s="75">
        <f t="shared" si="208"/>
        <v>1.273477</v>
      </c>
      <c r="CC131" s="75" t="e">
        <f t="shared" si="157"/>
        <v>#DIV/0!</v>
      </c>
      <c r="CD131" s="75" t="e">
        <f t="shared" si="158"/>
        <v>#DIV/0!</v>
      </c>
      <c r="CE131" s="75" t="e">
        <f t="shared" si="209"/>
        <v>#DIV/0!</v>
      </c>
      <c r="CF131" s="118" t="e">
        <f t="shared" si="159"/>
        <v>#DIV/0!</v>
      </c>
      <c r="CH131" s="37">
        <v>132</v>
      </c>
      <c r="CI131" s="71">
        <f t="shared" si="160"/>
        <v>0</v>
      </c>
      <c r="CJ131" s="42">
        <f t="shared" si="161"/>
        <v>0</v>
      </c>
      <c r="CK131" s="72" t="e">
        <f t="shared" si="162"/>
        <v>#DIV/0!</v>
      </c>
      <c r="CL131" s="71" t="e">
        <f t="shared" si="163"/>
        <v>#DIV/0!</v>
      </c>
      <c r="CM131" s="42" t="e">
        <f t="shared" si="164"/>
        <v>#DIV/0!</v>
      </c>
      <c r="CN131" s="73" t="e">
        <f t="shared" si="165"/>
        <v>#DIV/0!</v>
      </c>
      <c r="CO131" s="123" t="e">
        <f t="shared" si="166"/>
        <v>#DIV/0!</v>
      </c>
    </row>
    <row r="132" spans="1:93" ht="14.25">
      <c r="A132" s="2">
        <v>133</v>
      </c>
      <c r="B132" s="47">
        <f t="shared" si="167"/>
        <v>0</v>
      </c>
      <c r="C132" s="46">
        <f t="shared" si="168"/>
        <v>0</v>
      </c>
      <c r="D132" s="48" t="e">
        <f t="shared" si="169"/>
        <v>#DIV/0!</v>
      </c>
      <c r="E132" s="49" t="e">
        <f t="shared" si="170"/>
        <v>#DIV/0!</v>
      </c>
      <c r="F132" s="50" t="e">
        <f t="shared" si="171"/>
        <v>#DIV/0!</v>
      </c>
      <c r="G132" s="45">
        <f t="shared" si="172"/>
        <v>1.273477</v>
      </c>
      <c r="H132" s="45" t="e">
        <f t="shared" si="173"/>
        <v>#DIV/0!</v>
      </c>
      <c r="I132" s="109" t="e">
        <f t="shared" si="174"/>
        <v>#DIV/0!</v>
      </c>
      <c r="J132" s="113" t="e">
        <f t="shared" si="175"/>
        <v>#DIV/0!</v>
      </c>
      <c r="K132" s="170">
        <f t="shared" si="96"/>
        <v>133</v>
      </c>
      <c r="L132" s="41" t="str">
        <f t="shared" si="97"/>
        <v/>
      </c>
      <c r="M132" s="42" t="str">
        <f t="shared" si="98"/>
        <v/>
      </c>
      <c r="N132" s="43" t="str">
        <f t="shared" si="99"/>
        <v/>
      </c>
      <c r="O132" s="44" t="str">
        <f t="shared" si="100"/>
        <v/>
      </c>
      <c r="P132" s="45" t="str">
        <f t="shared" si="101"/>
        <v/>
      </c>
      <c r="Q132" s="45" t="str">
        <f t="shared" si="102"/>
        <v/>
      </c>
      <c r="R132" s="109" t="str">
        <f t="shared" si="103"/>
        <v/>
      </c>
      <c r="S132" s="113" t="str">
        <f t="shared" si="104"/>
        <v/>
      </c>
      <c r="T132" s="170">
        <v>133</v>
      </c>
      <c r="U132" s="41" t="str">
        <f t="shared" si="176"/>
        <v/>
      </c>
      <c r="V132" s="42" t="str">
        <f t="shared" si="177"/>
        <v/>
      </c>
      <c r="W132" s="43" t="str">
        <f t="shared" si="178"/>
        <v/>
      </c>
      <c r="X132" s="44" t="str">
        <f t="shared" si="179"/>
        <v/>
      </c>
      <c r="Y132" s="45" t="str">
        <f t="shared" si="180"/>
        <v/>
      </c>
      <c r="Z132" s="45" t="str">
        <f t="shared" si="181"/>
        <v/>
      </c>
      <c r="AA132" s="109" t="str">
        <f t="shared" si="182"/>
        <v/>
      </c>
      <c r="AB132" s="113" t="str">
        <f t="shared" si="183"/>
        <v/>
      </c>
      <c r="AC132" s="170">
        <v>133</v>
      </c>
      <c r="AD132" s="41" t="str">
        <f t="shared" si="184"/>
        <v/>
      </c>
      <c r="AE132" s="42" t="str">
        <f t="shared" si="185"/>
        <v/>
      </c>
      <c r="AF132" s="43" t="str">
        <f t="shared" si="186"/>
        <v/>
      </c>
      <c r="AG132" s="44" t="str">
        <f t="shared" si="187"/>
        <v/>
      </c>
      <c r="AH132" s="45" t="str">
        <f t="shared" si="188"/>
        <v/>
      </c>
      <c r="AI132" s="45" t="str">
        <f t="shared" si="189"/>
        <v/>
      </c>
      <c r="AJ132" s="109" t="str">
        <f t="shared" si="190"/>
        <v/>
      </c>
      <c r="AK132" s="113" t="str">
        <f t="shared" si="191"/>
        <v/>
      </c>
      <c r="AL132" s="170">
        <v>133</v>
      </c>
      <c r="AM132" s="41" t="str">
        <f t="shared" si="192"/>
        <v/>
      </c>
      <c r="AN132" s="42" t="str">
        <f t="shared" si="193"/>
        <v/>
      </c>
      <c r="AO132" s="43" t="str">
        <f t="shared" si="194"/>
        <v/>
      </c>
      <c r="AP132" s="44" t="str">
        <f t="shared" si="195"/>
        <v/>
      </c>
      <c r="AQ132" s="45" t="str">
        <f t="shared" si="196"/>
        <v/>
      </c>
      <c r="AR132" s="45" t="str">
        <f t="shared" si="197"/>
        <v/>
      </c>
      <c r="AS132" s="45" t="str">
        <f t="shared" si="198"/>
        <v/>
      </c>
      <c r="AT132" s="70" t="str">
        <f t="shared" si="199"/>
        <v/>
      </c>
      <c r="AU132" s="170">
        <v>133</v>
      </c>
      <c r="AV132" s="41" t="str">
        <f t="shared" si="200"/>
        <v/>
      </c>
      <c r="AW132" s="42" t="str">
        <f t="shared" si="201"/>
        <v/>
      </c>
      <c r="AX132" s="43" t="str">
        <f t="shared" si="202"/>
        <v/>
      </c>
      <c r="AY132" s="44" t="str">
        <f t="shared" si="203"/>
        <v/>
      </c>
      <c r="AZ132" s="45" t="str">
        <f t="shared" si="204"/>
        <v/>
      </c>
      <c r="BA132" s="45" t="str">
        <f t="shared" si="205"/>
        <v/>
      </c>
      <c r="BB132" s="45" t="str">
        <f t="shared" si="206"/>
        <v/>
      </c>
      <c r="BC132" s="70" t="str">
        <f t="shared" si="207"/>
        <v/>
      </c>
      <c r="BD132" s="170">
        <v>133</v>
      </c>
      <c r="BE132" s="41" t="str">
        <f t="shared" si="137"/>
        <v/>
      </c>
      <c r="BF132" s="42" t="str">
        <f t="shared" si="138"/>
        <v/>
      </c>
      <c r="BG132" s="43" t="str">
        <f t="shared" si="139"/>
        <v/>
      </c>
      <c r="BH132" s="44" t="str">
        <f t="shared" si="140"/>
        <v/>
      </c>
      <c r="BI132" s="45" t="str">
        <f t="shared" si="141"/>
        <v/>
      </c>
      <c r="BJ132" s="45" t="str">
        <f t="shared" si="142"/>
        <v/>
      </c>
      <c r="BK132" s="45" t="str">
        <f t="shared" si="143"/>
        <v/>
      </c>
      <c r="BL132" s="70" t="str">
        <f t="shared" si="144"/>
        <v/>
      </c>
      <c r="BM132" s="170">
        <v>133</v>
      </c>
      <c r="BN132" s="41" t="str">
        <f t="shared" si="145"/>
        <v/>
      </c>
      <c r="BO132" s="42" t="str">
        <f t="shared" si="146"/>
        <v/>
      </c>
      <c r="BP132" s="43" t="str">
        <f t="shared" si="147"/>
        <v/>
      </c>
      <c r="BQ132" s="44" t="str">
        <f t="shared" si="148"/>
        <v/>
      </c>
      <c r="BR132" s="45" t="str">
        <f t="shared" si="149"/>
        <v/>
      </c>
      <c r="BS132" s="45" t="str">
        <f t="shared" si="150"/>
        <v/>
      </c>
      <c r="BT132" s="45" t="str">
        <f t="shared" si="151"/>
        <v/>
      </c>
      <c r="BU132" s="70" t="str">
        <f t="shared" si="152"/>
        <v/>
      </c>
      <c r="BW132" s="37">
        <v>133</v>
      </c>
      <c r="BX132" s="61">
        <f t="shared" si="153"/>
        <v>0</v>
      </c>
      <c r="BY132" s="62">
        <f t="shared" si="154"/>
        <v>0</v>
      </c>
      <c r="BZ132" s="62" t="e">
        <f t="shared" si="155"/>
        <v>#DIV/0!</v>
      </c>
      <c r="CA132" s="61" t="e">
        <f t="shared" si="156"/>
        <v>#DIV/0!</v>
      </c>
      <c r="CB132" s="75">
        <f t="shared" si="208"/>
        <v>1.273477</v>
      </c>
      <c r="CC132" s="75" t="e">
        <f t="shared" si="157"/>
        <v>#DIV/0!</v>
      </c>
      <c r="CD132" s="75" t="e">
        <f t="shared" si="158"/>
        <v>#DIV/0!</v>
      </c>
      <c r="CE132" s="75" t="e">
        <f t="shared" si="209"/>
        <v>#DIV/0!</v>
      </c>
      <c r="CF132" s="118" t="e">
        <f t="shared" si="159"/>
        <v>#DIV/0!</v>
      </c>
      <c r="CH132" s="37">
        <v>133</v>
      </c>
      <c r="CI132" s="71">
        <f t="shared" si="160"/>
        <v>0</v>
      </c>
      <c r="CJ132" s="42">
        <f t="shared" si="161"/>
        <v>0</v>
      </c>
      <c r="CK132" s="72" t="e">
        <f t="shared" si="162"/>
        <v>#DIV/0!</v>
      </c>
      <c r="CL132" s="71" t="e">
        <f t="shared" si="163"/>
        <v>#DIV/0!</v>
      </c>
      <c r="CM132" s="42" t="e">
        <f t="shared" si="164"/>
        <v>#DIV/0!</v>
      </c>
      <c r="CN132" s="73" t="e">
        <f t="shared" si="165"/>
        <v>#DIV/0!</v>
      </c>
      <c r="CO132" s="123" t="e">
        <f t="shared" si="166"/>
        <v>#DIV/0!</v>
      </c>
    </row>
    <row r="133" spans="1:93" ht="14.25">
      <c r="A133" s="2">
        <v>134</v>
      </c>
      <c r="B133" s="47">
        <f t="shared" si="167"/>
        <v>0</v>
      </c>
      <c r="C133" s="46">
        <f t="shared" si="168"/>
        <v>0</v>
      </c>
      <c r="D133" s="48" t="e">
        <f t="shared" si="169"/>
        <v>#DIV/0!</v>
      </c>
      <c r="E133" s="49" t="e">
        <f t="shared" si="170"/>
        <v>#DIV/0!</v>
      </c>
      <c r="F133" s="50" t="e">
        <f t="shared" si="171"/>
        <v>#DIV/0!</v>
      </c>
      <c r="G133" s="45">
        <f t="shared" si="172"/>
        <v>1.273477</v>
      </c>
      <c r="H133" s="45" t="e">
        <f t="shared" si="173"/>
        <v>#DIV/0!</v>
      </c>
      <c r="I133" s="109" t="e">
        <f t="shared" si="174"/>
        <v>#DIV/0!</v>
      </c>
      <c r="J133" s="113" t="e">
        <f t="shared" si="175"/>
        <v>#DIV/0!</v>
      </c>
      <c r="K133" s="170">
        <f t="shared" si="96"/>
        <v>134</v>
      </c>
      <c r="L133" s="41" t="str">
        <f t="shared" si="97"/>
        <v/>
      </c>
      <c r="M133" s="42" t="str">
        <f t="shared" si="98"/>
        <v/>
      </c>
      <c r="N133" s="43" t="str">
        <f t="shared" si="99"/>
        <v/>
      </c>
      <c r="O133" s="44" t="str">
        <f t="shared" si="100"/>
        <v/>
      </c>
      <c r="P133" s="45" t="str">
        <f t="shared" si="101"/>
        <v/>
      </c>
      <c r="Q133" s="45" t="str">
        <f t="shared" si="102"/>
        <v/>
      </c>
      <c r="R133" s="109" t="str">
        <f t="shared" si="103"/>
        <v/>
      </c>
      <c r="S133" s="113" t="str">
        <f t="shared" si="104"/>
        <v/>
      </c>
      <c r="T133" s="170">
        <v>134</v>
      </c>
      <c r="U133" s="41" t="str">
        <f t="shared" si="176"/>
        <v/>
      </c>
      <c r="V133" s="42" t="str">
        <f t="shared" si="177"/>
        <v/>
      </c>
      <c r="W133" s="43" t="str">
        <f t="shared" si="178"/>
        <v/>
      </c>
      <c r="X133" s="44" t="str">
        <f t="shared" si="179"/>
        <v/>
      </c>
      <c r="Y133" s="45" t="str">
        <f t="shared" si="180"/>
        <v/>
      </c>
      <c r="Z133" s="45" t="str">
        <f t="shared" si="181"/>
        <v/>
      </c>
      <c r="AA133" s="109" t="str">
        <f t="shared" si="182"/>
        <v/>
      </c>
      <c r="AB133" s="113" t="str">
        <f t="shared" si="183"/>
        <v/>
      </c>
      <c r="AC133" s="170">
        <v>134</v>
      </c>
      <c r="AD133" s="41" t="str">
        <f t="shared" si="184"/>
        <v/>
      </c>
      <c r="AE133" s="42" t="str">
        <f t="shared" si="185"/>
        <v/>
      </c>
      <c r="AF133" s="43" t="str">
        <f t="shared" si="186"/>
        <v/>
      </c>
      <c r="AG133" s="44" t="str">
        <f t="shared" si="187"/>
        <v/>
      </c>
      <c r="AH133" s="45" t="str">
        <f t="shared" si="188"/>
        <v/>
      </c>
      <c r="AI133" s="45" t="str">
        <f t="shared" si="189"/>
        <v/>
      </c>
      <c r="AJ133" s="109" t="str">
        <f t="shared" si="190"/>
        <v/>
      </c>
      <c r="AK133" s="113" t="str">
        <f t="shared" si="191"/>
        <v/>
      </c>
      <c r="AL133" s="170">
        <v>134</v>
      </c>
      <c r="AM133" s="41" t="str">
        <f t="shared" si="192"/>
        <v/>
      </c>
      <c r="AN133" s="42" t="str">
        <f t="shared" si="193"/>
        <v/>
      </c>
      <c r="AO133" s="43" t="str">
        <f t="shared" si="194"/>
        <v/>
      </c>
      <c r="AP133" s="44" t="str">
        <f t="shared" si="195"/>
        <v/>
      </c>
      <c r="AQ133" s="45" t="str">
        <f t="shared" si="196"/>
        <v/>
      </c>
      <c r="AR133" s="45" t="str">
        <f t="shared" si="197"/>
        <v/>
      </c>
      <c r="AS133" s="45" t="str">
        <f t="shared" si="198"/>
        <v/>
      </c>
      <c r="AT133" s="70" t="str">
        <f t="shared" si="199"/>
        <v/>
      </c>
      <c r="AU133" s="170">
        <v>134</v>
      </c>
      <c r="AV133" s="41" t="str">
        <f t="shared" si="200"/>
        <v/>
      </c>
      <c r="AW133" s="42" t="str">
        <f t="shared" si="201"/>
        <v/>
      </c>
      <c r="AX133" s="43" t="str">
        <f t="shared" si="202"/>
        <v/>
      </c>
      <c r="AY133" s="44" t="str">
        <f t="shared" si="203"/>
        <v/>
      </c>
      <c r="AZ133" s="45" t="str">
        <f t="shared" si="204"/>
        <v/>
      </c>
      <c r="BA133" s="45" t="str">
        <f t="shared" si="205"/>
        <v/>
      </c>
      <c r="BB133" s="45" t="str">
        <f t="shared" si="206"/>
        <v/>
      </c>
      <c r="BC133" s="70" t="str">
        <f t="shared" si="207"/>
        <v/>
      </c>
      <c r="BD133" s="170">
        <v>134</v>
      </c>
      <c r="BE133" s="41" t="str">
        <f t="shared" si="137"/>
        <v/>
      </c>
      <c r="BF133" s="42" t="str">
        <f t="shared" si="138"/>
        <v/>
      </c>
      <c r="BG133" s="43" t="str">
        <f t="shared" si="139"/>
        <v/>
      </c>
      <c r="BH133" s="44" t="str">
        <f t="shared" si="140"/>
        <v/>
      </c>
      <c r="BI133" s="45" t="str">
        <f t="shared" si="141"/>
        <v/>
      </c>
      <c r="BJ133" s="45" t="str">
        <f t="shared" si="142"/>
        <v/>
      </c>
      <c r="BK133" s="45" t="str">
        <f t="shared" si="143"/>
        <v/>
      </c>
      <c r="BL133" s="70" t="str">
        <f t="shared" si="144"/>
        <v/>
      </c>
      <c r="BM133" s="170">
        <v>134</v>
      </c>
      <c r="BN133" s="41" t="str">
        <f t="shared" si="145"/>
        <v/>
      </c>
      <c r="BO133" s="42" t="str">
        <f t="shared" si="146"/>
        <v/>
      </c>
      <c r="BP133" s="43" t="str">
        <f t="shared" si="147"/>
        <v/>
      </c>
      <c r="BQ133" s="44" t="str">
        <f t="shared" si="148"/>
        <v/>
      </c>
      <c r="BR133" s="45" t="str">
        <f t="shared" si="149"/>
        <v/>
      </c>
      <c r="BS133" s="45" t="str">
        <f t="shared" si="150"/>
        <v/>
      </c>
      <c r="BT133" s="45" t="str">
        <f t="shared" si="151"/>
        <v/>
      </c>
      <c r="BU133" s="70" t="str">
        <f t="shared" si="152"/>
        <v/>
      </c>
      <c r="BW133" s="37">
        <v>134</v>
      </c>
      <c r="BX133" s="61">
        <f t="shared" si="153"/>
        <v>0</v>
      </c>
      <c r="BY133" s="62">
        <f t="shared" si="154"/>
        <v>0</v>
      </c>
      <c r="BZ133" s="62" t="e">
        <f t="shared" si="155"/>
        <v>#DIV/0!</v>
      </c>
      <c r="CA133" s="61" t="e">
        <f t="shared" si="156"/>
        <v>#DIV/0!</v>
      </c>
      <c r="CB133" s="75">
        <f t="shared" si="208"/>
        <v>1.273477</v>
      </c>
      <c r="CC133" s="75" t="e">
        <f t="shared" si="157"/>
        <v>#DIV/0!</v>
      </c>
      <c r="CD133" s="75" t="e">
        <f t="shared" si="158"/>
        <v>#DIV/0!</v>
      </c>
      <c r="CE133" s="75" t="e">
        <f t="shared" si="209"/>
        <v>#DIV/0!</v>
      </c>
      <c r="CF133" s="118" t="e">
        <f t="shared" si="159"/>
        <v>#DIV/0!</v>
      </c>
      <c r="CH133" s="37">
        <v>134</v>
      </c>
      <c r="CI133" s="71">
        <f t="shared" si="160"/>
        <v>0</v>
      </c>
      <c r="CJ133" s="42">
        <f t="shared" si="161"/>
        <v>0</v>
      </c>
      <c r="CK133" s="72" t="e">
        <f t="shared" si="162"/>
        <v>#DIV/0!</v>
      </c>
      <c r="CL133" s="71" t="e">
        <f t="shared" si="163"/>
        <v>#DIV/0!</v>
      </c>
      <c r="CM133" s="42" t="e">
        <f t="shared" si="164"/>
        <v>#DIV/0!</v>
      </c>
      <c r="CN133" s="73" t="e">
        <f t="shared" si="165"/>
        <v>#DIV/0!</v>
      </c>
      <c r="CO133" s="123" t="e">
        <f t="shared" si="166"/>
        <v>#DIV/0!</v>
      </c>
    </row>
    <row r="134" spans="1:93" ht="14.25">
      <c r="A134" s="2">
        <v>135</v>
      </c>
      <c r="B134" s="47">
        <f t="shared" si="167"/>
        <v>0</v>
      </c>
      <c r="C134" s="46">
        <f t="shared" si="168"/>
        <v>0</v>
      </c>
      <c r="D134" s="48" t="e">
        <f t="shared" si="169"/>
        <v>#DIV/0!</v>
      </c>
      <c r="E134" s="49" t="e">
        <f t="shared" si="170"/>
        <v>#DIV/0!</v>
      </c>
      <c r="F134" s="50" t="e">
        <f t="shared" si="171"/>
        <v>#DIV/0!</v>
      </c>
      <c r="G134" s="45">
        <f t="shared" si="172"/>
        <v>1.273477</v>
      </c>
      <c r="H134" s="45" t="e">
        <f t="shared" si="173"/>
        <v>#DIV/0!</v>
      </c>
      <c r="I134" s="109" t="e">
        <f t="shared" si="174"/>
        <v>#DIV/0!</v>
      </c>
      <c r="J134" s="113" t="e">
        <f t="shared" si="175"/>
        <v>#DIV/0!</v>
      </c>
      <c r="K134" s="170">
        <f t="shared" si="96"/>
        <v>135</v>
      </c>
      <c r="L134" s="41" t="str">
        <f t="shared" si="97"/>
        <v/>
      </c>
      <c r="M134" s="42" t="str">
        <f t="shared" si="98"/>
        <v/>
      </c>
      <c r="N134" s="43" t="str">
        <f t="shared" si="99"/>
        <v/>
      </c>
      <c r="O134" s="44" t="str">
        <f t="shared" si="100"/>
        <v/>
      </c>
      <c r="P134" s="45" t="str">
        <f t="shared" si="101"/>
        <v/>
      </c>
      <c r="Q134" s="45" t="str">
        <f t="shared" si="102"/>
        <v/>
      </c>
      <c r="R134" s="109" t="str">
        <f t="shared" si="103"/>
        <v/>
      </c>
      <c r="S134" s="113" t="str">
        <f t="shared" si="104"/>
        <v/>
      </c>
      <c r="T134" s="170">
        <v>135</v>
      </c>
      <c r="U134" s="41" t="str">
        <f t="shared" si="176"/>
        <v/>
      </c>
      <c r="V134" s="42" t="str">
        <f t="shared" si="177"/>
        <v/>
      </c>
      <c r="W134" s="43" t="str">
        <f t="shared" si="178"/>
        <v/>
      </c>
      <c r="X134" s="44" t="str">
        <f t="shared" si="179"/>
        <v/>
      </c>
      <c r="Y134" s="45" t="str">
        <f t="shared" si="180"/>
        <v/>
      </c>
      <c r="Z134" s="45" t="str">
        <f t="shared" si="181"/>
        <v/>
      </c>
      <c r="AA134" s="109" t="str">
        <f t="shared" si="182"/>
        <v/>
      </c>
      <c r="AB134" s="113" t="str">
        <f t="shared" si="183"/>
        <v/>
      </c>
      <c r="AC134" s="170">
        <v>135</v>
      </c>
      <c r="AD134" s="41" t="str">
        <f t="shared" si="184"/>
        <v/>
      </c>
      <c r="AE134" s="42" t="str">
        <f t="shared" si="185"/>
        <v/>
      </c>
      <c r="AF134" s="43" t="str">
        <f t="shared" si="186"/>
        <v/>
      </c>
      <c r="AG134" s="44" t="str">
        <f t="shared" si="187"/>
        <v/>
      </c>
      <c r="AH134" s="45" t="str">
        <f t="shared" si="188"/>
        <v/>
      </c>
      <c r="AI134" s="45" t="str">
        <f t="shared" si="189"/>
        <v/>
      </c>
      <c r="AJ134" s="109" t="str">
        <f t="shared" si="190"/>
        <v/>
      </c>
      <c r="AK134" s="113" t="str">
        <f t="shared" si="191"/>
        <v/>
      </c>
      <c r="AL134" s="170">
        <v>135</v>
      </c>
      <c r="AM134" s="41" t="str">
        <f t="shared" si="192"/>
        <v/>
      </c>
      <c r="AN134" s="42" t="str">
        <f t="shared" si="193"/>
        <v/>
      </c>
      <c r="AO134" s="43" t="str">
        <f t="shared" si="194"/>
        <v/>
      </c>
      <c r="AP134" s="44" t="str">
        <f t="shared" si="195"/>
        <v/>
      </c>
      <c r="AQ134" s="45" t="str">
        <f t="shared" si="196"/>
        <v/>
      </c>
      <c r="AR134" s="45" t="str">
        <f t="shared" si="197"/>
        <v/>
      </c>
      <c r="AS134" s="45" t="str">
        <f t="shared" si="198"/>
        <v/>
      </c>
      <c r="AT134" s="70" t="str">
        <f t="shared" si="199"/>
        <v/>
      </c>
      <c r="AU134" s="170">
        <v>135</v>
      </c>
      <c r="AV134" s="41" t="str">
        <f t="shared" si="200"/>
        <v/>
      </c>
      <c r="AW134" s="42" t="str">
        <f t="shared" si="201"/>
        <v/>
      </c>
      <c r="AX134" s="43" t="str">
        <f t="shared" si="202"/>
        <v/>
      </c>
      <c r="AY134" s="44" t="str">
        <f t="shared" si="203"/>
        <v/>
      </c>
      <c r="AZ134" s="45" t="str">
        <f t="shared" si="204"/>
        <v/>
      </c>
      <c r="BA134" s="45" t="str">
        <f t="shared" si="205"/>
        <v/>
      </c>
      <c r="BB134" s="45" t="str">
        <f t="shared" si="206"/>
        <v/>
      </c>
      <c r="BC134" s="70" t="str">
        <f t="shared" si="207"/>
        <v/>
      </c>
      <c r="BD134" s="170">
        <v>135</v>
      </c>
      <c r="BE134" s="41" t="str">
        <f t="shared" si="137"/>
        <v/>
      </c>
      <c r="BF134" s="42" t="str">
        <f t="shared" si="138"/>
        <v/>
      </c>
      <c r="BG134" s="43" t="str">
        <f t="shared" si="139"/>
        <v/>
      </c>
      <c r="BH134" s="44" t="str">
        <f t="shared" si="140"/>
        <v/>
      </c>
      <c r="BI134" s="45" t="str">
        <f t="shared" si="141"/>
        <v/>
      </c>
      <c r="BJ134" s="45" t="str">
        <f t="shared" si="142"/>
        <v/>
      </c>
      <c r="BK134" s="45" t="str">
        <f t="shared" si="143"/>
        <v/>
      </c>
      <c r="BL134" s="70" t="str">
        <f t="shared" si="144"/>
        <v/>
      </c>
      <c r="BM134" s="170">
        <v>135</v>
      </c>
      <c r="BN134" s="41" t="str">
        <f t="shared" si="145"/>
        <v/>
      </c>
      <c r="BO134" s="42" t="str">
        <f t="shared" si="146"/>
        <v/>
      </c>
      <c r="BP134" s="43" t="str">
        <f t="shared" si="147"/>
        <v/>
      </c>
      <c r="BQ134" s="44" t="str">
        <f t="shared" si="148"/>
        <v/>
      </c>
      <c r="BR134" s="45" t="str">
        <f t="shared" si="149"/>
        <v/>
      </c>
      <c r="BS134" s="45" t="str">
        <f t="shared" si="150"/>
        <v/>
      </c>
      <c r="BT134" s="45" t="str">
        <f t="shared" si="151"/>
        <v/>
      </c>
      <c r="BU134" s="70" t="str">
        <f t="shared" si="152"/>
        <v/>
      </c>
      <c r="BW134" s="37">
        <v>135</v>
      </c>
      <c r="BX134" s="61">
        <f t="shared" si="153"/>
        <v>0</v>
      </c>
      <c r="BY134" s="62">
        <f t="shared" si="154"/>
        <v>0</v>
      </c>
      <c r="BZ134" s="62" t="e">
        <f t="shared" si="155"/>
        <v>#DIV/0!</v>
      </c>
      <c r="CA134" s="61" t="e">
        <f t="shared" si="156"/>
        <v>#DIV/0!</v>
      </c>
      <c r="CB134" s="75">
        <f t="shared" si="208"/>
        <v>1.273477</v>
      </c>
      <c r="CC134" s="75" t="e">
        <f t="shared" si="157"/>
        <v>#DIV/0!</v>
      </c>
      <c r="CD134" s="75" t="e">
        <f t="shared" si="158"/>
        <v>#DIV/0!</v>
      </c>
      <c r="CE134" s="75" t="e">
        <f t="shared" si="209"/>
        <v>#DIV/0!</v>
      </c>
      <c r="CF134" s="118" t="e">
        <f t="shared" si="159"/>
        <v>#DIV/0!</v>
      </c>
      <c r="CH134" s="37">
        <v>135</v>
      </c>
      <c r="CI134" s="71">
        <f t="shared" si="160"/>
        <v>0</v>
      </c>
      <c r="CJ134" s="42">
        <f t="shared" si="161"/>
        <v>0</v>
      </c>
      <c r="CK134" s="72" t="e">
        <f t="shared" si="162"/>
        <v>#DIV/0!</v>
      </c>
      <c r="CL134" s="71" t="e">
        <f t="shared" si="163"/>
        <v>#DIV/0!</v>
      </c>
      <c r="CM134" s="42" t="e">
        <f t="shared" si="164"/>
        <v>#DIV/0!</v>
      </c>
      <c r="CN134" s="73" t="e">
        <f t="shared" si="165"/>
        <v>#DIV/0!</v>
      </c>
      <c r="CO134" s="123" t="e">
        <f t="shared" si="166"/>
        <v>#DIV/0!</v>
      </c>
    </row>
    <row r="135" spans="1:93" ht="14.25">
      <c r="A135" s="2">
        <v>136</v>
      </c>
      <c r="B135" s="47">
        <f t="shared" si="167"/>
        <v>0</v>
      </c>
      <c r="C135" s="46">
        <f t="shared" si="168"/>
        <v>0</v>
      </c>
      <c r="D135" s="48" t="e">
        <f t="shared" si="169"/>
        <v>#DIV/0!</v>
      </c>
      <c r="E135" s="49" t="e">
        <f t="shared" si="170"/>
        <v>#DIV/0!</v>
      </c>
      <c r="F135" s="50" t="e">
        <f t="shared" si="171"/>
        <v>#DIV/0!</v>
      </c>
      <c r="G135" s="45">
        <f t="shared" si="172"/>
        <v>1.273477</v>
      </c>
      <c r="H135" s="45" t="e">
        <f t="shared" si="173"/>
        <v>#DIV/0!</v>
      </c>
      <c r="I135" s="109" t="e">
        <f t="shared" si="174"/>
        <v>#DIV/0!</v>
      </c>
      <c r="J135" s="113" t="e">
        <f t="shared" si="175"/>
        <v>#DIV/0!</v>
      </c>
      <c r="K135" s="170">
        <f t="shared" si="96"/>
        <v>136</v>
      </c>
      <c r="L135" s="41" t="str">
        <f t="shared" si="97"/>
        <v/>
      </c>
      <c r="M135" s="42" t="str">
        <f t="shared" si="98"/>
        <v/>
      </c>
      <c r="N135" s="43" t="str">
        <f t="shared" si="99"/>
        <v/>
      </c>
      <c r="O135" s="44" t="str">
        <f t="shared" si="100"/>
        <v/>
      </c>
      <c r="P135" s="45" t="str">
        <f t="shared" si="101"/>
        <v/>
      </c>
      <c r="Q135" s="45" t="str">
        <f t="shared" si="102"/>
        <v/>
      </c>
      <c r="R135" s="109" t="str">
        <f t="shared" si="103"/>
        <v/>
      </c>
      <c r="S135" s="113" t="str">
        <f t="shared" si="104"/>
        <v/>
      </c>
      <c r="T135" s="170">
        <v>136</v>
      </c>
      <c r="U135" s="41" t="str">
        <f t="shared" si="176"/>
        <v/>
      </c>
      <c r="V135" s="42" t="str">
        <f t="shared" si="177"/>
        <v/>
      </c>
      <c r="W135" s="43" t="str">
        <f t="shared" si="178"/>
        <v/>
      </c>
      <c r="X135" s="44" t="str">
        <f t="shared" si="179"/>
        <v/>
      </c>
      <c r="Y135" s="45" t="str">
        <f t="shared" si="180"/>
        <v/>
      </c>
      <c r="Z135" s="45" t="str">
        <f t="shared" si="181"/>
        <v/>
      </c>
      <c r="AA135" s="109" t="str">
        <f t="shared" si="182"/>
        <v/>
      </c>
      <c r="AB135" s="113" t="str">
        <f t="shared" si="183"/>
        <v/>
      </c>
      <c r="AC135" s="170">
        <v>136</v>
      </c>
      <c r="AD135" s="41" t="str">
        <f t="shared" si="184"/>
        <v/>
      </c>
      <c r="AE135" s="42" t="str">
        <f t="shared" si="185"/>
        <v/>
      </c>
      <c r="AF135" s="43" t="str">
        <f t="shared" si="186"/>
        <v/>
      </c>
      <c r="AG135" s="44" t="str">
        <f t="shared" si="187"/>
        <v/>
      </c>
      <c r="AH135" s="45" t="str">
        <f t="shared" si="188"/>
        <v/>
      </c>
      <c r="AI135" s="45" t="str">
        <f t="shared" si="189"/>
        <v/>
      </c>
      <c r="AJ135" s="109" t="str">
        <f t="shared" si="190"/>
        <v/>
      </c>
      <c r="AK135" s="113" t="str">
        <f t="shared" si="191"/>
        <v/>
      </c>
      <c r="AL135" s="170">
        <v>136</v>
      </c>
      <c r="AM135" s="41" t="str">
        <f t="shared" si="192"/>
        <v/>
      </c>
      <c r="AN135" s="42" t="str">
        <f t="shared" si="193"/>
        <v/>
      </c>
      <c r="AO135" s="43" t="str">
        <f t="shared" si="194"/>
        <v/>
      </c>
      <c r="AP135" s="44" t="str">
        <f t="shared" si="195"/>
        <v/>
      </c>
      <c r="AQ135" s="45" t="str">
        <f t="shared" si="196"/>
        <v/>
      </c>
      <c r="AR135" s="45" t="str">
        <f t="shared" si="197"/>
        <v/>
      </c>
      <c r="AS135" s="45" t="str">
        <f t="shared" si="198"/>
        <v/>
      </c>
      <c r="AT135" s="70" t="str">
        <f t="shared" si="199"/>
        <v/>
      </c>
      <c r="AU135" s="170">
        <v>136</v>
      </c>
      <c r="AV135" s="41" t="str">
        <f t="shared" si="200"/>
        <v/>
      </c>
      <c r="AW135" s="42" t="str">
        <f t="shared" si="201"/>
        <v/>
      </c>
      <c r="AX135" s="43" t="str">
        <f t="shared" si="202"/>
        <v/>
      </c>
      <c r="AY135" s="44" t="str">
        <f t="shared" si="203"/>
        <v/>
      </c>
      <c r="AZ135" s="45" t="str">
        <f t="shared" si="204"/>
        <v/>
      </c>
      <c r="BA135" s="45" t="str">
        <f t="shared" si="205"/>
        <v/>
      </c>
      <c r="BB135" s="45" t="str">
        <f t="shared" si="206"/>
        <v/>
      </c>
      <c r="BC135" s="70" t="str">
        <f t="shared" si="207"/>
        <v/>
      </c>
      <c r="BD135" s="170">
        <v>136</v>
      </c>
      <c r="BE135" s="41" t="str">
        <f t="shared" si="137"/>
        <v/>
      </c>
      <c r="BF135" s="42" t="str">
        <f t="shared" si="138"/>
        <v/>
      </c>
      <c r="BG135" s="43" t="str">
        <f t="shared" si="139"/>
        <v/>
      </c>
      <c r="BH135" s="44" t="str">
        <f t="shared" si="140"/>
        <v/>
      </c>
      <c r="BI135" s="45" t="str">
        <f t="shared" si="141"/>
        <v/>
      </c>
      <c r="BJ135" s="45" t="str">
        <f t="shared" si="142"/>
        <v/>
      </c>
      <c r="BK135" s="45" t="str">
        <f t="shared" si="143"/>
        <v/>
      </c>
      <c r="BL135" s="70" t="str">
        <f t="shared" si="144"/>
        <v/>
      </c>
      <c r="BM135" s="170">
        <v>136</v>
      </c>
      <c r="BN135" s="41" t="str">
        <f t="shared" si="145"/>
        <v/>
      </c>
      <c r="BO135" s="42" t="str">
        <f t="shared" si="146"/>
        <v/>
      </c>
      <c r="BP135" s="43" t="str">
        <f t="shared" si="147"/>
        <v/>
      </c>
      <c r="BQ135" s="44" t="str">
        <f t="shared" si="148"/>
        <v/>
      </c>
      <c r="BR135" s="45" t="str">
        <f t="shared" si="149"/>
        <v/>
      </c>
      <c r="BS135" s="45" t="str">
        <f t="shared" si="150"/>
        <v/>
      </c>
      <c r="BT135" s="45" t="str">
        <f t="shared" si="151"/>
        <v/>
      </c>
      <c r="BU135" s="70" t="str">
        <f t="shared" si="152"/>
        <v/>
      </c>
      <c r="BW135" s="37">
        <v>136</v>
      </c>
      <c r="BX135" s="61">
        <f t="shared" si="153"/>
        <v>0</v>
      </c>
      <c r="BY135" s="62">
        <f t="shared" si="154"/>
        <v>0</v>
      </c>
      <c r="BZ135" s="62" t="e">
        <f t="shared" si="155"/>
        <v>#DIV/0!</v>
      </c>
      <c r="CA135" s="61" t="e">
        <f t="shared" si="156"/>
        <v>#DIV/0!</v>
      </c>
      <c r="CB135" s="75">
        <f t="shared" si="208"/>
        <v>1.273477</v>
      </c>
      <c r="CC135" s="75" t="e">
        <f t="shared" si="157"/>
        <v>#DIV/0!</v>
      </c>
      <c r="CD135" s="75" t="e">
        <f t="shared" si="158"/>
        <v>#DIV/0!</v>
      </c>
      <c r="CE135" s="75" t="e">
        <f t="shared" si="209"/>
        <v>#DIV/0!</v>
      </c>
      <c r="CF135" s="118" t="e">
        <f t="shared" si="159"/>
        <v>#DIV/0!</v>
      </c>
      <c r="CH135" s="37">
        <v>136</v>
      </c>
      <c r="CI135" s="71">
        <f t="shared" si="160"/>
        <v>0</v>
      </c>
      <c r="CJ135" s="42">
        <f t="shared" si="161"/>
        <v>0</v>
      </c>
      <c r="CK135" s="72" t="e">
        <f t="shared" si="162"/>
        <v>#DIV/0!</v>
      </c>
      <c r="CL135" s="71" t="e">
        <f t="shared" si="163"/>
        <v>#DIV/0!</v>
      </c>
      <c r="CM135" s="42" t="e">
        <f t="shared" si="164"/>
        <v>#DIV/0!</v>
      </c>
      <c r="CN135" s="73" t="e">
        <f t="shared" si="165"/>
        <v>#DIV/0!</v>
      </c>
      <c r="CO135" s="123" t="e">
        <f t="shared" si="166"/>
        <v>#DIV/0!</v>
      </c>
    </row>
    <row r="136" spans="1:93" ht="14.25">
      <c r="A136" s="2">
        <v>137</v>
      </c>
      <c r="B136" s="47">
        <f t="shared" si="167"/>
        <v>0</v>
      </c>
      <c r="C136" s="46">
        <f t="shared" si="168"/>
        <v>0</v>
      </c>
      <c r="D136" s="48" t="e">
        <f t="shared" si="169"/>
        <v>#DIV/0!</v>
      </c>
      <c r="E136" s="49" t="e">
        <f t="shared" si="170"/>
        <v>#DIV/0!</v>
      </c>
      <c r="F136" s="50" t="e">
        <f t="shared" si="171"/>
        <v>#DIV/0!</v>
      </c>
      <c r="G136" s="45">
        <f t="shared" si="172"/>
        <v>1.273477</v>
      </c>
      <c r="H136" s="45" t="e">
        <f t="shared" si="173"/>
        <v>#DIV/0!</v>
      </c>
      <c r="I136" s="109" t="e">
        <f t="shared" si="174"/>
        <v>#DIV/0!</v>
      </c>
      <c r="J136" s="113" t="e">
        <f t="shared" si="175"/>
        <v>#DIV/0!</v>
      </c>
      <c r="K136" s="170">
        <f t="shared" si="96"/>
        <v>137</v>
      </c>
      <c r="L136" s="41" t="str">
        <f t="shared" si="97"/>
        <v/>
      </c>
      <c r="M136" s="42" t="str">
        <f t="shared" si="98"/>
        <v/>
      </c>
      <c r="N136" s="43" t="str">
        <f t="shared" si="99"/>
        <v/>
      </c>
      <c r="O136" s="44" t="str">
        <f t="shared" si="100"/>
        <v/>
      </c>
      <c r="P136" s="45" t="str">
        <f t="shared" si="101"/>
        <v/>
      </c>
      <c r="Q136" s="45" t="str">
        <f t="shared" si="102"/>
        <v/>
      </c>
      <c r="R136" s="109" t="str">
        <f t="shared" si="103"/>
        <v/>
      </c>
      <c r="S136" s="113" t="str">
        <f t="shared" si="104"/>
        <v/>
      </c>
      <c r="T136" s="170">
        <v>137</v>
      </c>
      <c r="U136" s="41" t="str">
        <f t="shared" si="176"/>
        <v/>
      </c>
      <c r="V136" s="42" t="str">
        <f t="shared" si="177"/>
        <v/>
      </c>
      <c r="W136" s="43" t="str">
        <f t="shared" si="178"/>
        <v/>
      </c>
      <c r="X136" s="44" t="str">
        <f t="shared" si="179"/>
        <v/>
      </c>
      <c r="Y136" s="45" t="str">
        <f t="shared" si="180"/>
        <v/>
      </c>
      <c r="Z136" s="45" t="str">
        <f t="shared" si="181"/>
        <v/>
      </c>
      <c r="AA136" s="109" t="str">
        <f t="shared" si="182"/>
        <v/>
      </c>
      <c r="AB136" s="113" t="str">
        <f t="shared" si="183"/>
        <v/>
      </c>
      <c r="AC136" s="170">
        <v>137</v>
      </c>
      <c r="AD136" s="41" t="str">
        <f t="shared" si="184"/>
        <v/>
      </c>
      <c r="AE136" s="42" t="str">
        <f t="shared" si="185"/>
        <v/>
      </c>
      <c r="AF136" s="43" t="str">
        <f t="shared" si="186"/>
        <v/>
      </c>
      <c r="AG136" s="44" t="str">
        <f t="shared" si="187"/>
        <v/>
      </c>
      <c r="AH136" s="45" t="str">
        <f t="shared" si="188"/>
        <v/>
      </c>
      <c r="AI136" s="45" t="str">
        <f t="shared" si="189"/>
        <v/>
      </c>
      <c r="AJ136" s="109" t="str">
        <f t="shared" si="190"/>
        <v/>
      </c>
      <c r="AK136" s="113" t="str">
        <f t="shared" si="191"/>
        <v/>
      </c>
      <c r="AL136" s="170">
        <v>137</v>
      </c>
      <c r="AM136" s="41" t="str">
        <f t="shared" si="192"/>
        <v/>
      </c>
      <c r="AN136" s="42" t="str">
        <f t="shared" si="193"/>
        <v/>
      </c>
      <c r="AO136" s="43" t="str">
        <f t="shared" si="194"/>
        <v/>
      </c>
      <c r="AP136" s="44" t="str">
        <f t="shared" si="195"/>
        <v/>
      </c>
      <c r="AQ136" s="45" t="str">
        <f t="shared" si="196"/>
        <v/>
      </c>
      <c r="AR136" s="45" t="str">
        <f t="shared" si="197"/>
        <v/>
      </c>
      <c r="AS136" s="45" t="str">
        <f t="shared" si="198"/>
        <v/>
      </c>
      <c r="AT136" s="70" t="str">
        <f t="shared" si="199"/>
        <v/>
      </c>
      <c r="AU136" s="170">
        <v>137</v>
      </c>
      <c r="AV136" s="41" t="str">
        <f t="shared" si="200"/>
        <v/>
      </c>
      <c r="AW136" s="42" t="str">
        <f t="shared" si="201"/>
        <v/>
      </c>
      <c r="AX136" s="43" t="str">
        <f t="shared" si="202"/>
        <v/>
      </c>
      <c r="AY136" s="44" t="str">
        <f t="shared" si="203"/>
        <v/>
      </c>
      <c r="AZ136" s="45" t="str">
        <f t="shared" si="204"/>
        <v/>
      </c>
      <c r="BA136" s="45" t="str">
        <f t="shared" si="205"/>
        <v/>
      </c>
      <c r="BB136" s="45" t="str">
        <f t="shared" si="206"/>
        <v/>
      </c>
      <c r="BC136" s="70" t="str">
        <f t="shared" si="207"/>
        <v/>
      </c>
      <c r="BD136" s="170">
        <v>137</v>
      </c>
      <c r="BE136" s="41" t="str">
        <f t="shared" si="137"/>
        <v/>
      </c>
      <c r="BF136" s="42" t="str">
        <f t="shared" si="138"/>
        <v/>
      </c>
      <c r="BG136" s="43" t="str">
        <f t="shared" si="139"/>
        <v/>
      </c>
      <c r="BH136" s="44" t="str">
        <f t="shared" si="140"/>
        <v/>
      </c>
      <c r="BI136" s="45" t="str">
        <f t="shared" si="141"/>
        <v/>
      </c>
      <c r="BJ136" s="45" t="str">
        <f t="shared" si="142"/>
        <v/>
      </c>
      <c r="BK136" s="45" t="str">
        <f t="shared" si="143"/>
        <v/>
      </c>
      <c r="BL136" s="70" t="str">
        <f t="shared" si="144"/>
        <v/>
      </c>
      <c r="BM136" s="170">
        <v>137</v>
      </c>
      <c r="BN136" s="41" t="str">
        <f t="shared" si="145"/>
        <v/>
      </c>
      <c r="BO136" s="42" t="str">
        <f t="shared" si="146"/>
        <v/>
      </c>
      <c r="BP136" s="43" t="str">
        <f t="shared" si="147"/>
        <v/>
      </c>
      <c r="BQ136" s="44" t="str">
        <f t="shared" si="148"/>
        <v/>
      </c>
      <c r="BR136" s="45" t="str">
        <f t="shared" si="149"/>
        <v/>
      </c>
      <c r="BS136" s="45" t="str">
        <f t="shared" si="150"/>
        <v/>
      </c>
      <c r="BT136" s="45" t="str">
        <f t="shared" si="151"/>
        <v/>
      </c>
      <c r="BU136" s="70" t="str">
        <f t="shared" si="152"/>
        <v/>
      </c>
      <c r="BW136" s="37">
        <v>137</v>
      </c>
      <c r="BX136" s="61">
        <f t="shared" si="153"/>
        <v>0</v>
      </c>
      <c r="BY136" s="62">
        <f t="shared" si="154"/>
        <v>0</v>
      </c>
      <c r="BZ136" s="62" t="e">
        <f t="shared" si="155"/>
        <v>#DIV/0!</v>
      </c>
      <c r="CA136" s="61" t="e">
        <f t="shared" si="156"/>
        <v>#DIV/0!</v>
      </c>
      <c r="CB136" s="75">
        <f t="shared" si="208"/>
        <v>1.273477</v>
      </c>
      <c r="CC136" s="75" t="e">
        <f t="shared" si="157"/>
        <v>#DIV/0!</v>
      </c>
      <c r="CD136" s="75" t="e">
        <f t="shared" si="158"/>
        <v>#DIV/0!</v>
      </c>
      <c r="CE136" s="75" t="e">
        <f t="shared" si="209"/>
        <v>#DIV/0!</v>
      </c>
      <c r="CF136" s="118" t="e">
        <f t="shared" si="159"/>
        <v>#DIV/0!</v>
      </c>
      <c r="CH136" s="37">
        <v>137</v>
      </c>
      <c r="CI136" s="71">
        <f t="shared" si="160"/>
        <v>0</v>
      </c>
      <c r="CJ136" s="42">
        <f t="shared" si="161"/>
        <v>0</v>
      </c>
      <c r="CK136" s="72" t="e">
        <f t="shared" si="162"/>
        <v>#DIV/0!</v>
      </c>
      <c r="CL136" s="71" t="e">
        <f t="shared" si="163"/>
        <v>#DIV/0!</v>
      </c>
      <c r="CM136" s="42" t="e">
        <f t="shared" si="164"/>
        <v>#DIV/0!</v>
      </c>
      <c r="CN136" s="73" t="e">
        <f t="shared" si="165"/>
        <v>#DIV/0!</v>
      </c>
      <c r="CO136" s="123" t="e">
        <f t="shared" si="166"/>
        <v>#DIV/0!</v>
      </c>
    </row>
    <row r="137" spans="1:93" ht="14.25">
      <c r="A137" s="2">
        <v>138</v>
      </c>
      <c r="B137" s="47">
        <f t="shared" si="167"/>
        <v>0</v>
      </c>
      <c r="C137" s="46">
        <f t="shared" si="168"/>
        <v>0</v>
      </c>
      <c r="D137" s="48" t="e">
        <f t="shared" si="169"/>
        <v>#DIV/0!</v>
      </c>
      <c r="E137" s="49" t="e">
        <f t="shared" si="170"/>
        <v>#DIV/0!</v>
      </c>
      <c r="F137" s="50" t="e">
        <f t="shared" si="171"/>
        <v>#DIV/0!</v>
      </c>
      <c r="G137" s="45">
        <f t="shared" si="172"/>
        <v>1.273477</v>
      </c>
      <c r="H137" s="45" t="e">
        <f t="shared" si="173"/>
        <v>#DIV/0!</v>
      </c>
      <c r="I137" s="109" t="e">
        <f t="shared" si="174"/>
        <v>#DIV/0!</v>
      </c>
      <c r="J137" s="113" t="e">
        <f t="shared" si="175"/>
        <v>#DIV/0!</v>
      </c>
      <c r="K137" s="170">
        <f t="shared" si="96"/>
        <v>138</v>
      </c>
      <c r="L137" s="41" t="str">
        <f t="shared" si="97"/>
        <v/>
      </c>
      <c r="M137" s="42" t="str">
        <f t="shared" si="98"/>
        <v/>
      </c>
      <c r="N137" s="43" t="str">
        <f t="shared" si="99"/>
        <v/>
      </c>
      <c r="O137" s="44" t="str">
        <f t="shared" si="100"/>
        <v/>
      </c>
      <c r="P137" s="45" t="str">
        <f t="shared" si="101"/>
        <v/>
      </c>
      <c r="Q137" s="45" t="str">
        <f t="shared" si="102"/>
        <v/>
      </c>
      <c r="R137" s="109" t="str">
        <f t="shared" si="103"/>
        <v/>
      </c>
      <c r="S137" s="113" t="str">
        <f t="shared" si="104"/>
        <v/>
      </c>
      <c r="T137" s="170">
        <v>138</v>
      </c>
      <c r="U137" s="41" t="str">
        <f t="shared" si="176"/>
        <v/>
      </c>
      <c r="V137" s="42" t="str">
        <f t="shared" si="177"/>
        <v/>
      </c>
      <c r="W137" s="43" t="str">
        <f t="shared" si="178"/>
        <v/>
      </c>
      <c r="X137" s="44" t="str">
        <f t="shared" si="179"/>
        <v/>
      </c>
      <c r="Y137" s="45" t="str">
        <f t="shared" si="180"/>
        <v/>
      </c>
      <c r="Z137" s="45" t="str">
        <f t="shared" si="181"/>
        <v/>
      </c>
      <c r="AA137" s="109" t="str">
        <f t="shared" si="182"/>
        <v/>
      </c>
      <c r="AB137" s="113" t="str">
        <f t="shared" si="183"/>
        <v/>
      </c>
      <c r="AC137" s="170">
        <v>138</v>
      </c>
      <c r="AD137" s="41" t="str">
        <f t="shared" si="184"/>
        <v/>
      </c>
      <c r="AE137" s="42" t="str">
        <f t="shared" si="185"/>
        <v/>
      </c>
      <c r="AF137" s="43" t="str">
        <f t="shared" si="186"/>
        <v/>
      </c>
      <c r="AG137" s="44" t="str">
        <f t="shared" si="187"/>
        <v/>
      </c>
      <c r="AH137" s="45" t="str">
        <f t="shared" si="188"/>
        <v/>
      </c>
      <c r="AI137" s="45" t="str">
        <f t="shared" si="189"/>
        <v/>
      </c>
      <c r="AJ137" s="109" t="str">
        <f t="shared" si="190"/>
        <v/>
      </c>
      <c r="AK137" s="113" t="str">
        <f t="shared" si="191"/>
        <v/>
      </c>
      <c r="AL137" s="170">
        <v>138</v>
      </c>
      <c r="AM137" s="41" t="str">
        <f t="shared" si="192"/>
        <v/>
      </c>
      <c r="AN137" s="42" t="str">
        <f t="shared" si="193"/>
        <v/>
      </c>
      <c r="AO137" s="43" t="str">
        <f t="shared" si="194"/>
        <v/>
      </c>
      <c r="AP137" s="44" t="str">
        <f t="shared" si="195"/>
        <v/>
      </c>
      <c r="AQ137" s="45" t="str">
        <f t="shared" si="196"/>
        <v/>
      </c>
      <c r="AR137" s="45" t="str">
        <f t="shared" si="197"/>
        <v/>
      </c>
      <c r="AS137" s="45" t="str">
        <f t="shared" si="198"/>
        <v/>
      </c>
      <c r="AT137" s="70" t="str">
        <f t="shared" si="199"/>
        <v/>
      </c>
      <c r="AU137" s="170">
        <v>138</v>
      </c>
      <c r="AV137" s="41" t="str">
        <f t="shared" si="200"/>
        <v/>
      </c>
      <c r="AW137" s="42" t="str">
        <f t="shared" si="201"/>
        <v/>
      </c>
      <c r="AX137" s="43" t="str">
        <f t="shared" si="202"/>
        <v/>
      </c>
      <c r="AY137" s="44" t="str">
        <f t="shared" si="203"/>
        <v/>
      </c>
      <c r="AZ137" s="45" t="str">
        <f t="shared" si="204"/>
        <v/>
      </c>
      <c r="BA137" s="45" t="str">
        <f t="shared" si="205"/>
        <v/>
      </c>
      <c r="BB137" s="45" t="str">
        <f t="shared" si="206"/>
        <v/>
      </c>
      <c r="BC137" s="70" t="str">
        <f t="shared" si="207"/>
        <v/>
      </c>
      <c r="BD137" s="170">
        <v>138</v>
      </c>
      <c r="BE137" s="41" t="str">
        <f t="shared" si="137"/>
        <v/>
      </c>
      <c r="BF137" s="42" t="str">
        <f t="shared" si="138"/>
        <v/>
      </c>
      <c r="BG137" s="43" t="str">
        <f t="shared" si="139"/>
        <v/>
      </c>
      <c r="BH137" s="44" t="str">
        <f t="shared" si="140"/>
        <v/>
      </c>
      <c r="BI137" s="45" t="str">
        <f t="shared" si="141"/>
        <v/>
      </c>
      <c r="BJ137" s="45" t="str">
        <f t="shared" si="142"/>
        <v/>
      </c>
      <c r="BK137" s="45" t="str">
        <f t="shared" si="143"/>
        <v/>
      </c>
      <c r="BL137" s="70" t="str">
        <f t="shared" si="144"/>
        <v/>
      </c>
      <c r="BM137" s="170">
        <v>138</v>
      </c>
      <c r="BN137" s="41" t="str">
        <f t="shared" si="145"/>
        <v/>
      </c>
      <c r="BO137" s="42" t="str">
        <f t="shared" si="146"/>
        <v/>
      </c>
      <c r="BP137" s="43" t="str">
        <f t="shared" si="147"/>
        <v/>
      </c>
      <c r="BQ137" s="44" t="str">
        <f t="shared" si="148"/>
        <v/>
      </c>
      <c r="BR137" s="45" t="str">
        <f t="shared" si="149"/>
        <v/>
      </c>
      <c r="BS137" s="45" t="str">
        <f t="shared" si="150"/>
        <v/>
      </c>
      <c r="BT137" s="45" t="str">
        <f t="shared" si="151"/>
        <v/>
      </c>
      <c r="BU137" s="70" t="str">
        <f t="shared" si="152"/>
        <v/>
      </c>
      <c r="BW137" s="37">
        <v>138</v>
      </c>
      <c r="BX137" s="61">
        <f t="shared" si="153"/>
        <v>0</v>
      </c>
      <c r="BY137" s="62">
        <f t="shared" si="154"/>
        <v>0</v>
      </c>
      <c r="BZ137" s="62" t="e">
        <f t="shared" si="155"/>
        <v>#DIV/0!</v>
      </c>
      <c r="CA137" s="61" t="e">
        <f t="shared" si="156"/>
        <v>#DIV/0!</v>
      </c>
      <c r="CB137" s="75">
        <f t="shared" ref="CB137:CB149" si="210">IF($B$5&gt;$A137,"",1.273477+0.36758*C137+0.140427*(BX137^0.5)*C137/100)</f>
        <v>1.273477</v>
      </c>
      <c r="CC137" s="75" t="e">
        <f t="shared" si="157"/>
        <v>#DIV/0!</v>
      </c>
      <c r="CD137" s="75" t="e">
        <f t="shared" si="158"/>
        <v>#DIV/0!</v>
      </c>
      <c r="CE137" s="75" t="e">
        <f t="shared" ref="CE137:CE149" si="211">IF($B$5&gt;$A137,"",-0.15213+0.985016*CD137-0.028142*BX137^(0.5)*C137/100)</f>
        <v>#DIV/0!</v>
      </c>
      <c r="CF137" s="118" t="e">
        <f t="shared" si="159"/>
        <v>#DIV/0!</v>
      </c>
      <c r="CH137" s="37">
        <v>138</v>
      </c>
      <c r="CI137" s="71">
        <f t="shared" si="160"/>
        <v>0</v>
      </c>
      <c r="CJ137" s="42">
        <f t="shared" si="161"/>
        <v>0</v>
      </c>
      <c r="CK137" s="72" t="e">
        <f t="shared" si="162"/>
        <v>#DIV/0!</v>
      </c>
      <c r="CL137" s="71" t="e">
        <f t="shared" si="163"/>
        <v>#DIV/0!</v>
      </c>
      <c r="CM137" s="42" t="e">
        <f t="shared" si="164"/>
        <v>#DIV/0!</v>
      </c>
      <c r="CN137" s="73" t="e">
        <f t="shared" si="165"/>
        <v>#DIV/0!</v>
      </c>
      <c r="CO137" s="123" t="e">
        <f t="shared" si="166"/>
        <v>#DIV/0!</v>
      </c>
    </row>
    <row r="138" spans="1:93" ht="14.25">
      <c r="A138" s="2">
        <v>139</v>
      </c>
      <c r="B138" s="47">
        <f t="shared" si="167"/>
        <v>0</v>
      </c>
      <c r="C138" s="46">
        <f t="shared" si="168"/>
        <v>0</v>
      </c>
      <c r="D138" s="48" t="e">
        <f t="shared" si="169"/>
        <v>#DIV/0!</v>
      </c>
      <c r="E138" s="49" t="e">
        <f t="shared" si="170"/>
        <v>#DIV/0!</v>
      </c>
      <c r="F138" s="50" t="e">
        <f t="shared" si="171"/>
        <v>#DIV/0!</v>
      </c>
      <c r="G138" s="45">
        <f t="shared" si="172"/>
        <v>1.273477</v>
      </c>
      <c r="H138" s="45" t="e">
        <f t="shared" si="173"/>
        <v>#DIV/0!</v>
      </c>
      <c r="I138" s="109" t="e">
        <f t="shared" si="174"/>
        <v>#DIV/0!</v>
      </c>
      <c r="J138" s="113" t="e">
        <f t="shared" si="175"/>
        <v>#DIV/0!</v>
      </c>
      <c r="K138" s="170">
        <f t="shared" ref="K138:K149" si="212">A138</f>
        <v>139</v>
      </c>
      <c r="L138" s="41" t="str">
        <f t="shared" ref="L138:L149" si="213">IF(A138&gt;=$M$5,B138*(1-$M$6),"")</f>
        <v/>
      </c>
      <c r="M138" s="42" t="str">
        <f t="shared" ref="M138:M149" si="214">IF(L138="","",C138)</f>
        <v/>
      </c>
      <c r="N138" s="43" t="str">
        <f t="shared" ref="N138:N149" si="215">IF(L138="","",ROUND(((0.074343*M138^-1.388481)+5065*(M138^-2.900328)/((10^5.38221*M138^-1.51185)))/((0.074343*M138^-1.388481)+5065*(M138^-2.90038)/L138),2))</f>
        <v/>
      </c>
      <c r="O138" s="44" t="str">
        <f t="shared" ref="O138:O149" si="216">IF(L138="","",1/((0.074343*M138^-1.388481)+5065*(M138^-2.900328)/L138))</f>
        <v/>
      </c>
      <c r="P138" s="45" t="str">
        <f t="shared" ref="P138:P149" si="217">IF($M$5&gt;$A138,"",1.273477+0.36758*M138+0.140427*(L138^0.5)*M138/100)</f>
        <v/>
      </c>
      <c r="Q138" s="45" t="str">
        <f t="shared" ref="Q138:Q149" si="218">IF($M$5&gt;$A138,"",O138/P138)</f>
        <v/>
      </c>
      <c r="R138" s="109" t="str">
        <f t="shared" ref="R138:R149" si="219">IF($M$5&gt;$A138,"",200*(Q138/(PI()*L138))^0.5)</f>
        <v/>
      </c>
      <c r="S138" s="113" t="str">
        <f t="shared" ref="S138:S149" si="220">IF($M$5&gt;$A138,"",-0.15213+0.985016*R138-0.028142*L138^(0.5)*M138/100)</f>
        <v/>
      </c>
      <c r="T138" s="170">
        <v>139</v>
      </c>
      <c r="U138" s="41" t="str">
        <f t="shared" si="176"/>
        <v/>
      </c>
      <c r="V138" s="42" t="str">
        <f t="shared" si="177"/>
        <v/>
      </c>
      <c r="W138" s="43" t="str">
        <f t="shared" si="178"/>
        <v/>
      </c>
      <c r="X138" s="44" t="str">
        <f t="shared" si="179"/>
        <v/>
      </c>
      <c r="Y138" s="45" t="str">
        <f t="shared" si="180"/>
        <v/>
      </c>
      <c r="Z138" s="45" t="str">
        <f t="shared" si="181"/>
        <v/>
      </c>
      <c r="AA138" s="109" t="str">
        <f t="shared" si="182"/>
        <v/>
      </c>
      <c r="AB138" s="113" t="str">
        <f t="shared" si="183"/>
        <v/>
      </c>
      <c r="AC138" s="170">
        <v>139</v>
      </c>
      <c r="AD138" s="41" t="str">
        <f t="shared" si="184"/>
        <v/>
      </c>
      <c r="AE138" s="42" t="str">
        <f t="shared" si="185"/>
        <v/>
      </c>
      <c r="AF138" s="43" t="str">
        <f t="shared" si="186"/>
        <v/>
      </c>
      <c r="AG138" s="44" t="str">
        <f t="shared" si="187"/>
        <v/>
      </c>
      <c r="AH138" s="45" t="str">
        <f t="shared" si="188"/>
        <v/>
      </c>
      <c r="AI138" s="45" t="str">
        <f t="shared" si="189"/>
        <v/>
      </c>
      <c r="AJ138" s="109" t="str">
        <f t="shared" si="190"/>
        <v/>
      </c>
      <c r="AK138" s="113" t="str">
        <f t="shared" si="191"/>
        <v/>
      </c>
      <c r="AL138" s="170">
        <v>139</v>
      </c>
      <c r="AM138" s="41" t="str">
        <f t="shared" si="192"/>
        <v/>
      </c>
      <c r="AN138" s="42" t="str">
        <f t="shared" si="193"/>
        <v/>
      </c>
      <c r="AO138" s="43" t="str">
        <f t="shared" si="194"/>
        <v/>
      </c>
      <c r="AP138" s="44" t="str">
        <f t="shared" si="195"/>
        <v/>
      </c>
      <c r="AQ138" s="45" t="str">
        <f t="shared" si="196"/>
        <v/>
      </c>
      <c r="AR138" s="45" t="str">
        <f t="shared" si="197"/>
        <v/>
      </c>
      <c r="AS138" s="45" t="str">
        <f t="shared" si="198"/>
        <v/>
      </c>
      <c r="AT138" s="70" t="str">
        <f t="shared" si="199"/>
        <v/>
      </c>
      <c r="AU138" s="170">
        <v>139</v>
      </c>
      <c r="AV138" s="41" t="str">
        <f t="shared" si="200"/>
        <v/>
      </c>
      <c r="AW138" s="42" t="str">
        <f t="shared" si="201"/>
        <v/>
      </c>
      <c r="AX138" s="43" t="str">
        <f t="shared" si="202"/>
        <v/>
      </c>
      <c r="AY138" s="44" t="str">
        <f t="shared" si="203"/>
        <v/>
      </c>
      <c r="AZ138" s="45" t="str">
        <f t="shared" si="204"/>
        <v/>
      </c>
      <c r="BA138" s="45" t="str">
        <f t="shared" si="205"/>
        <v/>
      </c>
      <c r="BB138" s="45" t="str">
        <f t="shared" si="206"/>
        <v/>
      </c>
      <c r="BC138" s="70" t="str">
        <f t="shared" si="207"/>
        <v/>
      </c>
      <c r="BD138" s="170">
        <v>139</v>
      </c>
      <c r="BE138" s="41" t="str">
        <f t="shared" ref="BE138:BE149" si="221">IF(A138&gt;=$BF$5,AV138*(1-$BF$6),"")</f>
        <v/>
      </c>
      <c r="BF138" s="42" t="str">
        <f t="shared" ref="BF138:BF149" si="222">IF(BE138="","",AW138)</f>
        <v/>
      </c>
      <c r="BG138" s="43" t="str">
        <f t="shared" ref="BG138:BG149" si="223">IF(BE138="","",ROUND(((0.074343*BF138^-1.388481)+5065*(BF138^-2.900328)/((10^5.38221*BF138^-1.51185)))/((0.074343*BF138^-1.388481)+5065*(BF138^-2.90038)/BE138),2))</f>
        <v/>
      </c>
      <c r="BH138" s="44" t="str">
        <f t="shared" ref="BH138:BH149" si="224">IF(BE138="","",1/((0.074343*BF138^-1.388481)+5065*(BF138^-2.900328)/BE138))</f>
        <v/>
      </c>
      <c r="BI138" s="45" t="str">
        <f t="shared" ref="BI138:BI149" si="225">IF($BF$5&gt;$A138,"",1.273477+0.36758*BF138+0.140427*(BE138^0.5)*BF138/100)</f>
        <v/>
      </c>
      <c r="BJ138" s="45" t="str">
        <f t="shared" ref="BJ138:BJ149" si="226">IF($BF$5&gt;$A138,"",BH138/BI138)</f>
        <v/>
      </c>
      <c r="BK138" s="45" t="str">
        <f t="shared" ref="BK138:BK149" si="227">IF($BF$5&gt;$A138,"",200*(BJ138/(PI()*BE138))^0.5)</f>
        <v/>
      </c>
      <c r="BL138" s="70" t="str">
        <f t="shared" ref="BL138:BL149" si="228">IF($BF$5&gt;$A138,"",-0.15213+0.985016*BK138-0.028142*BE138^(0.5)*BF138/100)</f>
        <v/>
      </c>
      <c r="BM138" s="170">
        <v>139</v>
      </c>
      <c r="BN138" s="41" t="str">
        <f t="shared" ref="BN138:BN149" si="229">IF(A138&gt;=$BO$5,BE138*(1-$BO$6),"")</f>
        <v/>
      </c>
      <c r="BO138" s="42" t="str">
        <f t="shared" ref="BO138:BO149" si="230">IF(BN138="","",BF138)</f>
        <v/>
      </c>
      <c r="BP138" s="43" t="str">
        <f t="shared" ref="BP138:BP149" si="231">IF(BN138="","",ROUND(((0.074343*BO138^-1.388481)+5065*(BO138^-2.900328)/((10^5.38221*BO138^-1.51185)))/((0.074343*BO138^-1.388481)+5065*(BO138^-2.90038)/BN138),2))</f>
        <v/>
      </c>
      <c r="BQ138" s="44" t="str">
        <f t="shared" ref="BQ138:BQ149" si="232">IF(BN138="","",1/((0.074343*BO138^-1.388481)+5065*(BO138^-2.900328)/BN138))</f>
        <v/>
      </c>
      <c r="BR138" s="45" t="str">
        <f t="shared" ref="BR138:BR149" si="233">IF($BO$5&gt;$A138,"",1.273477+0.36758*BO138+0.140427*(BN138^0.5)*BO138/100)</f>
        <v/>
      </c>
      <c r="BS138" s="45" t="str">
        <f t="shared" ref="BS138:BS149" si="234">IF($BO$5&gt;$A138,"",BQ138/BR138)</f>
        <v/>
      </c>
      <c r="BT138" s="45" t="str">
        <f t="shared" ref="BT138:BT149" si="235">IF($BO$5&gt;$A138,"",200*(BS138/(PI()*BN138))^0.5)</f>
        <v/>
      </c>
      <c r="BU138" s="70" t="str">
        <f t="shared" ref="BU138:BU149" si="236">IF($BO$5&gt;$A138,"",-0.15213+0.985016*BT138-0.028142*BN138^(0.5)*BO138/100)</f>
        <v/>
      </c>
      <c r="BW138" s="37">
        <v>139</v>
      </c>
      <c r="BX138" s="61">
        <f t="shared" ref="BX138:BX149" si="237">IF($B$5&gt;$A138,"",MIN(B138,L138,U138,AD138,AM138,AV138,BE138,BN138))</f>
        <v>0</v>
      </c>
      <c r="BY138" s="62">
        <f t="shared" ref="BY138:BY149" si="238">IF($B$5&gt;$A138,"",C138)</f>
        <v>0</v>
      </c>
      <c r="BZ138" s="62" t="e">
        <f t="shared" ref="BZ138:BZ149" si="239">CE138</f>
        <v>#DIV/0!</v>
      </c>
      <c r="CA138" s="61" t="e">
        <f t="shared" ref="CA138:CA149" si="240">IF($B$5&gt;$A138,"",MIN(F138,O138,X138,AG138,AP138,AY138,BH138,BQ138))</f>
        <v>#DIV/0!</v>
      </c>
      <c r="CB138" s="75">
        <f t="shared" si="210"/>
        <v>1.273477</v>
      </c>
      <c r="CC138" s="75" t="e">
        <f t="shared" ref="CC138:CC149" si="241">IF($B$5&gt;$A138,"",CA138/CB138)</f>
        <v>#DIV/0!</v>
      </c>
      <c r="CD138" s="75" t="e">
        <f t="shared" ref="CD138:CD149" si="242">IF($B$5&gt;$A138,"",200*(CC138/(PI()*BX138))^0.5)</f>
        <v>#DIV/0!</v>
      </c>
      <c r="CE138" s="75" t="e">
        <f t="shared" si="211"/>
        <v>#DIV/0!</v>
      </c>
      <c r="CF138" s="118" t="e">
        <f t="shared" ref="CF138:CF149" si="243">IF($B$5&gt;$A138,"",MIN(E138,N138,W138,AF138,AO138,AX138,BG138,BP138))</f>
        <v>#DIV/0!</v>
      </c>
      <c r="CH138" s="37">
        <v>139</v>
      </c>
      <c r="CI138" s="71">
        <f t="shared" ref="CI138:CI149" si="244">IF($B$5&gt;$A138,NA(),BX138)</f>
        <v>0</v>
      </c>
      <c r="CJ138" s="42">
        <f t="shared" ref="CJ138:CJ149" si="245">IF($B$5&gt;$A138,NA(),BY138)</f>
        <v>0</v>
      </c>
      <c r="CK138" s="72" t="e">
        <f t="shared" ref="CK138:CK149" si="246">IF($B$5&gt;$A138,NA(),CF138)</f>
        <v>#DIV/0!</v>
      </c>
      <c r="CL138" s="71" t="e">
        <f t="shared" ref="CL138:CL149" si="247">IF($B$5&gt;$A138,NA(),CA138)</f>
        <v>#DIV/0!</v>
      </c>
      <c r="CM138" s="42" t="e">
        <f t="shared" ref="CM138:CM149" si="248">IF($B$5&gt;$A138,NA(),CE138)</f>
        <v>#DIV/0!</v>
      </c>
      <c r="CN138" s="73" t="e">
        <f t="shared" ref="CN138:CN149" si="249">IF($B$5&gt;$A138,NA(),D138)</f>
        <v>#DIV/0!</v>
      </c>
      <c r="CO138" s="123" t="e">
        <f t="shared" ref="CO138:CO149" si="250">IF($B$5&gt;$A138,NA(),J138)</f>
        <v>#DIV/0!</v>
      </c>
    </row>
    <row r="139" spans="1:93" ht="15" thickBot="1">
      <c r="A139" s="3">
        <v>140</v>
      </c>
      <c r="B139" s="79">
        <f t="shared" si="167"/>
        <v>0</v>
      </c>
      <c r="C139" s="80">
        <f t="shared" si="168"/>
        <v>0</v>
      </c>
      <c r="D139" s="81" t="e">
        <f t="shared" si="169"/>
        <v>#DIV/0!</v>
      </c>
      <c r="E139" s="82" t="e">
        <f t="shared" si="170"/>
        <v>#DIV/0!</v>
      </c>
      <c r="F139" s="83" t="e">
        <f t="shared" si="171"/>
        <v>#DIV/0!</v>
      </c>
      <c r="G139" s="84">
        <f t="shared" si="172"/>
        <v>1.273477</v>
      </c>
      <c r="H139" s="84" t="e">
        <f t="shared" si="173"/>
        <v>#DIV/0!</v>
      </c>
      <c r="I139" s="110" t="e">
        <f t="shared" si="174"/>
        <v>#DIV/0!</v>
      </c>
      <c r="J139" s="114" t="e">
        <f t="shared" si="175"/>
        <v>#DIV/0!</v>
      </c>
      <c r="K139" s="170">
        <f t="shared" si="212"/>
        <v>140</v>
      </c>
      <c r="L139" s="100" t="str">
        <f t="shared" si="213"/>
        <v/>
      </c>
      <c r="M139" s="101" t="str">
        <f t="shared" si="214"/>
        <v/>
      </c>
      <c r="N139" s="102" t="str">
        <f t="shared" si="215"/>
        <v/>
      </c>
      <c r="O139" s="103" t="str">
        <f t="shared" si="216"/>
        <v/>
      </c>
      <c r="P139" s="84" t="str">
        <f t="shared" si="217"/>
        <v/>
      </c>
      <c r="Q139" s="84" t="str">
        <f t="shared" si="218"/>
        <v/>
      </c>
      <c r="R139" s="110" t="str">
        <f t="shared" si="219"/>
        <v/>
      </c>
      <c r="S139" s="114" t="str">
        <f t="shared" si="220"/>
        <v/>
      </c>
      <c r="T139" s="170">
        <v>140</v>
      </c>
      <c r="U139" s="100" t="str">
        <f t="shared" si="176"/>
        <v/>
      </c>
      <c r="V139" s="101" t="str">
        <f t="shared" si="177"/>
        <v/>
      </c>
      <c r="W139" s="102" t="str">
        <f t="shared" si="178"/>
        <v/>
      </c>
      <c r="X139" s="103" t="str">
        <f t="shared" si="179"/>
        <v/>
      </c>
      <c r="Y139" s="84" t="str">
        <f t="shared" si="180"/>
        <v/>
      </c>
      <c r="Z139" s="84" t="str">
        <f t="shared" si="181"/>
        <v/>
      </c>
      <c r="AA139" s="110" t="str">
        <f t="shared" si="182"/>
        <v/>
      </c>
      <c r="AB139" s="114" t="str">
        <f t="shared" si="183"/>
        <v/>
      </c>
      <c r="AC139" s="170">
        <v>140</v>
      </c>
      <c r="AD139" s="104" t="str">
        <f t="shared" si="184"/>
        <v/>
      </c>
      <c r="AE139" s="105" t="str">
        <f t="shared" si="185"/>
        <v/>
      </c>
      <c r="AF139" s="106" t="str">
        <f t="shared" si="186"/>
        <v/>
      </c>
      <c r="AG139" s="107" t="str">
        <f t="shared" si="187"/>
        <v/>
      </c>
      <c r="AH139" s="91" t="str">
        <f t="shared" si="188"/>
        <v/>
      </c>
      <c r="AI139" s="91" t="str">
        <f t="shared" si="189"/>
        <v/>
      </c>
      <c r="AJ139" s="111" t="str">
        <f t="shared" si="190"/>
        <v/>
      </c>
      <c r="AK139" s="115" t="str">
        <f t="shared" si="191"/>
        <v/>
      </c>
      <c r="AL139" s="170">
        <v>140</v>
      </c>
      <c r="AM139" s="100" t="str">
        <f t="shared" si="192"/>
        <v/>
      </c>
      <c r="AN139" s="101" t="str">
        <f t="shared" si="193"/>
        <v/>
      </c>
      <c r="AO139" s="102" t="str">
        <f t="shared" si="194"/>
        <v/>
      </c>
      <c r="AP139" s="103" t="str">
        <f t="shared" si="195"/>
        <v/>
      </c>
      <c r="AQ139" s="84" t="str">
        <f t="shared" si="196"/>
        <v/>
      </c>
      <c r="AR139" s="84" t="str">
        <f t="shared" si="197"/>
        <v/>
      </c>
      <c r="AS139" s="84" t="str">
        <f t="shared" si="198"/>
        <v/>
      </c>
      <c r="AT139" s="85" t="str">
        <f t="shared" si="199"/>
        <v/>
      </c>
      <c r="AU139" s="170">
        <v>140</v>
      </c>
      <c r="AV139" s="100" t="str">
        <f t="shared" si="200"/>
        <v/>
      </c>
      <c r="AW139" s="101" t="str">
        <f t="shared" si="201"/>
        <v/>
      </c>
      <c r="AX139" s="102" t="str">
        <f t="shared" si="202"/>
        <v/>
      </c>
      <c r="AY139" s="103" t="str">
        <f t="shared" si="203"/>
        <v/>
      </c>
      <c r="AZ139" s="84" t="str">
        <f t="shared" si="204"/>
        <v/>
      </c>
      <c r="BA139" s="84" t="str">
        <f t="shared" si="205"/>
        <v/>
      </c>
      <c r="BB139" s="84" t="str">
        <f t="shared" si="206"/>
        <v/>
      </c>
      <c r="BC139" s="85" t="str">
        <f t="shared" si="207"/>
        <v/>
      </c>
      <c r="BD139" s="170">
        <v>140</v>
      </c>
      <c r="BE139" s="100" t="str">
        <f t="shared" si="221"/>
        <v/>
      </c>
      <c r="BF139" s="101" t="str">
        <f t="shared" si="222"/>
        <v/>
      </c>
      <c r="BG139" s="102" t="str">
        <f t="shared" si="223"/>
        <v/>
      </c>
      <c r="BH139" s="103" t="str">
        <f t="shared" si="224"/>
        <v/>
      </c>
      <c r="BI139" s="84" t="str">
        <f t="shared" si="225"/>
        <v/>
      </c>
      <c r="BJ139" s="84" t="str">
        <f t="shared" si="226"/>
        <v/>
      </c>
      <c r="BK139" s="84" t="str">
        <f t="shared" si="227"/>
        <v/>
      </c>
      <c r="BL139" s="85" t="str">
        <f t="shared" si="228"/>
        <v/>
      </c>
      <c r="BM139" s="170">
        <v>140</v>
      </c>
      <c r="BN139" s="100" t="str">
        <f t="shared" si="229"/>
        <v/>
      </c>
      <c r="BO139" s="101" t="str">
        <f t="shared" si="230"/>
        <v/>
      </c>
      <c r="BP139" s="102" t="str">
        <f t="shared" si="231"/>
        <v/>
      </c>
      <c r="BQ139" s="103" t="str">
        <f t="shared" si="232"/>
        <v/>
      </c>
      <c r="BR139" s="84" t="str">
        <f t="shared" si="233"/>
        <v/>
      </c>
      <c r="BS139" s="84" t="str">
        <f t="shared" si="234"/>
        <v/>
      </c>
      <c r="BT139" s="84" t="str">
        <f t="shared" si="235"/>
        <v/>
      </c>
      <c r="BU139" s="85" t="str">
        <f t="shared" si="236"/>
        <v/>
      </c>
      <c r="BW139" s="38">
        <v>140</v>
      </c>
      <c r="BX139" s="137">
        <f t="shared" si="237"/>
        <v>0</v>
      </c>
      <c r="BY139" s="138">
        <f t="shared" si="238"/>
        <v>0</v>
      </c>
      <c r="BZ139" s="138" t="e">
        <f t="shared" si="239"/>
        <v>#DIV/0!</v>
      </c>
      <c r="CA139" s="137" t="e">
        <f t="shared" si="240"/>
        <v>#DIV/0!</v>
      </c>
      <c r="CB139" s="139">
        <f t="shared" si="210"/>
        <v>1.273477</v>
      </c>
      <c r="CC139" s="139" t="e">
        <f t="shared" si="241"/>
        <v>#DIV/0!</v>
      </c>
      <c r="CD139" s="139" t="e">
        <f t="shared" si="242"/>
        <v>#DIV/0!</v>
      </c>
      <c r="CE139" s="139" t="e">
        <f t="shared" si="211"/>
        <v>#DIV/0!</v>
      </c>
      <c r="CF139" s="140" t="e">
        <f t="shared" si="243"/>
        <v>#DIV/0!</v>
      </c>
      <c r="CH139" s="142">
        <v>140</v>
      </c>
      <c r="CI139" s="143">
        <f t="shared" si="244"/>
        <v>0</v>
      </c>
      <c r="CJ139" s="105">
        <f t="shared" si="245"/>
        <v>0</v>
      </c>
      <c r="CK139" s="144" t="e">
        <f t="shared" si="246"/>
        <v>#DIV/0!</v>
      </c>
      <c r="CL139" s="143" t="e">
        <f t="shared" si="247"/>
        <v>#DIV/0!</v>
      </c>
      <c r="CM139" s="105" t="e">
        <f t="shared" si="248"/>
        <v>#DIV/0!</v>
      </c>
      <c r="CN139" s="145" t="e">
        <f t="shared" si="249"/>
        <v>#DIV/0!</v>
      </c>
      <c r="CO139" s="146" t="e">
        <f t="shared" si="250"/>
        <v>#DIV/0!</v>
      </c>
    </row>
    <row r="140" spans="1:93" ht="14.25">
      <c r="A140" s="1">
        <v>141</v>
      </c>
      <c r="B140" s="47">
        <f t="shared" si="167"/>
        <v>0</v>
      </c>
      <c r="C140" s="46">
        <f t="shared" si="168"/>
        <v>0</v>
      </c>
      <c r="D140" s="77" t="e">
        <f t="shared" si="169"/>
        <v>#DIV/0!</v>
      </c>
      <c r="E140" s="49" t="e">
        <f t="shared" si="170"/>
        <v>#DIV/0!</v>
      </c>
      <c r="F140" s="50" t="e">
        <f t="shared" si="171"/>
        <v>#DIV/0!</v>
      </c>
      <c r="G140" s="78">
        <f t="shared" si="172"/>
        <v>1.273477</v>
      </c>
      <c r="H140" s="78" t="e">
        <f t="shared" si="173"/>
        <v>#DIV/0!</v>
      </c>
      <c r="I140" s="108" t="e">
        <f t="shared" si="174"/>
        <v>#DIV/0!</v>
      </c>
      <c r="J140" s="113" t="e">
        <f t="shared" si="175"/>
        <v>#DIV/0!</v>
      </c>
      <c r="K140" s="170">
        <f t="shared" si="212"/>
        <v>141</v>
      </c>
      <c r="L140" s="98" t="str">
        <f t="shared" si="213"/>
        <v/>
      </c>
      <c r="M140" s="46" t="str">
        <f t="shared" si="214"/>
        <v/>
      </c>
      <c r="N140" s="49" t="str">
        <f t="shared" si="215"/>
        <v/>
      </c>
      <c r="O140" s="50" t="str">
        <f t="shared" si="216"/>
        <v/>
      </c>
      <c r="P140" s="78" t="str">
        <f t="shared" si="217"/>
        <v/>
      </c>
      <c r="Q140" s="78" t="str">
        <f t="shared" si="218"/>
        <v/>
      </c>
      <c r="R140" s="108" t="str">
        <f t="shared" si="219"/>
        <v/>
      </c>
      <c r="S140" s="113" t="str">
        <f t="shared" si="220"/>
        <v/>
      </c>
      <c r="T140" s="170">
        <v>141</v>
      </c>
      <c r="U140" s="99" t="str">
        <f t="shared" si="176"/>
        <v/>
      </c>
      <c r="V140" s="54" t="str">
        <f t="shared" si="177"/>
        <v/>
      </c>
      <c r="W140" s="94" t="str">
        <f t="shared" si="178"/>
        <v/>
      </c>
      <c r="X140" s="95" t="str">
        <f t="shared" si="179"/>
        <v/>
      </c>
      <c r="Y140" s="96" t="str">
        <f t="shared" si="180"/>
        <v/>
      </c>
      <c r="Z140" s="96" t="str">
        <f t="shared" si="181"/>
        <v/>
      </c>
      <c r="AA140" s="112" t="str">
        <f t="shared" si="182"/>
        <v/>
      </c>
      <c r="AB140" s="116" t="str">
        <f t="shared" si="183"/>
        <v/>
      </c>
      <c r="AC140" s="170">
        <v>141</v>
      </c>
      <c r="AD140" s="99" t="str">
        <f t="shared" si="184"/>
        <v/>
      </c>
      <c r="AE140" s="54" t="str">
        <f t="shared" si="185"/>
        <v/>
      </c>
      <c r="AF140" s="94" t="str">
        <f t="shared" si="186"/>
        <v/>
      </c>
      <c r="AG140" s="95" t="str">
        <f t="shared" si="187"/>
        <v/>
      </c>
      <c r="AH140" s="96" t="str">
        <f t="shared" si="188"/>
        <v/>
      </c>
      <c r="AI140" s="96" t="str">
        <f t="shared" si="189"/>
        <v/>
      </c>
      <c r="AJ140" s="112" t="str">
        <f t="shared" si="190"/>
        <v/>
      </c>
      <c r="AK140" s="116" t="str">
        <f t="shared" si="191"/>
        <v/>
      </c>
      <c r="AL140" s="170">
        <v>141</v>
      </c>
      <c r="AM140" s="99" t="str">
        <f t="shared" si="192"/>
        <v/>
      </c>
      <c r="AN140" s="54" t="str">
        <f t="shared" si="193"/>
        <v/>
      </c>
      <c r="AO140" s="94" t="str">
        <f t="shared" si="194"/>
        <v/>
      </c>
      <c r="AP140" s="95" t="str">
        <f t="shared" si="195"/>
        <v/>
      </c>
      <c r="AQ140" s="96" t="str">
        <f t="shared" si="196"/>
        <v/>
      </c>
      <c r="AR140" s="96" t="str">
        <f t="shared" si="197"/>
        <v/>
      </c>
      <c r="AS140" s="96" t="str">
        <f t="shared" si="198"/>
        <v/>
      </c>
      <c r="AT140" s="53" t="str">
        <f t="shared" si="199"/>
        <v/>
      </c>
      <c r="AU140" s="170">
        <v>141</v>
      </c>
      <c r="AV140" s="99" t="str">
        <f t="shared" si="200"/>
        <v/>
      </c>
      <c r="AW140" s="54" t="str">
        <f t="shared" si="201"/>
        <v/>
      </c>
      <c r="AX140" s="94" t="str">
        <f t="shared" si="202"/>
        <v/>
      </c>
      <c r="AY140" s="95" t="str">
        <f t="shared" si="203"/>
        <v/>
      </c>
      <c r="AZ140" s="96" t="str">
        <f t="shared" si="204"/>
        <v/>
      </c>
      <c r="BA140" s="96" t="str">
        <f t="shared" si="205"/>
        <v/>
      </c>
      <c r="BB140" s="96" t="str">
        <f t="shared" si="206"/>
        <v/>
      </c>
      <c r="BC140" s="53" t="str">
        <f t="shared" si="207"/>
        <v/>
      </c>
      <c r="BD140" s="170">
        <v>141</v>
      </c>
      <c r="BE140" s="99" t="str">
        <f t="shared" si="221"/>
        <v/>
      </c>
      <c r="BF140" s="54" t="str">
        <f t="shared" si="222"/>
        <v/>
      </c>
      <c r="BG140" s="94" t="str">
        <f t="shared" si="223"/>
        <v/>
      </c>
      <c r="BH140" s="95" t="str">
        <f t="shared" si="224"/>
        <v/>
      </c>
      <c r="BI140" s="96" t="str">
        <f t="shared" si="225"/>
        <v/>
      </c>
      <c r="BJ140" s="96" t="str">
        <f t="shared" si="226"/>
        <v/>
      </c>
      <c r="BK140" s="96" t="str">
        <f t="shared" si="227"/>
        <v/>
      </c>
      <c r="BL140" s="53" t="str">
        <f t="shared" si="228"/>
        <v/>
      </c>
      <c r="BM140" s="170">
        <v>141</v>
      </c>
      <c r="BN140" s="99" t="str">
        <f t="shared" si="229"/>
        <v/>
      </c>
      <c r="BO140" s="54" t="str">
        <f t="shared" si="230"/>
        <v/>
      </c>
      <c r="BP140" s="94" t="str">
        <f t="shared" si="231"/>
        <v/>
      </c>
      <c r="BQ140" s="95" t="str">
        <f t="shared" si="232"/>
        <v/>
      </c>
      <c r="BR140" s="96" t="str">
        <f t="shared" si="233"/>
        <v/>
      </c>
      <c r="BS140" s="96" t="str">
        <f t="shared" si="234"/>
        <v/>
      </c>
      <c r="BT140" s="96" t="str">
        <f t="shared" si="235"/>
        <v/>
      </c>
      <c r="BU140" s="53" t="str">
        <f t="shared" si="236"/>
        <v/>
      </c>
      <c r="BW140" s="141">
        <v>141</v>
      </c>
      <c r="BX140" s="59">
        <f t="shared" si="237"/>
        <v>0</v>
      </c>
      <c r="BY140" s="60">
        <f t="shared" si="238"/>
        <v>0</v>
      </c>
      <c r="BZ140" s="60" t="e">
        <f t="shared" si="239"/>
        <v>#DIV/0!</v>
      </c>
      <c r="CA140" s="59" t="e">
        <f t="shared" si="240"/>
        <v>#DIV/0!</v>
      </c>
      <c r="CB140" s="76">
        <f t="shared" si="210"/>
        <v>1.273477</v>
      </c>
      <c r="CC140" s="76" t="e">
        <f t="shared" si="241"/>
        <v>#DIV/0!</v>
      </c>
      <c r="CD140" s="76" t="e">
        <f t="shared" si="242"/>
        <v>#DIV/0!</v>
      </c>
      <c r="CE140" s="76" t="e">
        <f t="shared" si="211"/>
        <v>#DIV/0!</v>
      </c>
      <c r="CF140" s="134" t="e">
        <f t="shared" si="243"/>
        <v>#DIV/0!</v>
      </c>
      <c r="CH140" s="36">
        <v>141</v>
      </c>
      <c r="CI140" s="52">
        <f t="shared" si="244"/>
        <v>0</v>
      </c>
      <c r="CJ140" s="54">
        <f t="shared" si="245"/>
        <v>0</v>
      </c>
      <c r="CK140" s="55" t="e">
        <f t="shared" si="246"/>
        <v>#DIV/0!</v>
      </c>
      <c r="CL140" s="52" t="e">
        <f t="shared" si="247"/>
        <v>#DIV/0!</v>
      </c>
      <c r="CM140" s="54" t="e">
        <f t="shared" si="248"/>
        <v>#DIV/0!</v>
      </c>
      <c r="CN140" s="148" t="e">
        <f t="shared" si="249"/>
        <v>#DIV/0!</v>
      </c>
      <c r="CO140" s="53" t="e">
        <f t="shared" si="250"/>
        <v>#DIV/0!</v>
      </c>
    </row>
    <row r="141" spans="1:93" ht="14.25">
      <c r="A141" s="2">
        <v>142</v>
      </c>
      <c r="B141" s="47">
        <f t="shared" si="167"/>
        <v>0</v>
      </c>
      <c r="C141" s="46">
        <f t="shared" si="168"/>
        <v>0</v>
      </c>
      <c r="D141" s="48" t="e">
        <f t="shared" si="169"/>
        <v>#DIV/0!</v>
      </c>
      <c r="E141" s="49" t="e">
        <f t="shared" si="170"/>
        <v>#DIV/0!</v>
      </c>
      <c r="F141" s="50" t="e">
        <f t="shared" si="171"/>
        <v>#DIV/0!</v>
      </c>
      <c r="G141" s="45">
        <f t="shared" si="172"/>
        <v>1.273477</v>
      </c>
      <c r="H141" s="45" t="e">
        <f t="shared" si="173"/>
        <v>#DIV/0!</v>
      </c>
      <c r="I141" s="109" t="e">
        <f t="shared" si="174"/>
        <v>#DIV/0!</v>
      </c>
      <c r="J141" s="113" t="e">
        <f t="shared" si="175"/>
        <v>#DIV/0!</v>
      </c>
      <c r="K141" s="170">
        <f t="shared" si="212"/>
        <v>142</v>
      </c>
      <c r="L141" s="41" t="str">
        <f t="shared" si="213"/>
        <v/>
      </c>
      <c r="M141" s="42" t="str">
        <f t="shared" si="214"/>
        <v/>
      </c>
      <c r="N141" s="43" t="str">
        <f t="shared" si="215"/>
        <v/>
      </c>
      <c r="O141" s="44" t="str">
        <f t="shared" si="216"/>
        <v/>
      </c>
      <c r="P141" s="45" t="str">
        <f t="shared" si="217"/>
        <v/>
      </c>
      <c r="Q141" s="45" t="str">
        <f t="shared" si="218"/>
        <v/>
      </c>
      <c r="R141" s="109" t="str">
        <f t="shared" si="219"/>
        <v/>
      </c>
      <c r="S141" s="113" t="str">
        <f t="shared" si="220"/>
        <v/>
      </c>
      <c r="T141" s="170">
        <v>142</v>
      </c>
      <c r="U141" s="41" t="str">
        <f t="shared" si="176"/>
        <v/>
      </c>
      <c r="V141" s="42" t="str">
        <f t="shared" si="177"/>
        <v/>
      </c>
      <c r="W141" s="43" t="str">
        <f t="shared" si="178"/>
        <v/>
      </c>
      <c r="X141" s="44" t="str">
        <f t="shared" si="179"/>
        <v/>
      </c>
      <c r="Y141" s="45" t="str">
        <f t="shared" si="180"/>
        <v/>
      </c>
      <c r="Z141" s="45" t="str">
        <f t="shared" si="181"/>
        <v/>
      </c>
      <c r="AA141" s="109" t="str">
        <f t="shared" si="182"/>
        <v/>
      </c>
      <c r="AB141" s="113" t="str">
        <f t="shared" si="183"/>
        <v/>
      </c>
      <c r="AC141" s="170">
        <v>142</v>
      </c>
      <c r="AD141" s="41" t="str">
        <f t="shared" si="184"/>
        <v/>
      </c>
      <c r="AE141" s="42" t="str">
        <f t="shared" si="185"/>
        <v/>
      </c>
      <c r="AF141" s="43" t="str">
        <f t="shared" si="186"/>
        <v/>
      </c>
      <c r="AG141" s="44" t="str">
        <f t="shared" si="187"/>
        <v/>
      </c>
      <c r="AH141" s="45" t="str">
        <f t="shared" si="188"/>
        <v/>
      </c>
      <c r="AI141" s="45" t="str">
        <f t="shared" si="189"/>
        <v/>
      </c>
      <c r="AJ141" s="109" t="str">
        <f t="shared" si="190"/>
        <v/>
      </c>
      <c r="AK141" s="113" t="str">
        <f t="shared" si="191"/>
        <v/>
      </c>
      <c r="AL141" s="170">
        <v>142</v>
      </c>
      <c r="AM141" s="41" t="str">
        <f t="shared" si="192"/>
        <v/>
      </c>
      <c r="AN141" s="42" t="str">
        <f t="shared" si="193"/>
        <v/>
      </c>
      <c r="AO141" s="43" t="str">
        <f t="shared" si="194"/>
        <v/>
      </c>
      <c r="AP141" s="44" t="str">
        <f t="shared" si="195"/>
        <v/>
      </c>
      <c r="AQ141" s="45" t="str">
        <f t="shared" si="196"/>
        <v/>
      </c>
      <c r="AR141" s="45" t="str">
        <f t="shared" si="197"/>
        <v/>
      </c>
      <c r="AS141" s="45" t="str">
        <f t="shared" si="198"/>
        <v/>
      </c>
      <c r="AT141" s="70" t="str">
        <f t="shared" si="199"/>
        <v/>
      </c>
      <c r="AU141" s="170">
        <v>142</v>
      </c>
      <c r="AV141" s="41" t="str">
        <f t="shared" si="200"/>
        <v/>
      </c>
      <c r="AW141" s="42" t="str">
        <f t="shared" si="201"/>
        <v/>
      </c>
      <c r="AX141" s="43" t="str">
        <f t="shared" si="202"/>
        <v/>
      </c>
      <c r="AY141" s="44" t="str">
        <f t="shared" si="203"/>
        <v/>
      </c>
      <c r="AZ141" s="45" t="str">
        <f t="shared" si="204"/>
        <v/>
      </c>
      <c r="BA141" s="45" t="str">
        <f t="shared" si="205"/>
        <v/>
      </c>
      <c r="BB141" s="45" t="str">
        <f t="shared" si="206"/>
        <v/>
      </c>
      <c r="BC141" s="70" t="str">
        <f t="shared" si="207"/>
        <v/>
      </c>
      <c r="BD141" s="170">
        <v>142</v>
      </c>
      <c r="BE141" s="41" t="str">
        <f t="shared" si="221"/>
        <v/>
      </c>
      <c r="BF141" s="42" t="str">
        <f t="shared" si="222"/>
        <v/>
      </c>
      <c r="BG141" s="43" t="str">
        <f t="shared" si="223"/>
        <v/>
      </c>
      <c r="BH141" s="44" t="str">
        <f t="shared" si="224"/>
        <v/>
      </c>
      <c r="BI141" s="45" t="str">
        <f t="shared" si="225"/>
        <v/>
      </c>
      <c r="BJ141" s="45" t="str">
        <f t="shared" si="226"/>
        <v/>
      </c>
      <c r="BK141" s="45" t="str">
        <f t="shared" si="227"/>
        <v/>
      </c>
      <c r="BL141" s="70" t="str">
        <f t="shared" si="228"/>
        <v/>
      </c>
      <c r="BM141" s="170">
        <v>142</v>
      </c>
      <c r="BN141" s="41" t="str">
        <f t="shared" si="229"/>
        <v/>
      </c>
      <c r="BO141" s="42" t="str">
        <f t="shared" si="230"/>
        <v/>
      </c>
      <c r="BP141" s="43" t="str">
        <f t="shared" si="231"/>
        <v/>
      </c>
      <c r="BQ141" s="44" t="str">
        <f t="shared" si="232"/>
        <v/>
      </c>
      <c r="BR141" s="45" t="str">
        <f t="shared" si="233"/>
        <v/>
      </c>
      <c r="BS141" s="45" t="str">
        <f t="shared" si="234"/>
        <v/>
      </c>
      <c r="BT141" s="45" t="str">
        <f t="shared" si="235"/>
        <v/>
      </c>
      <c r="BU141" s="70" t="str">
        <f t="shared" si="236"/>
        <v/>
      </c>
      <c r="BW141" s="37">
        <v>142</v>
      </c>
      <c r="BX141" s="61">
        <f t="shared" si="237"/>
        <v>0</v>
      </c>
      <c r="BY141" s="62">
        <f t="shared" si="238"/>
        <v>0</v>
      </c>
      <c r="BZ141" s="62" t="e">
        <f t="shared" si="239"/>
        <v>#DIV/0!</v>
      </c>
      <c r="CA141" s="61" t="e">
        <f t="shared" si="240"/>
        <v>#DIV/0!</v>
      </c>
      <c r="CB141" s="75">
        <f t="shared" si="210"/>
        <v>1.273477</v>
      </c>
      <c r="CC141" s="75" t="e">
        <f t="shared" si="241"/>
        <v>#DIV/0!</v>
      </c>
      <c r="CD141" s="75" t="e">
        <f t="shared" si="242"/>
        <v>#DIV/0!</v>
      </c>
      <c r="CE141" s="75" t="e">
        <f t="shared" si="211"/>
        <v>#DIV/0!</v>
      </c>
      <c r="CF141" s="118" t="e">
        <f t="shared" si="243"/>
        <v>#DIV/0!</v>
      </c>
      <c r="CH141" s="37">
        <v>142</v>
      </c>
      <c r="CI141" s="71">
        <f t="shared" si="244"/>
        <v>0</v>
      </c>
      <c r="CJ141" s="42">
        <f t="shared" si="245"/>
        <v>0</v>
      </c>
      <c r="CK141" s="72" t="e">
        <f t="shared" si="246"/>
        <v>#DIV/0!</v>
      </c>
      <c r="CL141" s="71" t="e">
        <f t="shared" si="247"/>
        <v>#DIV/0!</v>
      </c>
      <c r="CM141" s="42" t="e">
        <f t="shared" si="248"/>
        <v>#DIV/0!</v>
      </c>
      <c r="CN141" s="73" t="e">
        <f t="shared" si="249"/>
        <v>#DIV/0!</v>
      </c>
      <c r="CO141" s="123" t="e">
        <f t="shared" si="250"/>
        <v>#DIV/0!</v>
      </c>
    </row>
    <row r="142" spans="1:93" ht="14.25">
      <c r="A142" s="2">
        <v>143</v>
      </c>
      <c r="B142" s="47">
        <f t="shared" si="167"/>
        <v>0</v>
      </c>
      <c r="C142" s="46">
        <f t="shared" si="168"/>
        <v>0</v>
      </c>
      <c r="D142" s="48" t="e">
        <f t="shared" si="169"/>
        <v>#DIV/0!</v>
      </c>
      <c r="E142" s="49" t="e">
        <f t="shared" si="170"/>
        <v>#DIV/0!</v>
      </c>
      <c r="F142" s="50" t="e">
        <f t="shared" si="171"/>
        <v>#DIV/0!</v>
      </c>
      <c r="G142" s="45">
        <f t="shared" si="172"/>
        <v>1.273477</v>
      </c>
      <c r="H142" s="45" t="e">
        <f t="shared" si="173"/>
        <v>#DIV/0!</v>
      </c>
      <c r="I142" s="109" t="e">
        <f t="shared" si="174"/>
        <v>#DIV/0!</v>
      </c>
      <c r="J142" s="113" t="e">
        <f t="shared" si="175"/>
        <v>#DIV/0!</v>
      </c>
      <c r="K142" s="170">
        <f t="shared" si="212"/>
        <v>143</v>
      </c>
      <c r="L142" s="41" t="str">
        <f t="shared" si="213"/>
        <v/>
      </c>
      <c r="M142" s="42" t="str">
        <f t="shared" si="214"/>
        <v/>
      </c>
      <c r="N142" s="43" t="str">
        <f t="shared" si="215"/>
        <v/>
      </c>
      <c r="O142" s="44" t="str">
        <f t="shared" si="216"/>
        <v/>
      </c>
      <c r="P142" s="45" t="str">
        <f t="shared" si="217"/>
        <v/>
      </c>
      <c r="Q142" s="45" t="str">
        <f t="shared" si="218"/>
        <v/>
      </c>
      <c r="R142" s="109" t="str">
        <f t="shared" si="219"/>
        <v/>
      </c>
      <c r="S142" s="113" t="str">
        <f t="shared" si="220"/>
        <v/>
      </c>
      <c r="T142" s="170">
        <v>143</v>
      </c>
      <c r="U142" s="41" t="str">
        <f t="shared" si="176"/>
        <v/>
      </c>
      <c r="V142" s="42" t="str">
        <f t="shared" si="177"/>
        <v/>
      </c>
      <c r="W142" s="43" t="str">
        <f t="shared" si="178"/>
        <v/>
      </c>
      <c r="X142" s="44" t="str">
        <f t="shared" si="179"/>
        <v/>
      </c>
      <c r="Y142" s="45" t="str">
        <f t="shared" si="180"/>
        <v/>
      </c>
      <c r="Z142" s="45" t="str">
        <f t="shared" si="181"/>
        <v/>
      </c>
      <c r="AA142" s="109" t="str">
        <f t="shared" si="182"/>
        <v/>
      </c>
      <c r="AB142" s="113" t="str">
        <f t="shared" si="183"/>
        <v/>
      </c>
      <c r="AC142" s="170">
        <v>143</v>
      </c>
      <c r="AD142" s="41" t="str">
        <f t="shared" si="184"/>
        <v/>
      </c>
      <c r="AE142" s="42" t="str">
        <f t="shared" si="185"/>
        <v/>
      </c>
      <c r="AF142" s="43" t="str">
        <f t="shared" si="186"/>
        <v/>
      </c>
      <c r="AG142" s="44" t="str">
        <f t="shared" si="187"/>
        <v/>
      </c>
      <c r="AH142" s="45" t="str">
        <f t="shared" si="188"/>
        <v/>
      </c>
      <c r="AI142" s="45" t="str">
        <f t="shared" si="189"/>
        <v/>
      </c>
      <c r="AJ142" s="109" t="str">
        <f t="shared" si="190"/>
        <v/>
      </c>
      <c r="AK142" s="113" t="str">
        <f t="shared" si="191"/>
        <v/>
      </c>
      <c r="AL142" s="170">
        <v>143</v>
      </c>
      <c r="AM142" s="41" t="str">
        <f t="shared" si="192"/>
        <v/>
      </c>
      <c r="AN142" s="42" t="str">
        <f t="shared" si="193"/>
        <v/>
      </c>
      <c r="AO142" s="43" t="str">
        <f t="shared" si="194"/>
        <v/>
      </c>
      <c r="AP142" s="44" t="str">
        <f t="shared" si="195"/>
        <v/>
      </c>
      <c r="AQ142" s="45" t="str">
        <f t="shared" si="196"/>
        <v/>
      </c>
      <c r="AR142" s="45" t="str">
        <f t="shared" si="197"/>
        <v/>
      </c>
      <c r="AS142" s="45" t="str">
        <f t="shared" si="198"/>
        <v/>
      </c>
      <c r="AT142" s="70" t="str">
        <f t="shared" si="199"/>
        <v/>
      </c>
      <c r="AU142" s="170">
        <v>143</v>
      </c>
      <c r="AV142" s="41" t="str">
        <f t="shared" si="200"/>
        <v/>
      </c>
      <c r="AW142" s="42" t="str">
        <f t="shared" si="201"/>
        <v/>
      </c>
      <c r="AX142" s="43" t="str">
        <f t="shared" si="202"/>
        <v/>
      </c>
      <c r="AY142" s="44" t="str">
        <f t="shared" si="203"/>
        <v/>
      </c>
      <c r="AZ142" s="45" t="str">
        <f t="shared" si="204"/>
        <v/>
      </c>
      <c r="BA142" s="45" t="str">
        <f t="shared" si="205"/>
        <v/>
      </c>
      <c r="BB142" s="45" t="str">
        <f t="shared" si="206"/>
        <v/>
      </c>
      <c r="BC142" s="70" t="str">
        <f t="shared" si="207"/>
        <v/>
      </c>
      <c r="BD142" s="170">
        <v>143</v>
      </c>
      <c r="BE142" s="41" t="str">
        <f t="shared" si="221"/>
        <v/>
      </c>
      <c r="BF142" s="42" t="str">
        <f t="shared" si="222"/>
        <v/>
      </c>
      <c r="BG142" s="43" t="str">
        <f t="shared" si="223"/>
        <v/>
      </c>
      <c r="BH142" s="44" t="str">
        <f t="shared" si="224"/>
        <v/>
      </c>
      <c r="BI142" s="45" t="str">
        <f t="shared" si="225"/>
        <v/>
      </c>
      <c r="BJ142" s="45" t="str">
        <f t="shared" si="226"/>
        <v/>
      </c>
      <c r="BK142" s="45" t="str">
        <f t="shared" si="227"/>
        <v/>
      </c>
      <c r="BL142" s="70" t="str">
        <f t="shared" si="228"/>
        <v/>
      </c>
      <c r="BM142" s="170">
        <v>143</v>
      </c>
      <c r="BN142" s="41" t="str">
        <f t="shared" si="229"/>
        <v/>
      </c>
      <c r="BO142" s="42" t="str">
        <f t="shared" si="230"/>
        <v/>
      </c>
      <c r="BP142" s="43" t="str">
        <f t="shared" si="231"/>
        <v/>
      </c>
      <c r="BQ142" s="44" t="str">
        <f t="shared" si="232"/>
        <v/>
      </c>
      <c r="BR142" s="45" t="str">
        <f t="shared" si="233"/>
        <v/>
      </c>
      <c r="BS142" s="45" t="str">
        <f t="shared" si="234"/>
        <v/>
      </c>
      <c r="BT142" s="45" t="str">
        <f t="shared" si="235"/>
        <v/>
      </c>
      <c r="BU142" s="70" t="str">
        <f t="shared" si="236"/>
        <v/>
      </c>
      <c r="BW142" s="37">
        <v>143</v>
      </c>
      <c r="BX142" s="61">
        <f t="shared" si="237"/>
        <v>0</v>
      </c>
      <c r="BY142" s="62">
        <f t="shared" si="238"/>
        <v>0</v>
      </c>
      <c r="BZ142" s="62" t="e">
        <f t="shared" si="239"/>
        <v>#DIV/0!</v>
      </c>
      <c r="CA142" s="61" t="e">
        <f t="shared" si="240"/>
        <v>#DIV/0!</v>
      </c>
      <c r="CB142" s="75">
        <f t="shared" si="210"/>
        <v>1.273477</v>
      </c>
      <c r="CC142" s="75" t="e">
        <f t="shared" si="241"/>
        <v>#DIV/0!</v>
      </c>
      <c r="CD142" s="75" t="e">
        <f t="shared" si="242"/>
        <v>#DIV/0!</v>
      </c>
      <c r="CE142" s="75" t="e">
        <f t="shared" si="211"/>
        <v>#DIV/0!</v>
      </c>
      <c r="CF142" s="118" t="e">
        <f t="shared" si="243"/>
        <v>#DIV/0!</v>
      </c>
      <c r="CH142" s="37">
        <v>143</v>
      </c>
      <c r="CI142" s="71">
        <f t="shared" si="244"/>
        <v>0</v>
      </c>
      <c r="CJ142" s="42">
        <f t="shared" si="245"/>
        <v>0</v>
      </c>
      <c r="CK142" s="72" t="e">
        <f t="shared" si="246"/>
        <v>#DIV/0!</v>
      </c>
      <c r="CL142" s="71" t="e">
        <f t="shared" si="247"/>
        <v>#DIV/0!</v>
      </c>
      <c r="CM142" s="42" t="e">
        <f t="shared" si="248"/>
        <v>#DIV/0!</v>
      </c>
      <c r="CN142" s="73" t="e">
        <f t="shared" si="249"/>
        <v>#DIV/0!</v>
      </c>
      <c r="CO142" s="123" t="e">
        <f t="shared" si="250"/>
        <v>#DIV/0!</v>
      </c>
    </row>
    <row r="143" spans="1:93" ht="14.25">
      <c r="A143" s="2">
        <v>144</v>
      </c>
      <c r="B143" s="47">
        <f t="shared" si="167"/>
        <v>0</v>
      </c>
      <c r="C143" s="46">
        <f t="shared" si="168"/>
        <v>0</v>
      </c>
      <c r="D143" s="48" t="e">
        <f t="shared" si="169"/>
        <v>#DIV/0!</v>
      </c>
      <c r="E143" s="49" t="e">
        <f t="shared" si="170"/>
        <v>#DIV/0!</v>
      </c>
      <c r="F143" s="50" t="e">
        <f t="shared" si="171"/>
        <v>#DIV/0!</v>
      </c>
      <c r="G143" s="45">
        <f t="shared" si="172"/>
        <v>1.273477</v>
      </c>
      <c r="H143" s="45" t="e">
        <f t="shared" si="173"/>
        <v>#DIV/0!</v>
      </c>
      <c r="I143" s="109" t="e">
        <f t="shared" si="174"/>
        <v>#DIV/0!</v>
      </c>
      <c r="J143" s="113" t="e">
        <f t="shared" si="175"/>
        <v>#DIV/0!</v>
      </c>
      <c r="K143" s="170">
        <f t="shared" si="212"/>
        <v>144</v>
      </c>
      <c r="L143" s="41" t="str">
        <f t="shared" si="213"/>
        <v/>
      </c>
      <c r="M143" s="42" t="str">
        <f t="shared" si="214"/>
        <v/>
      </c>
      <c r="N143" s="43" t="str">
        <f t="shared" si="215"/>
        <v/>
      </c>
      <c r="O143" s="44" t="str">
        <f t="shared" si="216"/>
        <v/>
      </c>
      <c r="P143" s="45" t="str">
        <f t="shared" si="217"/>
        <v/>
      </c>
      <c r="Q143" s="45" t="str">
        <f t="shared" si="218"/>
        <v/>
      </c>
      <c r="R143" s="109" t="str">
        <f t="shared" si="219"/>
        <v/>
      </c>
      <c r="S143" s="113" t="str">
        <f t="shared" si="220"/>
        <v/>
      </c>
      <c r="T143" s="170">
        <v>144</v>
      </c>
      <c r="U143" s="41" t="str">
        <f t="shared" si="176"/>
        <v/>
      </c>
      <c r="V143" s="42" t="str">
        <f t="shared" si="177"/>
        <v/>
      </c>
      <c r="W143" s="43" t="str">
        <f t="shared" si="178"/>
        <v/>
      </c>
      <c r="X143" s="44" t="str">
        <f t="shared" si="179"/>
        <v/>
      </c>
      <c r="Y143" s="45" t="str">
        <f t="shared" si="180"/>
        <v/>
      </c>
      <c r="Z143" s="45" t="str">
        <f t="shared" si="181"/>
        <v/>
      </c>
      <c r="AA143" s="109" t="str">
        <f t="shared" si="182"/>
        <v/>
      </c>
      <c r="AB143" s="113" t="str">
        <f t="shared" si="183"/>
        <v/>
      </c>
      <c r="AC143" s="170">
        <v>144</v>
      </c>
      <c r="AD143" s="41" t="str">
        <f t="shared" si="184"/>
        <v/>
      </c>
      <c r="AE143" s="42" t="str">
        <f t="shared" si="185"/>
        <v/>
      </c>
      <c r="AF143" s="43" t="str">
        <f t="shared" si="186"/>
        <v/>
      </c>
      <c r="AG143" s="44" t="str">
        <f t="shared" si="187"/>
        <v/>
      </c>
      <c r="AH143" s="45" t="str">
        <f t="shared" si="188"/>
        <v/>
      </c>
      <c r="AI143" s="45" t="str">
        <f t="shared" si="189"/>
        <v/>
      </c>
      <c r="AJ143" s="109" t="str">
        <f t="shared" si="190"/>
        <v/>
      </c>
      <c r="AK143" s="113" t="str">
        <f t="shared" si="191"/>
        <v/>
      </c>
      <c r="AL143" s="170">
        <v>144</v>
      </c>
      <c r="AM143" s="41" t="str">
        <f t="shared" si="192"/>
        <v/>
      </c>
      <c r="AN143" s="42" t="str">
        <f t="shared" si="193"/>
        <v/>
      </c>
      <c r="AO143" s="43" t="str">
        <f t="shared" si="194"/>
        <v/>
      </c>
      <c r="AP143" s="44" t="str">
        <f t="shared" si="195"/>
        <v/>
      </c>
      <c r="AQ143" s="45" t="str">
        <f t="shared" si="196"/>
        <v/>
      </c>
      <c r="AR143" s="45" t="str">
        <f t="shared" si="197"/>
        <v/>
      </c>
      <c r="AS143" s="45" t="str">
        <f t="shared" si="198"/>
        <v/>
      </c>
      <c r="AT143" s="70" t="str">
        <f t="shared" si="199"/>
        <v/>
      </c>
      <c r="AU143" s="170">
        <v>144</v>
      </c>
      <c r="AV143" s="41" t="str">
        <f t="shared" si="200"/>
        <v/>
      </c>
      <c r="AW143" s="42" t="str">
        <f t="shared" si="201"/>
        <v/>
      </c>
      <c r="AX143" s="43" t="str">
        <f t="shared" si="202"/>
        <v/>
      </c>
      <c r="AY143" s="44" t="str">
        <f t="shared" si="203"/>
        <v/>
      </c>
      <c r="AZ143" s="45" t="str">
        <f t="shared" si="204"/>
        <v/>
      </c>
      <c r="BA143" s="45" t="str">
        <f t="shared" si="205"/>
        <v/>
      </c>
      <c r="BB143" s="45" t="str">
        <f t="shared" si="206"/>
        <v/>
      </c>
      <c r="BC143" s="70" t="str">
        <f t="shared" si="207"/>
        <v/>
      </c>
      <c r="BD143" s="170">
        <v>144</v>
      </c>
      <c r="BE143" s="41" t="str">
        <f t="shared" si="221"/>
        <v/>
      </c>
      <c r="BF143" s="42" t="str">
        <f t="shared" si="222"/>
        <v/>
      </c>
      <c r="BG143" s="43" t="str">
        <f t="shared" si="223"/>
        <v/>
      </c>
      <c r="BH143" s="44" t="str">
        <f t="shared" si="224"/>
        <v/>
      </c>
      <c r="BI143" s="45" t="str">
        <f t="shared" si="225"/>
        <v/>
      </c>
      <c r="BJ143" s="45" t="str">
        <f t="shared" si="226"/>
        <v/>
      </c>
      <c r="BK143" s="45" t="str">
        <f t="shared" si="227"/>
        <v/>
      </c>
      <c r="BL143" s="70" t="str">
        <f t="shared" si="228"/>
        <v/>
      </c>
      <c r="BM143" s="170">
        <v>144</v>
      </c>
      <c r="BN143" s="41" t="str">
        <f t="shared" si="229"/>
        <v/>
      </c>
      <c r="BO143" s="42" t="str">
        <f t="shared" si="230"/>
        <v/>
      </c>
      <c r="BP143" s="43" t="str">
        <f t="shared" si="231"/>
        <v/>
      </c>
      <c r="BQ143" s="44" t="str">
        <f t="shared" si="232"/>
        <v/>
      </c>
      <c r="BR143" s="45" t="str">
        <f t="shared" si="233"/>
        <v/>
      </c>
      <c r="BS143" s="45" t="str">
        <f t="shared" si="234"/>
        <v/>
      </c>
      <c r="BT143" s="45" t="str">
        <f t="shared" si="235"/>
        <v/>
      </c>
      <c r="BU143" s="70" t="str">
        <f t="shared" si="236"/>
        <v/>
      </c>
      <c r="BW143" s="37">
        <v>144</v>
      </c>
      <c r="BX143" s="61">
        <f t="shared" si="237"/>
        <v>0</v>
      </c>
      <c r="BY143" s="62">
        <f t="shared" si="238"/>
        <v>0</v>
      </c>
      <c r="BZ143" s="62" t="e">
        <f t="shared" si="239"/>
        <v>#DIV/0!</v>
      </c>
      <c r="CA143" s="61" t="e">
        <f t="shared" si="240"/>
        <v>#DIV/0!</v>
      </c>
      <c r="CB143" s="75">
        <f t="shared" si="210"/>
        <v>1.273477</v>
      </c>
      <c r="CC143" s="75" t="e">
        <f t="shared" si="241"/>
        <v>#DIV/0!</v>
      </c>
      <c r="CD143" s="75" t="e">
        <f t="shared" si="242"/>
        <v>#DIV/0!</v>
      </c>
      <c r="CE143" s="75" t="e">
        <f t="shared" si="211"/>
        <v>#DIV/0!</v>
      </c>
      <c r="CF143" s="118" t="e">
        <f t="shared" si="243"/>
        <v>#DIV/0!</v>
      </c>
      <c r="CH143" s="37">
        <v>144</v>
      </c>
      <c r="CI143" s="71">
        <f t="shared" si="244"/>
        <v>0</v>
      </c>
      <c r="CJ143" s="42">
        <f t="shared" si="245"/>
        <v>0</v>
      </c>
      <c r="CK143" s="72" t="e">
        <f t="shared" si="246"/>
        <v>#DIV/0!</v>
      </c>
      <c r="CL143" s="71" t="e">
        <f t="shared" si="247"/>
        <v>#DIV/0!</v>
      </c>
      <c r="CM143" s="42" t="e">
        <f t="shared" si="248"/>
        <v>#DIV/0!</v>
      </c>
      <c r="CN143" s="73" t="e">
        <f t="shared" si="249"/>
        <v>#DIV/0!</v>
      </c>
      <c r="CO143" s="123" t="e">
        <f t="shared" si="250"/>
        <v>#DIV/0!</v>
      </c>
    </row>
    <row r="144" spans="1:93" ht="14.25">
      <c r="A144" s="2">
        <v>145</v>
      </c>
      <c r="B144" s="47">
        <f t="shared" si="167"/>
        <v>0</v>
      </c>
      <c r="C144" s="46">
        <f t="shared" si="168"/>
        <v>0</v>
      </c>
      <c r="D144" s="48" t="e">
        <f t="shared" si="169"/>
        <v>#DIV/0!</v>
      </c>
      <c r="E144" s="49" t="e">
        <f t="shared" si="170"/>
        <v>#DIV/0!</v>
      </c>
      <c r="F144" s="50" t="e">
        <f t="shared" si="171"/>
        <v>#DIV/0!</v>
      </c>
      <c r="G144" s="45">
        <f t="shared" si="172"/>
        <v>1.273477</v>
      </c>
      <c r="H144" s="45" t="e">
        <f t="shared" si="173"/>
        <v>#DIV/0!</v>
      </c>
      <c r="I144" s="109" t="e">
        <f t="shared" si="174"/>
        <v>#DIV/0!</v>
      </c>
      <c r="J144" s="113" t="e">
        <f t="shared" si="175"/>
        <v>#DIV/0!</v>
      </c>
      <c r="K144" s="170">
        <f t="shared" si="212"/>
        <v>145</v>
      </c>
      <c r="L144" s="41" t="str">
        <f t="shared" si="213"/>
        <v/>
      </c>
      <c r="M144" s="42" t="str">
        <f t="shared" si="214"/>
        <v/>
      </c>
      <c r="N144" s="43" t="str">
        <f t="shared" si="215"/>
        <v/>
      </c>
      <c r="O144" s="44" t="str">
        <f t="shared" si="216"/>
        <v/>
      </c>
      <c r="P144" s="45" t="str">
        <f t="shared" si="217"/>
        <v/>
      </c>
      <c r="Q144" s="45" t="str">
        <f t="shared" si="218"/>
        <v/>
      </c>
      <c r="R144" s="109" t="str">
        <f t="shared" si="219"/>
        <v/>
      </c>
      <c r="S144" s="113" t="str">
        <f t="shared" si="220"/>
        <v/>
      </c>
      <c r="T144" s="170">
        <v>145</v>
      </c>
      <c r="U144" s="41" t="str">
        <f t="shared" si="176"/>
        <v/>
      </c>
      <c r="V144" s="42" t="str">
        <f t="shared" si="177"/>
        <v/>
      </c>
      <c r="W144" s="43" t="str">
        <f t="shared" si="178"/>
        <v/>
      </c>
      <c r="X144" s="44" t="str">
        <f t="shared" si="179"/>
        <v/>
      </c>
      <c r="Y144" s="45" t="str">
        <f t="shared" si="180"/>
        <v/>
      </c>
      <c r="Z144" s="45" t="str">
        <f t="shared" si="181"/>
        <v/>
      </c>
      <c r="AA144" s="109" t="str">
        <f t="shared" si="182"/>
        <v/>
      </c>
      <c r="AB144" s="113" t="str">
        <f t="shared" si="183"/>
        <v/>
      </c>
      <c r="AC144" s="170">
        <v>145</v>
      </c>
      <c r="AD144" s="41" t="str">
        <f t="shared" si="184"/>
        <v/>
      </c>
      <c r="AE144" s="42" t="str">
        <f t="shared" si="185"/>
        <v/>
      </c>
      <c r="AF144" s="43" t="str">
        <f t="shared" si="186"/>
        <v/>
      </c>
      <c r="AG144" s="44" t="str">
        <f t="shared" si="187"/>
        <v/>
      </c>
      <c r="AH144" s="45" t="str">
        <f t="shared" si="188"/>
        <v/>
      </c>
      <c r="AI144" s="45" t="str">
        <f t="shared" si="189"/>
        <v/>
      </c>
      <c r="AJ144" s="109" t="str">
        <f t="shared" si="190"/>
        <v/>
      </c>
      <c r="AK144" s="113" t="str">
        <f t="shared" si="191"/>
        <v/>
      </c>
      <c r="AL144" s="170">
        <v>145</v>
      </c>
      <c r="AM144" s="41" t="str">
        <f t="shared" si="192"/>
        <v/>
      </c>
      <c r="AN144" s="42" t="str">
        <f t="shared" si="193"/>
        <v/>
      </c>
      <c r="AO144" s="43" t="str">
        <f t="shared" si="194"/>
        <v/>
      </c>
      <c r="AP144" s="44" t="str">
        <f t="shared" si="195"/>
        <v/>
      </c>
      <c r="AQ144" s="45" t="str">
        <f t="shared" si="196"/>
        <v/>
      </c>
      <c r="AR144" s="45" t="str">
        <f t="shared" si="197"/>
        <v/>
      </c>
      <c r="AS144" s="45" t="str">
        <f t="shared" si="198"/>
        <v/>
      </c>
      <c r="AT144" s="70" t="str">
        <f t="shared" si="199"/>
        <v/>
      </c>
      <c r="AU144" s="170">
        <v>145</v>
      </c>
      <c r="AV144" s="41" t="str">
        <f t="shared" si="200"/>
        <v/>
      </c>
      <c r="AW144" s="42" t="str">
        <f t="shared" si="201"/>
        <v/>
      </c>
      <c r="AX144" s="43" t="str">
        <f t="shared" si="202"/>
        <v/>
      </c>
      <c r="AY144" s="44" t="str">
        <f t="shared" si="203"/>
        <v/>
      </c>
      <c r="AZ144" s="45" t="str">
        <f t="shared" si="204"/>
        <v/>
      </c>
      <c r="BA144" s="45" t="str">
        <f t="shared" si="205"/>
        <v/>
      </c>
      <c r="BB144" s="45" t="str">
        <f t="shared" si="206"/>
        <v/>
      </c>
      <c r="BC144" s="70" t="str">
        <f t="shared" si="207"/>
        <v/>
      </c>
      <c r="BD144" s="170">
        <v>145</v>
      </c>
      <c r="BE144" s="41" t="str">
        <f t="shared" si="221"/>
        <v/>
      </c>
      <c r="BF144" s="42" t="str">
        <f t="shared" si="222"/>
        <v/>
      </c>
      <c r="BG144" s="43" t="str">
        <f t="shared" si="223"/>
        <v/>
      </c>
      <c r="BH144" s="44" t="str">
        <f t="shared" si="224"/>
        <v/>
      </c>
      <c r="BI144" s="45" t="str">
        <f t="shared" si="225"/>
        <v/>
      </c>
      <c r="BJ144" s="45" t="str">
        <f t="shared" si="226"/>
        <v/>
      </c>
      <c r="BK144" s="45" t="str">
        <f t="shared" si="227"/>
        <v/>
      </c>
      <c r="BL144" s="70" t="str">
        <f t="shared" si="228"/>
        <v/>
      </c>
      <c r="BM144" s="170">
        <v>145</v>
      </c>
      <c r="BN144" s="41" t="str">
        <f t="shared" si="229"/>
        <v/>
      </c>
      <c r="BO144" s="42" t="str">
        <f t="shared" si="230"/>
        <v/>
      </c>
      <c r="BP144" s="43" t="str">
        <f t="shared" si="231"/>
        <v/>
      </c>
      <c r="BQ144" s="44" t="str">
        <f t="shared" si="232"/>
        <v/>
      </c>
      <c r="BR144" s="45" t="str">
        <f t="shared" si="233"/>
        <v/>
      </c>
      <c r="BS144" s="45" t="str">
        <f t="shared" si="234"/>
        <v/>
      </c>
      <c r="BT144" s="45" t="str">
        <f t="shared" si="235"/>
        <v/>
      </c>
      <c r="BU144" s="70" t="str">
        <f t="shared" si="236"/>
        <v/>
      </c>
      <c r="BW144" s="37">
        <v>145</v>
      </c>
      <c r="BX144" s="61">
        <f t="shared" si="237"/>
        <v>0</v>
      </c>
      <c r="BY144" s="62">
        <f t="shared" si="238"/>
        <v>0</v>
      </c>
      <c r="BZ144" s="62" t="e">
        <f t="shared" si="239"/>
        <v>#DIV/0!</v>
      </c>
      <c r="CA144" s="61" t="e">
        <f t="shared" si="240"/>
        <v>#DIV/0!</v>
      </c>
      <c r="CB144" s="75">
        <f t="shared" si="210"/>
        <v>1.273477</v>
      </c>
      <c r="CC144" s="75" t="e">
        <f t="shared" si="241"/>
        <v>#DIV/0!</v>
      </c>
      <c r="CD144" s="75" t="e">
        <f t="shared" si="242"/>
        <v>#DIV/0!</v>
      </c>
      <c r="CE144" s="75" t="e">
        <f t="shared" si="211"/>
        <v>#DIV/0!</v>
      </c>
      <c r="CF144" s="118" t="e">
        <f t="shared" si="243"/>
        <v>#DIV/0!</v>
      </c>
      <c r="CH144" s="37">
        <v>145</v>
      </c>
      <c r="CI144" s="71">
        <f t="shared" si="244"/>
        <v>0</v>
      </c>
      <c r="CJ144" s="42">
        <f t="shared" si="245"/>
        <v>0</v>
      </c>
      <c r="CK144" s="72" t="e">
        <f t="shared" si="246"/>
        <v>#DIV/0!</v>
      </c>
      <c r="CL144" s="71" t="e">
        <f t="shared" si="247"/>
        <v>#DIV/0!</v>
      </c>
      <c r="CM144" s="42" t="e">
        <f t="shared" si="248"/>
        <v>#DIV/0!</v>
      </c>
      <c r="CN144" s="73" t="e">
        <f t="shared" si="249"/>
        <v>#DIV/0!</v>
      </c>
      <c r="CO144" s="123" t="e">
        <f t="shared" si="250"/>
        <v>#DIV/0!</v>
      </c>
    </row>
    <row r="145" spans="1:93" ht="14.25">
      <c r="A145" s="2">
        <v>146</v>
      </c>
      <c r="B145" s="47">
        <f t="shared" si="167"/>
        <v>0</v>
      </c>
      <c r="C145" s="46">
        <f t="shared" si="168"/>
        <v>0</v>
      </c>
      <c r="D145" s="48" t="e">
        <f t="shared" si="169"/>
        <v>#DIV/0!</v>
      </c>
      <c r="E145" s="49" t="e">
        <f t="shared" si="170"/>
        <v>#DIV/0!</v>
      </c>
      <c r="F145" s="50" t="e">
        <f t="shared" si="171"/>
        <v>#DIV/0!</v>
      </c>
      <c r="G145" s="45">
        <f t="shared" si="172"/>
        <v>1.273477</v>
      </c>
      <c r="H145" s="45" t="e">
        <f t="shared" si="173"/>
        <v>#DIV/0!</v>
      </c>
      <c r="I145" s="109" t="e">
        <f t="shared" si="174"/>
        <v>#DIV/0!</v>
      </c>
      <c r="J145" s="113" t="e">
        <f t="shared" si="175"/>
        <v>#DIV/0!</v>
      </c>
      <c r="K145" s="170">
        <f t="shared" si="212"/>
        <v>146</v>
      </c>
      <c r="L145" s="41" t="str">
        <f t="shared" si="213"/>
        <v/>
      </c>
      <c r="M145" s="42" t="str">
        <f t="shared" si="214"/>
        <v/>
      </c>
      <c r="N145" s="43" t="str">
        <f t="shared" si="215"/>
        <v/>
      </c>
      <c r="O145" s="44" t="str">
        <f t="shared" si="216"/>
        <v/>
      </c>
      <c r="P145" s="45" t="str">
        <f t="shared" si="217"/>
        <v/>
      </c>
      <c r="Q145" s="45" t="str">
        <f t="shared" si="218"/>
        <v/>
      </c>
      <c r="R145" s="109" t="str">
        <f t="shared" si="219"/>
        <v/>
      </c>
      <c r="S145" s="113" t="str">
        <f t="shared" si="220"/>
        <v/>
      </c>
      <c r="T145" s="170">
        <v>146</v>
      </c>
      <c r="U145" s="41" t="str">
        <f t="shared" si="176"/>
        <v/>
      </c>
      <c r="V145" s="42" t="str">
        <f t="shared" si="177"/>
        <v/>
      </c>
      <c r="W145" s="43" t="str">
        <f t="shared" si="178"/>
        <v/>
      </c>
      <c r="X145" s="44" t="str">
        <f t="shared" si="179"/>
        <v/>
      </c>
      <c r="Y145" s="45" t="str">
        <f t="shared" si="180"/>
        <v/>
      </c>
      <c r="Z145" s="45" t="str">
        <f t="shared" si="181"/>
        <v/>
      </c>
      <c r="AA145" s="109" t="str">
        <f t="shared" si="182"/>
        <v/>
      </c>
      <c r="AB145" s="113" t="str">
        <f t="shared" si="183"/>
        <v/>
      </c>
      <c r="AC145" s="170">
        <v>146</v>
      </c>
      <c r="AD145" s="41" t="str">
        <f t="shared" si="184"/>
        <v/>
      </c>
      <c r="AE145" s="42" t="str">
        <f t="shared" si="185"/>
        <v/>
      </c>
      <c r="AF145" s="43" t="str">
        <f t="shared" si="186"/>
        <v/>
      </c>
      <c r="AG145" s="44" t="str">
        <f t="shared" si="187"/>
        <v/>
      </c>
      <c r="AH145" s="45" t="str">
        <f t="shared" si="188"/>
        <v/>
      </c>
      <c r="AI145" s="45" t="str">
        <f t="shared" si="189"/>
        <v/>
      </c>
      <c r="AJ145" s="109" t="str">
        <f t="shared" si="190"/>
        <v/>
      </c>
      <c r="AK145" s="113" t="str">
        <f t="shared" si="191"/>
        <v/>
      </c>
      <c r="AL145" s="170">
        <v>146</v>
      </c>
      <c r="AM145" s="41" t="str">
        <f t="shared" si="192"/>
        <v/>
      </c>
      <c r="AN145" s="42" t="str">
        <f t="shared" si="193"/>
        <v/>
      </c>
      <c r="AO145" s="43" t="str">
        <f t="shared" si="194"/>
        <v/>
      </c>
      <c r="AP145" s="44" t="str">
        <f t="shared" si="195"/>
        <v/>
      </c>
      <c r="AQ145" s="45" t="str">
        <f t="shared" si="196"/>
        <v/>
      </c>
      <c r="AR145" s="45" t="str">
        <f t="shared" si="197"/>
        <v/>
      </c>
      <c r="AS145" s="45" t="str">
        <f t="shared" si="198"/>
        <v/>
      </c>
      <c r="AT145" s="70" t="str">
        <f t="shared" si="199"/>
        <v/>
      </c>
      <c r="AU145" s="170">
        <v>146</v>
      </c>
      <c r="AV145" s="41" t="str">
        <f t="shared" si="200"/>
        <v/>
      </c>
      <c r="AW145" s="42" t="str">
        <f t="shared" si="201"/>
        <v/>
      </c>
      <c r="AX145" s="43" t="str">
        <f t="shared" si="202"/>
        <v/>
      </c>
      <c r="AY145" s="44" t="str">
        <f t="shared" si="203"/>
        <v/>
      </c>
      <c r="AZ145" s="45" t="str">
        <f t="shared" si="204"/>
        <v/>
      </c>
      <c r="BA145" s="45" t="str">
        <f t="shared" si="205"/>
        <v/>
      </c>
      <c r="BB145" s="45" t="str">
        <f t="shared" si="206"/>
        <v/>
      </c>
      <c r="BC145" s="70" t="str">
        <f t="shared" si="207"/>
        <v/>
      </c>
      <c r="BD145" s="170">
        <v>146</v>
      </c>
      <c r="BE145" s="41" t="str">
        <f t="shared" si="221"/>
        <v/>
      </c>
      <c r="BF145" s="42" t="str">
        <f t="shared" si="222"/>
        <v/>
      </c>
      <c r="BG145" s="43" t="str">
        <f t="shared" si="223"/>
        <v/>
      </c>
      <c r="BH145" s="44" t="str">
        <f t="shared" si="224"/>
        <v/>
      </c>
      <c r="BI145" s="45" t="str">
        <f t="shared" si="225"/>
        <v/>
      </c>
      <c r="BJ145" s="45" t="str">
        <f t="shared" si="226"/>
        <v/>
      </c>
      <c r="BK145" s="45" t="str">
        <f t="shared" si="227"/>
        <v/>
      </c>
      <c r="BL145" s="70" t="str">
        <f t="shared" si="228"/>
        <v/>
      </c>
      <c r="BM145" s="170">
        <v>146</v>
      </c>
      <c r="BN145" s="41" t="str">
        <f t="shared" si="229"/>
        <v/>
      </c>
      <c r="BO145" s="42" t="str">
        <f t="shared" si="230"/>
        <v/>
      </c>
      <c r="BP145" s="43" t="str">
        <f t="shared" si="231"/>
        <v/>
      </c>
      <c r="BQ145" s="44" t="str">
        <f t="shared" si="232"/>
        <v/>
      </c>
      <c r="BR145" s="45" t="str">
        <f t="shared" si="233"/>
        <v/>
      </c>
      <c r="BS145" s="45" t="str">
        <f t="shared" si="234"/>
        <v/>
      </c>
      <c r="BT145" s="45" t="str">
        <f t="shared" si="235"/>
        <v/>
      </c>
      <c r="BU145" s="70" t="str">
        <f t="shared" si="236"/>
        <v/>
      </c>
      <c r="BW145" s="37">
        <v>146</v>
      </c>
      <c r="BX145" s="61">
        <f t="shared" si="237"/>
        <v>0</v>
      </c>
      <c r="BY145" s="62">
        <f t="shared" si="238"/>
        <v>0</v>
      </c>
      <c r="BZ145" s="62" t="e">
        <f t="shared" si="239"/>
        <v>#DIV/0!</v>
      </c>
      <c r="CA145" s="61" t="e">
        <f t="shared" si="240"/>
        <v>#DIV/0!</v>
      </c>
      <c r="CB145" s="75">
        <f t="shared" si="210"/>
        <v>1.273477</v>
      </c>
      <c r="CC145" s="75" t="e">
        <f t="shared" si="241"/>
        <v>#DIV/0!</v>
      </c>
      <c r="CD145" s="75" t="e">
        <f t="shared" si="242"/>
        <v>#DIV/0!</v>
      </c>
      <c r="CE145" s="75" t="e">
        <f t="shared" si="211"/>
        <v>#DIV/0!</v>
      </c>
      <c r="CF145" s="118" t="e">
        <f t="shared" si="243"/>
        <v>#DIV/0!</v>
      </c>
      <c r="CH145" s="37">
        <v>146</v>
      </c>
      <c r="CI145" s="71">
        <f t="shared" si="244"/>
        <v>0</v>
      </c>
      <c r="CJ145" s="42">
        <f t="shared" si="245"/>
        <v>0</v>
      </c>
      <c r="CK145" s="72" t="e">
        <f t="shared" si="246"/>
        <v>#DIV/0!</v>
      </c>
      <c r="CL145" s="71" t="e">
        <f t="shared" si="247"/>
        <v>#DIV/0!</v>
      </c>
      <c r="CM145" s="42" t="e">
        <f t="shared" si="248"/>
        <v>#DIV/0!</v>
      </c>
      <c r="CN145" s="73" t="e">
        <f t="shared" si="249"/>
        <v>#DIV/0!</v>
      </c>
      <c r="CO145" s="123" t="e">
        <f t="shared" si="250"/>
        <v>#DIV/0!</v>
      </c>
    </row>
    <row r="146" spans="1:93" ht="14.25">
      <c r="A146" s="2">
        <v>147</v>
      </c>
      <c r="B146" s="47">
        <f t="shared" si="167"/>
        <v>0</v>
      </c>
      <c r="C146" s="46">
        <f t="shared" si="168"/>
        <v>0</v>
      </c>
      <c r="D146" s="48" t="e">
        <f t="shared" si="169"/>
        <v>#DIV/0!</v>
      </c>
      <c r="E146" s="49" t="e">
        <f t="shared" si="170"/>
        <v>#DIV/0!</v>
      </c>
      <c r="F146" s="50" t="e">
        <f t="shared" si="171"/>
        <v>#DIV/0!</v>
      </c>
      <c r="G146" s="45">
        <f t="shared" si="172"/>
        <v>1.273477</v>
      </c>
      <c r="H146" s="45" t="e">
        <f t="shared" si="173"/>
        <v>#DIV/0!</v>
      </c>
      <c r="I146" s="109" t="e">
        <f t="shared" si="174"/>
        <v>#DIV/0!</v>
      </c>
      <c r="J146" s="113" t="e">
        <f t="shared" si="175"/>
        <v>#DIV/0!</v>
      </c>
      <c r="K146" s="170">
        <f t="shared" si="212"/>
        <v>147</v>
      </c>
      <c r="L146" s="41" t="str">
        <f t="shared" si="213"/>
        <v/>
      </c>
      <c r="M146" s="42" t="str">
        <f t="shared" si="214"/>
        <v/>
      </c>
      <c r="N146" s="43" t="str">
        <f t="shared" si="215"/>
        <v/>
      </c>
      <c r="O146" s="44" t="str">
        <f t="shared" si="216"/>
        <v/>
      </c>
      <c r="P146" s="45" t="str">
        <f t="shared" si="217"/>
        <v/>
      </c>
      <c r="Q146" s="45" t="str">
        <f t="shared" si="218"/>
        <v/>
      </c>
      <c r="R146" s="109" t="str">
        <f t="shared" si="219"/>
        <v/>
      </c>
      <c r="S146" s="113" t="str">
        <f t="shared" si="220"/>
        <v/>
      </c>
      <c r="T146" s="170">
        <v>147</v>
      </c>
      <c r="U146" s="41" t="str">
        <f t="shared" si="176"/>
        <v/>
      </c>
      <c r="V146" s="42" t="str">
        <f t="shared" si="177"/>
        <v/>
      </c>
      <c r="W146" s="43" t="str">
        <f t="shared" si="178"/>
        <v/>
      </c>
      <c r="X146" s="44" t="str">
        <f t="shared" si="179"/>
        <v/>
      </c>
      <c r="Y146" s="45" t="str">
        <f t="shared" si="180"/>
        <v/>
      </c>
      <c r="Z146" s="45" t="str">
        <f t="shared" si="181"/>
        <v/>
      </c>
      <c r="AA146" s="109" t="str">
        <f t="shared" si="182"/>
        <v/>
      </c>
      <c r="AB146" s="113" t="str">
        <f t="shared" si="183"/>
        <v/>
      </c>
      <c r="AC146" s="170">
        <v>147</v>
      </c>
      <c r="AD146" s="41" t="str">
        <f t="shared" si="184"/>
        <v/>
      </c>
      <c r="AE146" s="42" t="str">
        <f t="shared" si="185"/>
        <v/>
      </c>
      <c r="AF146" s="43" t="str">
        <f t="shared" si="186"/>
        <v/>
      </c>
      <c r="AG146" s="44" t="str">
        <f t="shared" si="187"/>
        <v/>
      </c>
      <c r="AH146" s="45" t="str">
        <f t="shared" si="188"/>
        <v/>
      </c>
      <c r="AI146" s="45" t="str">
        <f t="shared" si="189"/>
        <v/>
      </c>
      <c r="AJ146" s="109" t="str">
        <f t="shared" si="190"/>
        <v/>
      </c>
      <c r="AK146" s="113" t="str">
        <f t="shared" si="191"/>
        <v/>
      </c>
      <c r="AL146" s="170">
        <v>147</v>
      </c>
      <c r="AM146" s="41" t="str">
        <f t="shared" si="192"/>
        <v/>
      </c>
      <c r="AN146" s="42" t="str">
        <f t="shared" si="193"/>
        <v/>
      </c>
      <c r="AO146" s="43" t="str">
        <f t="shared" si="194"/>
        <v/>
      </c>
      <c r="AP146" s="44" t="str">
        <f t="shared" si="195"/>
        <v/>
      </c>
      <c r="AQ146" s="45" t="str">
        <f t="shared" si="196"/>
        <v/>
      </c>
      <c r="AR146" s="45" t="str">
        <f t="shared" si="197"/>
        <v/>
      </c>
      <c r="AS146" s="45" t="str">
        <f t="shared" si="198"/>
        <v/>
      </c>
      <c r="AT146" s="70" t="str">
        <f t="shared" si="199"/>
        <v/>
      </c>
      <c r="AU146" s="170">
        <v>147</v>
      </c>
      <c r="AV146" s="41" t="str">
        <f t="shared" si="200"/>
        <v/>
      </c>
      <c r="AW146" s="42" t="str">
        <f t="shared" si="201"/>
        <v/>
      </c>
      <c r="AX146" s="43" t="str">
        <f t="shared" si="202"/>
        <v/>
      </c>
      <c r="AY146" s="44" t="str">
        <f t="shared" si="203"/>
        <v/>
      </c>
      <c r="AZ146" s="45" t="str">
        <f t="shared" si="204"/>
        <v/>
      </c>
      <c r="BA146" s="45" t="str">
        <f t="shared" si="205"/>
        <v/>
      </c>
      <c r="BB146" s="45" t="str">
        <f t="shared" si="206"/>
        <v/>
      </c>
      <c r="BC146" s="70" t="str">
        <f t="shared" si="207"/>
        <v/>
      </c>
      <c r="BD146" s="170">
        <v>147</v>
      </c>
      <c r="BE146" s="41" t="str">
        <f t="shared" si="221"/>
        <v/>
      </c>
      <c r="BF146" s="42" t="str">
        <f t="shared" si="222"/>
        <v/>
      </c>
      <c r="BG146" s="43" t="str">
        <f t="shared" si="223"/>
        <v/>
      </c>
      <c r="BH146" s="44" t="str">
        <f t="shared" si="224"/>
        <v/>
      </c>
      <c r="BI146" s="45" t="str">
        <f t="shared" si="225"/>
        <v/>
      </c>
      <c r="BJ146" s="45" t="str">
        <f t="shared" si="226"/>
        <v/>
      </c>
      <c r="BK146" s="45" t="str">
        <f t="shared" si="227"/>
        <v/>
      </c>
      <c r="BL146" s="70" t="str">
        <f t="shared" si="228"/>
        <v/>
      </c>
      <c r="BM146" s="170">
        <v>147</v>
      </c>
      <c r="BN146" s="41" t="str">
        <f t="shared" si="229"/>
        <v/>
      </c>
      <c r="BO146" s="42" t="str">
        <f t="shared" si="230"/>
        <v/>
      </c>
      <c r="BP146" s="43" t="str">
        <f t="shared" si="231"/>
        <v/>
      </c>
      <c r="BQ146" s="44" t="str">
        <f t="shared" si="232"/>
        <v/>
      </c>
      <c r="BR146" s="45" t="str">
        <f t="shared" si="233"/>
        <v/>
      </c>
      <c r="BS146" s="45" t="str">
        <f t="shared" si="234"/>
        <v/>
      </c>
      <c r="BT146" s="45" t="str">
        <f t="shared" si="235"/>
        <v/>
      </c>
      <c r="BU146" s="70" t="str">
        <f t="shared" si="236"/>
        <v/>
      </c>
      <c r="BW146" s="37">
        <v>147</v>
      </c>
      <c r="BX146" s="61">
        <f t="shared" si="237"/>
        <v>0</v>
      </c>
      <c r="BY146" s="62">
        <f t="shared" si="238"/>
        <v>0</v>
      </c>
      <c r="BZ146" s="62" t="e">
        <f t="shared" si="239"/>
        <v>#DIV/0!</v>
      </c>
      <c r="CA146" s="61" t="e">
        <f t="shared" si="240"/>
        <v>#DIV/0!</v>
      </c>
      <c r="CB146" s="75">
        <f t="shared" si="210"/>
        <v>1.273477</v>
      </c>
      <c r="CC146" s="75" t="e">
        <f t="shared" si="241"/>
        <v>#DIV/0!</v>
      </c>
      <c r="CD146" s="75" t="e">
        <f t="shared" si="242"/>
        <v>#DIV/0!</v>
      </c>
      <c r="CE146" s="75" t="e">
        <f t="shared" si="211"/>
        <v>#DIV/0!</v>
      </c>
      <c r="CF146" s="118" t="e">
        <f t="shared" si="243"/>
        <v>#DIV/0!</v>
      </c>
      <c r="CH146" s="37">
        <v>147</v>
      </c>
      <c r="CI146" s="71">
        <f t="shared" si="244"/>
        <v>0</v>
      </c>
      <c r="CJ146" s="42">
        <f t="shared" si="245"/>
        <v>0</v>
      </c>
      <c r="CK146" s="72" t="e">
        <f t="shared" si="246"/>
        <v>#DIV/0!</v>
      </c>
      <c r="CL146" s="71" t="e">
        <f t="shared" si="247"/>
        <v>#DIV/0!</v>
      </c>
      <c r="CM146" s="42" t="e">
        <f t="shared" si="248"/>
        <v>#DIV/0!</v>
      </c>
      <c r="CN146" s="73" t="e">
        <f t="shared" si="249"/>
        <v>#DIV/0!</v>
      </c>
      <c r="CO146" s="123" t="e">
        <f t="shared" si="250"/>
        <v>#DIV/0!</v>
      </c>
    </row>
    <row r="147" spans="1:93" ht="14.25">
      <c r="A147" s="2">
        <v>148</v>
      </c>
      <c r="B147" s="47">
        <f t="shared" si="167"/>
        <v>0</v>
      </c>
      <c r="C147" s="46">
        <f t="shared" si="168"/>
        <v>0</v>
      </c>
      <c r="D147" s="48" t="e">
        <f t="shared" si="169"/>
        <v>#DIV/0!</v>
      </c>
      <c r="E147" s="49" t="e">
        <f t="shared" si="170"/>
        <v>#DIV/0!</v>
      </c>
      <c r="F147" s="50" t="e">
        <f t="shared" si="171"/>
        <v>#DIV/0!</v>
      </c>
      <c r="G147" s="45">
        <f t="shared" si="172"/>
        <v>1.273477</v>
      </c>
      <c r="H147" s="45" t="e">
        <f t="shared" si="173"/>
        <v>#DIV/0!</v>
      </c>
      <c r="I147" s="109" t="e">
        <f t="shared" si="174"/>
        <v>#DIV/0!</v>
      </c>
      <c r="J147" s="113" t="e">
        <f t="shared" si="175"/>
        <v>#DIV/0!</v>
      </c>
      <c r="K147" s="170">
        <f t="shared" si="212"/>
        <v>148</v>
      </c>
      <c r="L147" s="41" t="str">
        <f t="shared" si="213"/>
        <v/>
      </c>
      <c r="M147" s="42" t="str">
        <f t="shared" si="214"/>
        <v/>
      </c>
      <c r="N147" s="43" t="str">
        <f t="shared" si="215"/>
        <v/>
      </c>
      <c r="O147" s="44" t="str">
        <f t="shared" si="216"/>
        <v/>
      </c>
      <c r="P147" s="45" t="str">
        <f t="shared" si="217"/>
        <v/>
      </c>
      <c r="Q147" s="45" t="str">
        <f t="shared" si="218"/>
        <v/>
      </c>
      <c r="R147" s="109" t="str">
        <f t="shared" si="219"/>
        <v/>
      </c>
      <c r="S147" s="113" t="str">
        <f t="shared" si="220"/>
        <v/>
      </c>
      <c r="T147" s="170">
        <v>148</v>
      </c>
      <c r="U147" s="41" t="str">
        <f t="shared" si="176"/>
        <v/>
      </c>
      <c r="V147" s="42" t="str">
        <f t="shared" si="177"/>
        <v/>
      </c>
      <c r="W147" s="43" t="str">
        <f t="shared" si="178"/>
        <v/>
      </c>
      <c r="X147" s="44" t="str">
        <f t="shared" si="179"/>
        <v/>
      </c>
      <c r="Y147" s="45" t="str">
        <f t="shared" si="180"/>
        <v/>
      </c>
      <c r="Z147" s="45" t="str">
        <f t="shared" si="181"/>
        <v/>
      </c>
      <c r="AA147" s="109" t="str">
        <f t="shared" si="182"/>
        <v/>
      </c>
      <c r="AB147" s="113" t="str">
        <f t="shared" si="183"/>
        <v/>
      </c>
      <c r="AC147" s="170">
        <v>148</v>
      </c>
      <c r="AD147" s="41" t="str">
        <f t="shared" si="184"/>
        <v/>
      </c>
      <c r="AE147" s="42" t="str">
        <f t="shared" si="185"/>
        <v/>
      </c>
      <c r="AF147" s="43" t="str">
        <f t="shared" si="186"/>
        <v/>
      </c>
      <c r="AG147" s="44" t="str">
        <f t="shared" si="187"/>
        <v/>
      </c>
      <c r="AH147" s="45" t="str">
        <f t="shared" si="188"/>
        <v/>
      </c>
      <c r="AI147" s="45" t="str">
        <f t="shared" si="189"/>
        <v/>
      </c>
      <c r="AJ147" s="109" t="str">
        <f t="shared" si="190"/>
        <v/>
      </c>
      <c r="AK147" s="113" t="str">
        <f t="shared" si="191"/>
        <v/>
      </c>
      <c r="AL147" s="170">
        <v>148</v>
      </c>
      <c r="AM147" s="41" t="str">
        <f t="shared" si="192"/>
        <v/>
      </c>
      <c r="AN147" s="42" t="str">
        <f t="shared" si="193"/>
        <v/>
      </c>
      <c r="AO147" s="43" t="str">
        <f t="shared" si="194"/>
        <v/>
      </c>
      <c r="AP147" s="44" t="str">
        <f t="shared" si="195"/>
        <v/>
      </c>
      <c r="AQ147" s="45" t="str">
        <f t="shared" si="196"/>
        <v/>
      </c>
      <c r="AR147" s="45" t="str">
        <f t="shared" si="197"/>
        <v/>
      </c>
      <c r="AS147" s="45" t="str">
        <f t="shared" si="198"/>
        <v/>
      </c>
      <c r="AT147" s="70" t="str">
        <f t="shared" si="199"/>
        <v/>
      </c>
      <c r="AU147" s="170">
        <v>148</v>
      </c>
      <c r="AV147" s="41" t="str">
        <f t="shared" si="200"/>
        <v/>
      </c>
      <c r="AW147" s="42" t="str">
        <f t="shared" si="201"/>
        <v/>
      </c>
      <c r="AX147" s="43" t="str">
        <f t="shared" si="202"/>
        <v/>
      </c>
      <c r="AY147" s="44" t="str">
        <f t="shared" si="203"/>
        <v/>
      </c>
      <c r="AZ147" s="45" t="str">
        <f t="shared" si="204"/>
        <v/>
      </c>
      <c r="BA147" s="45" t="str">
        <f t="shared" si="205"/>
        <v/>
      </c>
      <c r="BB147" s="45" t="str">
        <f t="shared" si="206"/>
        <v/>
      </c>
      <c r="BC147" s="70" t="str">
        <f t="shared" si="207"/>
        <v/>
      </c>
      <c r="BD147" s="170">
        <v>148</v>
      </c>
      <c r="BE147" s="41" t="str">
        <f t="shared" si="221"/>
        <v/>
      </c>
      <c r="BF147" s="42" t="str">
        <f t="shared" si="222"/>
        <v/>
      </c>
      <c r="BG147" s="43" t="str">
        <f t="shared" si="223"/>
        <v/>
      </c>
      <c r="BH147" s="44" t="str">
        <f t="shared" si="224"/>
        <v/>
      </c>
      <c r="BI147" s="45" t="str">
        <f t="shared" si="225"/>
        <v/>
      </c>
      <c r="BJ147" s="45" t="str">
        <f t="shared" si="226"/>
        <v/>
      </c>
      <c r="BK147" s="45" t="str">
        <f t="shared" si="227"/>
        <v/>
      </c>
      <c r="BL147" s="70" t="str">
        <f t="shared" si="228"/>
        <v/>
      </c>
      <c r="BM147" s="170">
        <v>148</v>
      </c>
      <c r="BN147" s="41" t="str">
        <f t="shared" si="229"/>
        <v/>
      </c>
      <c r="BO147" s="42" t="str">
        <f t="shared" si="230"/>
        <v/>
      </c>
      <c r="BP147" s="43" t="str">
        <f t="shared" si="231"/>
        <v/>
      </c>
      <c r="BQ147" s="44" t="str">
        <f t="shared" si="232"/>
        <v/>
      </c>
      <c r="BR147" s="45" t="str">
        <f t="shared" si="233"/>
        <v/>
      </c>
      <c r="BS147" s="45" t="str">
        <f t="shared" si="234"/>
        <v/>
      </c>
      <c r="BT147" s="45" t="str">
        <f t="shared" si="235"/>
        <v/>
      </c>
      <c r="BU147" s="70" t="str">
        <f t="shared" si="236"/>
        <v/>
      </c>
      <c r="BW147" s="37">
        <v>148</v>
      </c>
      <c r="BX147" s="61">
        <f t="shared" si="237"/>
        <v>0</v>
      </c>
      <c r="BY147" s="62">
        <f t="shared" si="238"/>
        <v>0</v>
      </c>
      <c r="BZ147" s="62" t="e">
        <f t="shared" si="239"/>
        <v>#DIV/0!</v>
      </c>
      <c r="CA147" s="61" t="e">
        <f t="shared" si="240"/>
        <v>#DIV/0!</v>
      </c>
      <c r="CB147" s="75">
        <f t="shared" si="210"/>
        <v>1.273477</v>
      </c>
      <c r="CC147" s="75" t="e">
        <f t="shared" si="241"/>
        <v>#DIV/0!</v>
      </c>
      <c r="CD147" s="75" t="e">
        <f t="shared" si="242"/>
        <v>#DIV/0!</v>
      </c>
      <c r="CE147" s="75" t="e">
        <f t="shared" si="211"/>
        <v>#DIV/0!</v>
      </c>
      <c r="CF147" s="118" t="e">
        <f t="shared" si="243"/>
        <v>#DIV/0!</v>
      </c>
      <c r="CH147" s="37">
        <v>148</v>
      </c>
      <c r="CI147" s="71">
        <f t="shared" si="244"/>
        <v>0</v>
      </c>
      <c r="CJ147" s="42">
        <f t="shared" si="245"/>
        <v>0</v>
      </c>
      <c r="CK147" s="72" t="e">
        <f t="shared" si="246"/>
        <v>#DIV/0!</v>
      </c>
      <c r="CL147" s="71" t="e">
        <f t="shared" si="247"/>
        <v>#DIV/0!</v>
      </c>
      <c r="CM147" s="42" t="e">
        <f t="shared" si="248"/>
        <v>#DIV/0!</v>
      </c>
      <c r="CN147" s="73" t="e">
        <f t="shared" si="249"/>
        <v>#DIV/0!</v>
      </c>
      <c r="CO147" s="123" t="e">
        <f t="shared" si="250"/>
        <v>#DIV/0!</v>
      </c>
    </row>
    <row r="148" spans="1:93" ht="14.25">
      <c r="A148" s="2">
        <v>149</v>
      </c>
      <c r="B148" s="47">
        <f t="shared" si="167"/>
        <v>0</v>
      </c>
      <c r="C148" s="46">
        <f t="shared" si="168"/>
        <v>0</v>
      </c>
      <c r="D148" s="48" t="e">
        <f t="shared" si="169"/>
        <v>#DIV/0!</v>
      </c>
      <c r="E148" s="49" t="e">
        <f t="shared" si="170"/>
        <v>#DIV/0!</v>
      </c>
      <c r="F148" s="50" t="e">
        <f t="shared" si="171"/>
        <v>#DIV/0!</v>
      </c>
      <c r="G148" s="45">
        <f t="shared" si="172"/>
        <v>1.273477</v>
      </c>
      <c r="H148" s="45" t="e">
        <f t="shared" si="173"/>
        <v>#DIV/0!</v>
      </c>
      <c r="I148" s="109" t="e">
        <f t="shared" si="174"/>
        <v>#DIV/0!</v>
      </c>
      <c r="J148" s="113" t="e">
        <f t="shared" si="175"/>
        <v>#DIV/0!</v>
      </c>
      <c r="K148" s="170">
        <f t="shared" si="212"/>
        <v>149</v>
      </c>
      <c r="L148" s="41" t="str">
        <f t="shared" si="213"/>
        <v/>
      </c>
      <c r="M148" s="42" t="str">
        <f t="shared" si="214"/>
        <v/>
      </c>
      <c r="N148" s="43" t="str">
        <f t="shared" si="215"/>
        <v/>
      </c>
      <c r="O148" s="44" t="str">
        <f t="shared" si="216"/>
        <v/>
      </c>
      <c r="P148" s="45" t="str">
        <f t="shared" si="217"/>
        <v/>
      </c>
      <c r="Q148" s="45" t="str">
        <f t="shared" si="218"/>
        <v/>
      </c>
      <c r="R148" s="109" t="str">
        <f t="shared" si="219"/>
        <v/>
      </c>
      <c r="S148" s="113" t="str">
        <f t="shared" si="220"/>
        <v/>
      </c>
      <c r="T148" s="170">
        <v>149</v>
      </c>
      <c r="U148" s="41" t="str">
        <f t="shared" si="176"/>
        <v/>
      </c>
      <c r="V148" s="42" t="str">
        <f t="shared" si="177"/>
        <v/>
      </c>
      <c r="W148" s="43" t="str">
        <f t="shared" si="178"/>
        <v/>
      </c>
      <c r="X148" s="44" t="str">
        <f t="shared" si="179"/>
        <v/>
      </c>
      <c r="Y148" s="45" t="str">
        <f t="shared" si="180"/>
        <v/>
      </c>
      <c r="Z148" s="45" t="str">
        <f t="shared" si="181"/>
        <v/>
      </c>
      <c r="AA148" s="109" t="str">
        <f t="shared" si="182"/>
        <v/>
      </c>
      <c r="AB148" s="113" t="str">
        <f t="shared" si="183"/>
        <v/>
      </c>
      <c r="AC148" s="170">
        <v>149</v>
      </c>
      <c r="AD148" s="41" t="str">
        <f t="shared" si="184"/>
        <v/>
      </c>
      <c r="AE148" s="42" t="str">
        <f t="shared" si="185"/>
        <v/>
      </c>
      <c r="AF148" s="43" t="str">
        <f t="shared" si="186"/>
        <v/>
      </c>
      <c r="AG148" s="44" t="str">
        <f t="shared" si="187"/>
        <v/>
      </c>
      <c r="AH148" s="45" t="str">
        <f t="shared" si="188"/>
        <v/>
      </c>
      <c r="AI148" s="45" t="str">
        <f t="shared" si="189"/>
        <v/>
      </c>
      <c r="AJ148" s="109" t="str">
        <f t="shared" si="190"/>
        <v/>
      </c>
      <c r="AK148" s="113" t="str">
        <f t="shared" si="191"/>
        <v/>
      </c>
      <c r="AL148" s="170">
        <v>149</v>
      </c>
      <c r="AM148" s="41" t="str">
        <f t="shared" si="192"/>
        <v/>
      </c>
      <c r="AN148" s="42" t="str">
        <f t="shared" si="193"/>
        <v/>
      </c>
      <c r="AO148" s="43" t="str">
        <f t="shared" si="194"/>
        <v/>
      </c>
      <c r="AP148" s="44" t="str">
        <f t="shared" si="195"/>
        <v/>
      </c>
      <c r="AQ148" s="45" t="str">
        <f t="shared" si="196"/>
        <v/>
      </c>
      <c r="AR148" s="45" t="str">
        <f t="shared" si="197"/>
        <v/>
      </c>
      <c r="AS148" s="45" t="str">
        <f t="shared" si="198"/>
        <v/>
      </c>
      <c r="AT148" s="70" t="str">
        <f t="shared" si="199"/>
        <v/>
      </c>
      <c r="AU148" s="170">
        <v>149</v>
      </c>
      <c r="AV148" s="41" t="str">
        <f t="shared" si="200"/>
        <v/>
      </c>
      <c r="AW148" s="42" t="str">
        <f t="shared" si="201"/>
        <v/>
      </c>
      <c r="AX148" s="43" t="str">
        <f t="shared" si="202"/>
        <v/>
      </c>
      <c r="AY148" s="44" t="str">
        <f t="shared" si="203"/>
        <v/>
      </c>
      <c r="AZ148" s="45" t="str">
        <f t="shared" si="204"/>
        <v/>
      </c>
      <c r="BA148" s="45" t="str">
        <f t="shared" si="205"/>
        <v/>
      </c>
      <c r="BB148" s="45" t="str">
        <f t="shared" si="206"/>
        <v/>
      </c>
      <c r="BC148" s="70" t="str">
        <f t="shared" si="207"/>
        <v/>
      </c>
      <c r="BD148" s="170">
        <v>149</v>
      </c>
      <c r="BE148" s="41" t="str">
        <f t="shared" si="221"/>
        <v/>
      </c>
      <c r="BF148" s="42" t="str">
        <f t="shared" si="222"/>
        <v/>
      </c>
      <c r="BG148" s="43" t="str">
        <f t="shared" si="223"/>
        <v/>
      </c>
      <c r="BH148" s="44" t="str">
        <f t="shared" si="224"/>
        <v/>
      </c>
      <c r="BI148" s="45" t="str">
        <f t="shared" si="225"/>
        <v/>
      </c>
      <c r="BJ148" s="45" t="str">
        <f t="shared" si="226"/>
        <v/>
      </c>
      <c r="BK148" s="45" t="str">
        <f t="shared" si="227"/>
        <v/>
      </c>
      <c r="BL148" s="70" t="str">
        <f t="shared" si="228"/>
        <v/>
      </c>
      <c r="BM148" s="170">
        <v>149</v>
      </c>
      <c r="BN148" s="41" t="str">
        <f t="shared" si="229"/>
        <v/>
      </c>
      <c r="BO148" s="42" t="str">
        <f t="shared" si="230"/>
        <v/>
      </c>
      <c r="BP148" s="43" t="str">
        <f t="shared" si="231"/>
        <v/>
      </c>
      <c r="BQ148" s="44" t="str">
        <f t="shared" si="232"/>
        <v/>
      </c>
      <c r="BR148" s="45" t="str">
        <f t="shared" si="233"/>
        <v/>
      </c>
      <c r="BS148" s="45" t="str">
        <f t="shared" si="234"/>
        <v/>
      </c>
      <c r="BT148" s="45" t="str">
        <f t="shared" si="235"/>
        <v/>
      </c>
      <c r="BU148" s="70" t="str">
        <f t="shared" si="236"/>
        <v/>
      </c>
      <c r="BW148" s="37">
        <v>149</v>
      </c>
      <c r="BX148" s="61">
        <f t="shared" si="237"/>
        <v>0</v>
      </c>
      <c r="BY148" s="62">
        <f t="shared" si="238"/>
        <v>0</v>
      </c>
      <c r="BZ148" s="62" t="e">
        <f t="shared" si="239"/>
        <v>#DIV/0!</v>
      </c>
      <c r="CA148" s="61" t="e">
        <f t="shared" si="240"/>
        <v>#DIV/0!</v>
      </c>
      <c r="CB148" s="75">
        <f t="shared" si="210"/>
        <v>1.273477</v>
      </c>
      <c r="CC148" s="75" t="e">
        <f t="shared" si="241"/>
        <v>#DIV/0!</v>
      </c>
      <c r="CD148" s="75" t="e">
        <f t="shared" si="242"/>
        <v>#DIV/0!</v>
      </c>
      <c r="CE148" s="75" t="e">
        <f t="shared" si="211"/>
        <v>#DIV/0!</v>
      </c>
      <c r="CF148" s="118" t="e">
        <f t="shared" si="243"/>
        <v>#DIV/0!</v>
      </c>
      <c r="CH148" s="37">
        <v>149</v>
      </c>
      <c r="CI148" s="71">
        <f t="shared" si="244"/>
        <v>0</v>
      </c>
      <c r="CJ148" s="42">
        <f t="shared" si="245"/>
        <v>0</v>
      </c>
      <c r="CK148" s="72" t="e">
        <f t="shared" si="246"/>
        <v>#DIV/0!</v>
      </c>
      <c r="CL148" s="71" t="e">
        <f t="shared" si="247"/>
        <v>#DIV/0!</v>
      </c>
      <c r="CM148" s="42" t="e">
        <f t="shared" si="248"/>
        <v>#DIV/0!</v>
      </c>
      <c r="CN148" s="73" t="e">
        <f t="shared" si="249"/>
        <v>#DIV/0!</v>
      </c>
      <c r="CO148" s="123" t="e">
        <f t="shared" si="250"/>
        <v>#DIV/0!</v>
      </c>
    </row>
    <row r="149" spans="1:93" ht="15" thickBot="1">
      <c r="A149" s="3">
        <v>150</v>
      </c>
      <c r="B149" s="79">
        <f t="shared" si="167"/>
        <v>0</v>
      </c>
      <c r="C149" s="80">
        <f t="shared" si="168"/>
        <v>0</v>
      </c>
      <c r="D149" s="81" t="e">
        <f t="shared" si="169"/>
        <v>#DIV/0!</v>
      </c>
      <c r="E149" s="82" t="e">
        <f t="shared" si="170"/>
        <v>#DIV/0!</v>
      </c>
      <c r="F149" s="83" t="e">
        <f t="shared" si="171"/>
        <v>#DIV/0!</v>
      </c>
      <c r="G149" s="84">
        <f t="shared" si="172"/>
        <v>1.273477</v>
      </c>
      <c r="H149" s="84" t="e">
        <f t="shared" si="173"/>
        <v>#DIV/0!</v>
      </c>
      <c r="I149" s="110" t="e">
        <f t="shared" si="174"/>
        <v>#DIV/0!</v>
      </c>
      <c r="J149" s="114" t="e">
        <f t="shared" si="175"/>
        <v>#DIV/0!</v>
      </c>
      <c r="K149" s="170">
        <f t="shared" si="212"/>
        <v>150</v>
      </c>
      <c r="L149" s="100" t="str">
        <f t="shared" si="213"/>
        <v/>
      </c>
      <c r="M149" s="101" t="str">
        <f t="shared" si="214"/>
        <v/>
      </c>
      <c r="N149" s="102" t="str">
        <f t="shared" si="215"/>
        <v/>
      </c>
      <c r="O149" s="103" t="str">
        <f t="shared" si="216"/>
        <v/>
      </c>
      <c r="P149" s="84" t="str">
        <f t="shared" si="217"/>
        <v/>
      </c>
      <c r="Q149" s="84" t="str">
        <f t="shared" si="218"/>
        <v/>
      </c>
      <c r="R149" s="110" t="str">
        <f t="shared" si="219"/>
        <v/>
      </c>
      <c r="S149" s="114" t="str">
        <f t="shared" si="220"/>
        <v/>
      </c>
      <c r="T149" s="170">
        <v>150</v>
      </c>
      <c r="U149" s="100" t="str">
        <f t="shared" si="176"/>
        <v/>
      </c>
      <c r="V149" s="101" t="str">
        <f t="shared" si="177"/>
        <v/>
      </c>
      <c r="W149" s="102" t="str">
        <f t="shared" si="178"/>
        <v/>
      </c>
      <c r="X149" s="103" t="str">
        <f t="shared" si="179"/>
        <v/>
      </c>
      <c r="Y149" s="84" t="str">
        <f t="shared" si="180"/>
        <v/>
      </c>
      <c r="Z149" s="84" t="str">
        <f t="shared" si="181"/>
        <v/>
      </c>
      <c r="AA149" s="110" t="str">
        <f t="shared" si="182"/>
        <v/>
      </c>
      <c r="AB149" s="114" t="str">
        <f t="shared" si="183"/>
        <v/>
      </c>
      <c r="AC149" s="170">
        <v>150</v>
      </c>
      <c r="AD149" s="100" t="str">
        <f t="shared" si="184"/>
        <v/>
      </c>
      <c r="AE149" s="101" t="str">
        <f t="shared" si="185"/>
        <v/>
      </c>
      <c r="AF149" s="102" t="str">
        <f t="shared" si="186"/>
        <v/>
      </c>
      <c r="AG149" s="103" t="str">
        <f t="shared" si="187"/>
        <v/>
      </c>
      <c r="AH149" s="84" t="str">
        <f t="shared" si="188"/>
        <v/>
      </c>
      <c r="AI149" s="84" t="str">
        <f t="shared" si="189"/>
        <v/>
      </c>
      <c r="AJ149" s="110" t="str">
        <f t="shared" si="190"/>
        <v/>
      </c>
      <c r="AK149" s="114" t="str">
        <f t="shared" si="191"/>
        <v/>
      </c>
      <c r="AL149" s="170">
        <v>150</v>
      </c>
      <c r="AM149" s="100" t="str">
        <f t="shared" si="192"/>
        <v/>
      </c>
      <c r="AN149" s="101" t="str">
        <f t="shared" si="193"/>
        <v/>
      </c>
      <c r="AO149" s="102" t="str">
        <f t="shared" si="194"/>
        <v/>
      </c>
      <c r="AP149" s="103" t="str">
        <f t="shared" si="195"/>
        <v/>
      </c>
      <c r="AQ149" s="84" t="str">
        <f t="shared" si="196"/>
        <v/>
      </c>
      <c r="AR149" s="84" t="str">
        <f t="shared" si="197"/>
        <v/>
      </c>
      <c r="AS149" s="84" t="str">
        <f t="shared" si="198"/>
        <v/>
      </c>
      <c r="AT149" s="85" t="str">
        <f t="shared" si="199"/>
        <v/>
      </c>
      <c r="AU149" s="170">
        <v>150</v>
      </c>
      <c r="AV149" s="100" t="str">
        <f t="shared" si="200"/>
        <v/>
      </c>
      <c r="AW149" s="101" t="str">
        <f t="shared" si="201"/>
        <v/>
      </c>
      <c r="AX149" s="102" t="str">
        <f t="shared" si="202"/>
        <v/>
      </c>
      <c r="AY149" s="103" t="str">
        <f t="shared" si="203"/>
        <v/>
      </c>
      <c r="AZ149" s="84" t="str">
        <f t="shared" si="204"/>
        <v/>
      </c>
      <c r="BA149" s="84" t="str">
        <f t="shared" si="205"/>
        <v/>
      </c>
      <c r="BB149" s="84" t="str">
        <f t="shared" si="206"/>
        <v/>
      </c>
      <c r="BC149" s="85" t="str">
        <f t="shared" si="207"/>
        <v/>
      </c>
      <c r="BD149" s="170">
        <v>150</v>
      </c>
      <c r="BE149" s="100" t="str">
        <f t="shared" si="221"/>
        <v/>
      </c>
      <c r="BF149" s="101" t="str">
        <f t="shared" si="222"/>
        <v/>
      </c>
      <c r="BG149" s="102" t="str">
        <f t="shared" si="223"/>
        <v/>
      </c>
      <c r="BH149" s="103" t="str">
        <f t="shared" si="224"/>
        <v/>
      </c>
      <c r="BI149" s="84" t="str">
        <f t="shared" si="225"/>
        <v/>
      </c>
      <c r="BJ149" s="84" t="str">
        <f t="shared" si="226"/>
        <v/>
      </c>
      <c r="BK149" s="84" t="str">
        <f t="shared" si="227"/>
        <v/>
      </c>
      <c r="BL149" s="85" t="str">
        <f t="shared" si="228"/>
        <v/>
      </c>
      <c r="BM149" s="170">
        <v>150</v>
      </c>
      <c r="BN149" s="100" t="str">
        <f t="shared" si="229"/>
        <v/>
      </c>
      <c r="BO149" s="101" t="str">
        <f t="shared" si="230"/>
        <v/>
      </c>
      <c r="BP149" s="102" t="str">
        <f t="shared" si="231"/>
        <v/>
      </c>
      <c r="BQ149" s="103" t="str">
        <f t="shared" si="232"/>
        <v/>
      </c>
      <c r="BR149" s="84" t="str">
        <f t="shared" si="233"/>
        <v/>
      </c>
      <c r="BS149" s="84" t="str">
        <f t="shared" si="234"/>
        <v/>
      </c>
      <c r="BT149" s="84" t="str">
        <f t="shared" si="235"/>
        <v/>
      </c>
      <c r="BU149" s="85" t="str">
        <f t="shared" si="236"/>
        <v/>
      </c>
      <c r="BW149" s="38">
        <v>150</v>
      </c>
      <c r="BX149" s="119">
        <f t="shared" si="237"/>
        <v>0</v>
      </c>
      <c r="BY149" s="120">
        <f t="shared" si="238"/>
        <v>0</v>
      </c>
      <c r="BZ149" s="120" t="e">
        <f t="shared" si="239"/>
        <v>#DIV/0!</v>
      </c>
      <c r="CA149" s="119" t="e">
        <f t="shared" si="240"/>
        <v>#DIV/0!</v>
      </c>
      <c r="CB149" s="121">
        <f t="shared" si="210"/>
        <v>1.273477</v>
      </c>
      <c r="CC149" s="121" t="e">
        <f t="shared" si="241"/>
        <v>#DIV/0!</v>
      </c>
      <c r="CD149" s="121" t="e">
        <f t="shared" si="242"/>
        <v>#DIV/0!</v>
      </c>
      <c r="CE149" s="121" t="e">
        <f t="shared" si="211"/>
        <v>#DIV/0!</v>
      </c>
      <c r="CF149" s="122" t="e">
        <f t="shared" si="243"/>
        <v>#DIV/0!</v>
      </c>
      <c r="CH149" s="38">
        <v>150</v>
      </c>
      <c r="CI149" s="124">
        <f t="shared" si="244"/>
        <v>0</v>
      </c>
      <c r="CJ149" s="101">
        <f t="shared" si="245"/>
        <v>0</v>
      </c>
      <c r="CK149" s="125" t="e">
        <f t="shared" si="246"/>
        <v>#DIV/0!</v>
      </c>
      <c r="CL149" s="124" t="e">
        <f t="shared" si="247"/>
        <v>#DIV/0!</v>
      </c>
      <c r="CM149" s="101" t="e">
        <f t="shared" si="248"/>
        <v>#DIV/0!</v>
      </c>
      <c r="CN149" s="126" t="e">
        <f t="shared" si="249"/>
        <v>#DIV/0!</v>
      </c>
      <c r="CO149" s="127" t="e">
        <f t="shared" si="250"/>
        <v>#DIV/0!</v>
      </c>
    </row>
  </sheetData>
  <sheetProtection password="CC3D" sheet="1" objects="1" scenarios="1" selectLockedCells="1" selectUnlockedCells="1"/>
  <mergeCells count="19">
    <mergeCell ref="CH4:CO7"/>
    <mergeCell ref="N5:S6"/>
    <mergeCell ref="L4:S4"/>
    <mergeCell ref="BN4:BU4"/>
    <mergeCell ref="BP5:BU6"/>
    <mergeCell ref="BE4:BL4"/>
    <mergeCell ref="BG5:BL6"/>
    <mergeCell ref="BW4:CF7"/>
    <mergeCell ref="A4:J4"/>
    <mergeCell ref="AX5:BC6"/>
    <mergeCell ref="AO5:AT6"/>
    <mergeCell ref="AM4:AT4"/>
    <mergeCell ref="AV4:BC4"/>
    <mergeCell ref="C5:D5"/>
    <mergeCell ref="C6:D6"/>
    <mergeCell ref="AD4:AK4"/>
    <mergeCell ref="AF5:AK6"/>
    <mergeCell ref="U4:AB4"/>
    <mergeCell ref="W5:AB6"/>
  </mergeCells>
  <phoneticPr fontId="13"/>
  <conditionalFormatting sqref="BV19:BV99 E9:F149 N9:O149 W9:X149 AF9:AG149 AO9:AP149 AX9:AY149 BG9:BH149 BP9:BQ149">
    <cfRule type="cellIs" dxfId="3" priority="5" stopIfTrue="1" operator="between">
      <formula>0.85</formula>
      <formula>1.2</formula>
    </cfRule>
    <cfRule type="cellIs" dxfId="2" priority="6" stopIfTrue="1" operator="between">
      <formula>0.8</formula>
      <formula>0.85</formula>
    </cfRule>
  </conditionalFormatting>
  <conditionalFormatting sqref="E48 E138">
    <cfRule type="cellIs" dxfId="1" priority="7" stopIfTrue="1" operator="between">
      <formula>0.85</formula>
      <formula>15</formula>
    </cfRule>
    <cfRule type="cellIs" dxfId="0" priority="8" stopIfTrue="1" operator="between">
      <formula>0.8</formula>
      <formula>0.85</formula>
    </cfRule>
  </conditionalFormatting>
  <printOptions horizontalCentered="1"/>
  <pageMargins left="0.39370078740157483" right="0.39370078740157483" top="0.41" bottom="0.41" header="0.45" footer="0.51181102362204722"/>
  <pageSetup paperSize="9" scale="59" orientation="portrait" r:id="rId1"/>
  <headerFooter alignWithMargins="0"/>
  <ignoredErrors>
    <ignoredError sqref="B5:B6 E5 M5:M6 V5:V6 AE5:AE6 AN5:AN6 AW5:AW6 BF5:BF6 BO5:BO6" unlockedFormula="1"/>
    <ignoredError sqref="CK9:CK79 CK80:CK14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3</vt:i4>
      </vt:variant>
      <vt:variant>
        <vt:lpstr>グラフ</vt:lpstr>
      </vt:variant>
      <vt:variant>
        <vt:i4>2</vt:i4>
      </vt:variant>
      <vt:variant>
        <vt:lpstr>名前付き一覧</vt:lpstr>
      </vt:variant>
      <vt:variant>
        <vt:i4>5</vt:i4>
      </vt:variant>
    </vt:vector>
  </HeadingPairs>
  <TitlesOfParts>
    <vt:vector size="10" baseType="lpstr">
      <vt:lpstr>収穫予測（入力）</vt:lpstr>
      <vt:lpstr>スギシミュレーション (任意)</vt:lpstr>
      <vt:lpstr>(計算用)</vt:lpstr>
      <vt:lpstr>間伐グラフ</vt:lpstr>
      <vt:lpstr>無間伐グラフ</vt:lpstr>
      <vt:lpstr>'スギシミュレーション (任意)'!DATA</vt:lpstr>
      <vt:lpstr>DATA</vt:lpstr>
      <vt:lpstr>'(計算用)'!Print_Area</vt:lpstr>
      <vt:lpstr>'スギシミュレーション (任意)'!Print_Area</vt:lpstr>
      <vt:lpstr>'収穫予測（入力）'!Print_Area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2017-01-10T07:42:41Z</cp:lastPrinted>
  <dcterms:created xsi:type="dcterms:W3CDTF">2007-04-26T02:56:05Z</dcterms:created>
  <dcterms:modified xsi:type="dcterms:W3CDTF">2017-03-02T05:11:41Z</dcterms:modified>
</cp:coreProperties>
</file>