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6.xml" ContentType="application/vnd.openxmlformats-officedocument.spreadsheetml.comments+xml"/>
  <Override PartName="/xl/drawings/drawing15.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03能力開発班\07委託訓練\01　委託先選定（プロポーザル）\R7\01 上半期\02 公告案作成\03 公告\01 離転職者\"/>
    </mc:Choice>
  </mc:AlternateContent>
  <bookViews>
    <workbookView xWindow="0" yWindow="15" windowWidth="20490" windowHeight="7215" tabRatio="932"/>
  </bookViews>
  <sheets>
    <sheet name="作成上の注意点" sheetId="171" r:id="rId1"/>
    <sheet name="【和産技】訓練コース一覧" sheetId="135" r:id="rId2"/>
    <sheet name="【田産技】訓練コース一覧" sheetId="136" r:id="rId3"/>
    <sheet name="基礎データ入力票" sheetId="118" r:id="rId4"/>
    <sheet name="提出書類一覧" sheetId="146" r:id="rId5"/>
    <sheet name="様式1" sheetId="49" r:id="rId6"/>
    <sheet name="様式2 " sheetId="78" r:id="rId7"/>
    <sheet name="様式2  (別添１)" sheetId="125" r:id="rId8"/>
    <sheet name="様式2  (別添2)" sheetId="126" r:id="rId9"/>
    <sheet name="様式3" sheetId="12" r:id="rId10"/>
    <sheet name="様式4" sheetId="30" r:id="rId11"/>
    <sheet name="様式5" sheetId="5" r:id="rId12"/>
    <sheet name="様式6" sheetId="169" r:id="rId13"/>
    <sheet name="様式7" sheetId="19" r:id="rId14"/>
    <sheet name="様式8-1" sheetId="28" r:id="rId15"/>
    <sheet name="様式8-2（大型）" sheetId="160" r:id="rId16"/>
    <sheet name="様式9" sheetId="130" r:id="rId17"/>
    <sheet name="様式10" sheetId="65" r:id="rId18"/>
    <sheet name="様式11-1(デジタル分野)" sheetId="109" r:id="rId19"/>
    <sheet name="様式11ｰ2（介護分野)" sheetId="139" r:id="rId20"/>
    <sheet name="様式12-１（OA事務・Web科）" sheetId="51" r:id="rId21"/>
    <sheet name="様式12-2（パソコン・総務経理事務科）" sheetId="153" r:id="rId22"/>
    <sheet name="様式12-3（パソコン・簿記事務）" sheetId="156" r:id="rId23"/>
    <sheet name="様式12-４（Java プログラミング系）" sheetId="91" r:id="rId24"/>
    <sheet name="様式12-５（DX（若年ＩＴ関係）" sheetId="172" r:id="rId25"/>
    <sheet name="様式12-６（DX（若年Ｗｅｂ関係）" sheetId="178" r:id="rId26"/>
    <sheet name="様式12-7【デュアル】医療(医科)" sheetId="173" r:id="rId27"/>
    <sheet name="様式12-8（【デュアル】パソコン・総務経理実習）" sheetId="174" r:id="rId28"/>
    <sheet name="様式12-9(大型)" sheetId="134" r:id="rId29"/>
    <sheet name="様式12-10(介護初級)" sheetId="142" r:id="rId30"/>
    <sheet name="様式12-11(介護パソコン)" sheetId="143" r:id="rId31"/>
    <sheet name="様式12-12医療事務）" sheetId="175" r:id="rId32"/>
    <sheet name="様式13　スキル" sheetId="112" r:id="rId33"/>
    <sheet name="様式14 カリキュラムチェックシート" sheetId="161" r:id="rId34"/>
    <sheet name="様式15　誓約書" sheetId="119" r:id="rId35"/>
    <sheet name="参考様式　※(2)⑨写真貼付用" sheetId="31" r:id="rId36"/>
  </sheets>
  <definedNames>
    <definedName name="_Key1" localSheetId="2" hidden="1">#REF!</definedName>
    <definedName name="_Key1" localSheetId="3" hidden="1">#REF!</definedName>
    <definedName name="_Key1" localSheetId="19" hidden="1">#REF!</definedName>
    <definedName name="_Key1" localSheetId="31" hidden="1">#REF!</definedName>
    <definedName name="_Key1" localSheetId="21" hidden="1">#REF!</definedName>
    <definedName name="_Key1" localSheetId="22" hidden="1">#REF!</definedName>
    <definedName name="_Key1" localSheetId="24" hidden="1">#REF!</definedName>
    <definedName name="_Key1" localSheetId="25" hidden="1">#REF!</definedName>
    <definedName name="_Key1" localSheetId="27" hidden="1">#REF!</definedName>
    <definedName name="_Key1" localSheetId="7" hidden="1">#REF!</definedName>
    <definedName name="_Key1" localSheetId="8" hidden="1">#REF!</definedName>
    <definedName name="_Key1" localSheetId="12" hidden="1">#REF!</definedName>
    <definedName name="_Key1" localSheetId="15" hidden="1">#REF!</definedName>
    <definedName name="_Key1" hidden="1">#REF!</definedName>
    <definedName name="_Key2" localSheetId="2" hidden="1">#REF!</definedName>
    <definedName name="_Key2" localSheetId="3" hidden="1">#REF!</definedName>
    <definedName name="_Key2" localSheetId="19" hidden="1">#REF!</definedName>
    <definedName name="_Key2" localSheetId="31" hidden="1">#REF!</definedName>
    <definedName name="_Key2" localSheetId="21" hidden="1">#REF!</definedName>
    <definedName name="_Key2" localSheetId="22" hidden="1">#REF!</definedName>
    <definedName name="_Key2" localSheetId="24" hidden="1">#REF!</definedName>
    <definedName name="_Key2" localSheetId="25" hidden="1">#REF!</definedName>
    <definedName name="_Key2" localSheetId="27" hidden="1">#REF!</definedName>
    <definedName name="_Key2" localSheetId="7" hidden="1">#REF!</definedName>
    <definedName name="_Key2" localSheetId="8" hidden="1">#REF!</definedName>
    <definedName name="_Key2" localSheetId="12" hidden="1">#REF!</definedName>
    <definedName name="_Key2" localSheetId="15" hidden="1">#REF!</definedName>
    <definedName name="_Key2" hidden="1">#REF!</definedName>
    <definedName name="_key222" localSheetId="2" hidden="1">#REF!</definedName>
    <definedName name="_key222" localSheetId="3" hidden="1">#REF!</definedName>
    <definedName name="_key222" localSheetId="19" hidden="1">#REF!</definedName>
    <definedName name="_key222" localSheetId="31" hidden="1">#REF!</definedName>
    <definedName name="_key222" localSheetId="21" hidden="1">#REF!</definedName>
    <definedName name="_key222" localSheetId="22" hidden="1">#REF!</definedName>
    <definedName name="_key222" localSheetId="24" hidden="1">#REF!</definedName>
    <definedName name="_key222" localSheetId="25" hidden="1">#REF!</definedName>
    <definedName name="_key222" localSheetId="27" hidden="1">#REF!</definedName>
    <definedName name="_key222" localSheetId="7" hidden="1">#REF!</definedName>
    <definedName name="_key222" localSheetId="8" hidden="1">#REF!</definedName>
    <definedName name="_key222" localSheetId="12" hidden="1">#REF!</definedName>
    <definedName name="_key222" localSheetId="15" hidden="1">#REF!</definedName>
    <definedName name="_key222" hidden="1">#REF!</definedName>
    <definedName name="_Order1" hidden="1">255</definedName>
    <definedName name="_Order2" hidden="1">255</definedName>
    <definedName name="_Sort" localSheetId="2" hidden="1">#REF!</definedName>
    <definedName name="_Sort" localSheetId="3" hidden="1">#REF!</definedName>
    <definedName name="_Sort" localSheetId="19" hidden="1">#REF!</definedName>
    <definedName name="_Sort" localSheetId="31" hidden="1">#REF!</definedName>
    <definedName name="_Sort" localSheetId="21" hidden="1">#REF!</definedName>
    <definedName name="_Sort" localSheetId="22" hidden="1">#REF!</definedName>
    <definedName name="_Sort" localSheetId="24" hidden="1">#REF!</definedName>
    <definedName name="_Sort" localSheetId="25" hidden="1">#REF!</definedName>
    <definedName name="_Sort" localSheetId="27" hidden="1">#REF!</definedName>
    <definedName name="_Sort" localSheetId="7" hidden="1">#REF!</definedName>
    <definedName name="_Sort" localSheetId="8" hidden="1">#REF!</definedName>
    <definedName name="_Sort" localSheetId="12" hidden="1">#REF!</definedName>
    <definedName name="_Sort" localSheetId="15" hidden="1">#REF!</definedName>
    <definedName name="_Sort" hidden="1">#REF!</definedName>
    <definedName name="eeeeeeeeeee" localSheetId="2" hidden="1">#REF!</definedName>
    <definedName name="eeeeeeeeeee" localSheetId="19" hidden="1">#REF!</definedName>
    <definedName name="eeeeeeeeeee" localSheetId="31" hidden="1">#REF!</definedName>
    <definedName name="eeeeeeeeeee" localSheetId="21" hidden="1">#REF!</definedName>
    <definedName name="eeeeeeeeeee" localSheetId="22" hidden="1">#REF!</definedName>
    <definedName name="eeeeeeeeeee" localSheetId="24" hidden="1">#REF!</definedName>
    <definedName name="eeeeeeeeeee" localSheetId="25" hidden="1">#REF!</definedName>
    <definedName name="eeeeeeeeeee" localSheetId="27" hidden="1">#REF!</definedName>
    <definedName name="eeeeeeeeeee" localSheetId="12" hidden="1">#REF!</definedName>
    <definedName name="eeeeeeeeeee" localSheetId="15" hidden="1">#REF!</definedName>
    <definedName name="eeeeeeeeeee" hidden="1">#REF!</definedName>
    <definedName name="Esub一覧" localSheetId="2" hidden="1">#REF!</definedName>
    <definedName name="Esub一覧" localSheetId="3" hidden="1">#REF!</definedName>
    <definedName name="Esub一覧" localSheetId="19" hidden="1">#REF!</definedName>
    <definedName name="Esub一覧" localSheetId="31" hidden="1">#REF!</definedName>
    <definedName name="Esub一覧" localSheetId="21" hidden="1">#REF!</definedName>
    <definedName name="Esub一覧" localSheetId="22" hidden="1">#REF!</definedName>
    <definedName name="Esub一覧" localSheetId="24" hidden="1">#REF!</definedName>
    <definedName name="Esub一覧" localSheetId="25" hidden="1">#REF!</definedName>
    <definedName name="Esub一覧" localSheetId="27" hidden="1">#REF!</definedName>
    <definedName name="Esub一覧" localSheetId="7" hidden="1">#REF!</definedName>
    <definedName name="Esub一覧" localSheetId="8" hidden="1">#REF!</definedName>
    <definedName name="Esub一覧" localSheetId="12" hidden="1">#REF!</definedName>
    <definedName name="Esub一覧" localSheetId="15" hidden="1">#REF!</definedName>
    <definedName name="Esub一覧" hidden="1">#REF!</definedName>
    <definedName name="ＨＵＵ" localSheetId="2" hidden="1">#REF!</definedName>
    <definedName name="ＨＵＵ" localSheetId="3" hidden="1">#REF!</definedName>
    <definedName name="ＨＵＵ" localSheetId="19" hidden="1">#REF!</definedName>
    <definedName name="ＨＵＵ" localSheetId="31" hidden="1">#REF!</definedName>
    <definedName name="ＨＵＵ" localSheetId="21" hidden="1">#REF!</definedName>
    <definedName name="ＨＵＵ" localSheetId="22" hidden="1">#REF!</definedName>
    <definedName name="ＨＵＵ" localSheetId="24" hidden="1">#REF!</definedName>
    <definedName name="ＨＵＵ" localSheetId="25" hidden="1">#REF!</definedName>
    <definedName name="ＨＵＵ" localSheetId="27" hidden="1">#REF!</definedName>
    <definedName name="ＨＵＵ" localSheetId="7" hidden="1">#REF!</definedName>
    <definedName name="ＨＵＵ" localSheetId="8" hidden="1">#REF!</definedName>
    <definedName name="ＨＵＵ" localSheetId="12" hidden="1">#REF!</definedName>
    <definedName name="ＨＵＵ" localSheetId="15" hidden="1">#REF!</definedName>
    <definedName name="ＨＵＵ" hidden="1">#REF!</definedName>
    <definedName name="_xlnm.Print_Area" localSheetId="2">【田産技】訓練コース一覧!$A$1:$H$19</definedName>
    <definedName name="_xlnm.Print_Area" localSheetId="1">【和産技】訓練コース一覧!$A$1:$H$20</definedName>
    <definedName name="_xlnm.Print_Area" localSheetId="3">基礎データ入力票!$A$1:$BA$44</definedName>
    <definedName name="_xlnm.Print_Area" localSheetId="0">作成上の注意点!$B$1:$J$19</definedName>
    <definedName name="_xlnm.Print_Area" localSheetId="35">'参考様式　※(2)⑨写真貼付用'!$A$1:$AY$48</definedName>
    <definedName name="_xlnm.Print_Area" localSheetId="4">提出書類一覧!$A$1:$E$43</definedName>
    <definedName name="_xlnm.Print_Area" localSheetId="5">様式1!$A$1:$AX$35</definedName>
    <definedName name="_xlnm.Print_Area" localSheetId="17">様式10!$A$1:$M$42</definedName>
    <definedName name="_xlnm.Print_Area" localSheetId="18">'様式11-1(デジタル分野)'!$A$1:$J$16</definedName>
    <definedName name="_xlnm.Print_Area" localSheetId="19">'様式11ｰ2（介護分野)'!$A$1:$X$15</definedName>
    <definedName name="_xlnm.Print_Area" localSheetId="20">'様式12-１（OA事務・Web科）'!$A$1:$P$32</definedName>
    <definedName name="_xlnm.Print_Area" localSheetId="30">'様式12-11(介護パソコン)'!$A$1:$P$46</definedName>
    <definedName name="_xlnm.Print_Area" localSheetId="31">'様式12-12医療事務）'!$A$1:$P$31</definedName>
    <definedName name="_xlnm.Print_Area" localSheetId="22">'様式12-3（パソコン・簿記事務）'!$A$1:$P$32</definedName>
    <definedName name="_xlnm.Print_Area" localSheetId="23">'様式12-４（Java プログラミング系）'!$B$1:$Q$37</definedName>
    <definedName name="_xlnm.Print_Area" localSheetId="24">'様式12-５（DX（若年ＩＴ関係）'!$B$1:$Q$37</definedName>
    <definedName name="_xlnm.Print_Area" localSheetId="25">'様式12-６（DX（若年Ｗｅｂ関係）'!$B$1:$Q$37</definedName>
    <definedName name="_xlnm.Print_Area" localSheetId="27">'様式12-8（【デュアル】パソコン・総務経理実習）'!$A$1:$P$36</definedName>
    <definedName name="_xlnm.Print_Area" localSheetId="28">'様式12-9(大型)'!$A$1:$O$27</definedName>
    <definedName name="_xlnm.Print_Area" localSheetId="32">'様式13　スキル'!$A$1:$E$54</definedName>
    <definedName name="_xlnm.Print_Area" localSheetId="33">'様式14 カリキュラムチェックシート'!$A$1:$D$35</definedName>
    <definedName name="_xlnm.Print_Area" localSheetId="34">'様式15　誓約書'!$A$1:$L$24</definedName>
    <definedName name="_xlnm.Print_Area" localSheetId="6">'様式2 '!$A$1:$BG$39</definedName>
    <definedName name="_xlnm.Print_Area" localSheetId="7">'様式2  (別添１)'!$A$1:$T$24</definedName>
    <definedName name="_xlnm.Print_Area" localSheetId="8">'様式2  (別添2)'!$B$1:$P$36</definedName>
    <definedName name="_xlnm.Print_Area" localSheetId="9">様式3!$A$1:$AY$54</definedName>
    <definedName name="_xlnm.Print_Area" localSheetId="10">様式4!$A$1:$BC$37</definedName>
    <definedName name="_xlnm.Print_Area" localSheetId="12">様式6!$A$1:$BM$226</definedName>
    <definedName name="_xlnm.Print_Area" localSheetId="13">様式7!$A$1:$AI$27</definedName>
    <definedName name="_xlnm.Print_Area" localSheetId="14">'様式8-1'!$A$1:$K$38</definedName>
    <definedName name="_xlnm.Print_Area" localSheetId="15">'様式8-2（大型）'!$A$1:$K$43</definedName>
    <definedName name="_xlnm.Print_Area" localSheetId="16">様式9!$A$1:$K$42</definedName>
    <definedName name="_xlnm.Print_Titles" localSheetId="32">'様式13　スキル'!$3:$5</definedName>
    <definedName name="_xlnm.Print_Titles" localSheetId="9">様式3!$1:$2</definedName>
    <definedName name="rrrrr" localSheetId="2" hidden="1">#REF!</definedName>
    <definedName name="rrrrr" localSheetId="19" hidden="1">#REF!</definedName>
    <definedName name="rrrrr" localSheetId="31" hidden="1">#REF!</definedName>
    <definedName name="rrrrr" localSheetId="21" hidden="1">#REF!</definedName>
    <definedName name="rrrrr" localSheetId="22" hidden="1">#REF!</definedName>
    <definedName name="rrrrr" localSheetId="24" hidden="1">#REF!</definedName>
    <definedName name="rrrrr" localSheetId="25" hidden="1">#REF!</definedName>
    <definedName name="rrrrr" localSheetId="27" hidden="1">#REF!</definedName>
    <definedName name="rrrrr" localSheetId="12" hidden="1">#REF!</definedName>
    <definedName name="rrrrr" localSheetId="15" hidden="1">#REF!</definedName>
    <definedName name="rrrrr" hidden="1">#REF!</definedName>
    <definedName name="ｗ" localSheetId="2" hidden="1">#REF!</definedName>
    <definedName name="ｗ" localSheetId="19" hidden="1">#REF!</definedName>
    <definedName name="ｗ" localSheetId="31" hidden="1">#REF!</definedName>
    <definedName name="ｗ" localSheetId="21" hidden="1">#REF!</definedName>
    <definedName name="ｗ" localSheetId="22" hidden="1">#REF!</definedName>
    <definedName name="ｗ" localSheetId="24" hidden="1">#REF!</definedName>
    <definedName name="ｗ" localSheetId="25" hidden="1">#REF!</definedName>
    <definedName name="ｗ" localSheetId="27" hidden="1">#REF!</definedName>
    <definedName name="ｗ" localSheetId="12" hidden="1">#REF!</definedName>
    <definedName name="ｗ" localSheetId="15" hidden="1">#REF!</definedName>
    <definedName name="ｗ" hidden="1">#REF!</definedName>
    <definedName name="yyyy" localSheetId="2" hidden="1">#REF!</definedName>
    <definedName name="yyyy" localSheetId="19" hidden="1">#REF!</definedName>
    <definedName name="yyyy" localSheetId="31" hidden="1">#REF!</definedName>
    <definedName name="yyyy" localSheetId="21" hidden="1">#REF!</definedName>
    <definedName name="yyyy" localSheetId="22" hidden="1">#REF!</definedName>
    <definedName name="yyyy" localSheetId="24" hidden="1">#REF!</definedName>
    <definedName name="yyyy" localSheetId="25" hidden="1">#REF!</definedName>
    <definedName name="yyyy" localSheetId="27" hidden="1">#REF!</definedName>
    <definedName name="yyyy" localSheetId="12" hidden="1">#REF!</definedName>
    <definedName name="yyyy" localSheetId="15" hidden="1">#REF!</definedName>
    <definedName name="yyyy" hidden="1">#REF!</definedName>
    <definedName name="yyyyy" localSheetId="2" hidden="1">#REF!</definedName>
    <definedName name="yyyyy" localSheetId="19" hidden="1">#REF!</definedName>
    <definedName name="yyyyy" localSheetId="31" hidden="1">#REF!</definedName>
    <definedName name="yyyyy" localSheetId="21" hidden="1">#REF!</definedName>
    <definedName name="yyyyy" localSheetId="22" hidden="1">#REF!</definedName>
    <definedName name="yyyyy" localSheetId="24" hidden="1">#REF!</definedName>
    <definedName name="yyyyy" localSheetId="25" hidden="1">#REF!</definedName>
    <definedName name="yyyyy" localSheetId="27" hidden="1">#REF!</definedName>
    <definedName name="yyyyy" localSheetId="12" hidden="1">#REF!</definedName>
    <definedName name="yyyyy" localSheetId="15" hidden="1">#REF!</definedName>
    <definedName name="yyyyy" hidden="1">#REF!</definedName>
    <definedName name="あ" localSheetId="2" hidden="1">#REF!</definedName>
    <definedName name="あ" localSheetId="3" hidden="1">#REF!</definedName>
    <definedName name="あ" localSheetId="19" hidden="1">#REF!</definedName>
    <definedName name="あ" localSheetId="31" hidden="1">#REF!</definedName>
    <definedName name="あ" localSheetId="21" hidden="1">#REF!</definedName>
    <definedName name="あ" localSheetId="22" hidden="1">#REF!</definedName>
    <definedName name="あ" localSheetId="24" hidden="1">#REF!</definedName>
    <definedName name="あ" localSheetId="25" hidden="1">#REF!</definedName>
    <definedName name="あ" localSheetId="27" hidden="1">#REF!</definedName>
    <definedName name="あ" localSheetId="7" hidden="1">#REF!</definedName>
    <definedName name="あ" localSheetId="8" hidden="1">#REF!</definedName>
    <definedName name="あ" localSheetId="12" hidden="1">#REF!</definedName>
    <definedName name="あ" localSheetId="15" hidden="1">#REF!</definedName>
    <definedName name="あ" hidden="1">#REF!</definedName>
    <definedName name="あああ" localSheetId="2" hidden="1">#REF!</definedName>
    <definedName name="あああ" localSheetId="19" hidden="1">#REF!</definedName>
    <definedName name="あああ" localSheetId="31" hidden="1">#REF!</definedName>
    <definedName name="あああ" localSheetId="21" hidden="1">#REF!</definedName>
    <definedName name="あああ" localSheetId="22" hidden="1">#REF!</definedName>
    <definedName name="あああ" localSheetId="24" hidden="1">#REF!</definedName>
    <definedName name="あああ" localSheetId="25" hidden="1">#REF!</definedName>
    <definedName name="あああ" localSheetId="27" hidden="1">#REF!</definedName>
    <definedName name="あああ" localSheetId="12" hidden="1">#REF!</definedName>
    <definedName name="あああ" localSheetId="15" hidden="1">#REF!</definedName>
    <definedName name="あああ" hidden="1">#REF!</definedName>
    <definedName name="い" localSheetId="19" hidden="1">#REF!</definedName>
    <definedName name="い" localSheetId="31" hidden="1">#REF!</definedName>
    <definedName name="い" localSheetId="21" hidden="1">#REF!</definedName>
    <definedName name="い" localSheetId="22" hidden="1">#REF!</definedName>
    <definedName name="い" localSheetId="24" hidden="1">#REF!</definedName>
    <definedName name="い" localSheetId="25" hidden="1">#REF!</definedName>
    <definedName name="い" localSheetId="27" hidden="1">#REF!</definedName>
    <definedName name="い" localSheetId="12" hidden="1">#REF!</definedName>
    <definedName name="い" localSheetId="15" hidden="1">#REF!</definedName>
    <definedName name="い" hidden="1">#REF!</definedName>
    <definedName name="科名">基礎データ入力票!$Q$27</definedName>
    <definedName name="開講日">基礎データ入力票!$K$32</definedName>
    <definedName name="学院名">基礎データ入力票!$I$6</definedName>
    <definedName name="訓練実施責任者役職・氏名">基礎データ入力票!$AC$19</definedName>
    <definedName name="最低人員">基礎データ入力票!$AF$30</definedName>
    <definedName name="実施施設住所">基礎データ入力票!$M$38</definedName>
    <definedName name="実施施設電話番号">基礎データ入力票!$M$39</definedName>
    <definedName name="実施施設名">基礎データ入力票!$M$36</definedName>
    <definedName name="実施施設郵便番号">基礎データ入力票!$M$37</definedName>
    <definedName name="実施施設郵便番号住所">基礎データ入力票!$M$38</definedName>
    <definedName name="実施年度">基礎データ入力票!$AC$7</definedName>
    <definedName name="実施郵便番号">基礎データ入力票!$M$37</definedName>
    <definedName name="修了日">基礎データ入力票!$AB$32</definedName>
    <definedName name="代表者職氏名">基礎データ入力票!$AC$15</definedName>
    <definedName name="団体所在地">基礎データ入力票!$AC$11</definedName>
    <definedName name="団体電話番号">基礎データ入力票!$AC$21</definedName>
    <definedName name="団体名">基礎データ入力票!$AC$13</definedName>
    <definedName name="団体郵便番号">基礎データ入力票!$AC$9</definedName>
    <definedName name="団体連絡先">基礎データ入力票!$AC$21</definedName>
    <definedName name="定員">基礎データ入力票!$K$30</definedName>
    <definedName name="提案右括弧">基礎データ入力票!$BA$28</definedName>
    <definedName name="提案科名">基礎データ入力票!$Q$28</definedName>
    <definedName name="提案左括弧">基礎データ入力票!$P$28</definedName>
    <definedName name="提出日">基礎データ入力票!$AC$4</definedName>
    <definedName name="発行責任者">基礎データ入力票!$AC$17</definedName>
    <definedName name="連絡先">基礎データ入力票!$AC$21</definedName>
  </definedNames>
  <calcPr calcId="162913"/>
</workbook>
</file>

<file path=xl/calcChain.xml><?xml version="1.0" encoding="utf-8"?>
<calcChain xmlns="http://schemas.openxmlformats.org/spreadsheetml/2006/main">
  <c r="I5" i="178" l="1"/>
  <c r="E5" i="178"/>
  <c r="E3" i="178"/>
  <c r="I5" i="175" l="1"/>
  <c r="E5" i="175"/>
  <c r="E3" i="175"/>
  <c r="I5" i="174"/>
  <c r="E5" i="174"/>
  <c r="E3" i="174"/>
  <c r="I5" i="173"/>
  <c r="E5" i="173"/>
  <c r="E3" i="173"/>
  <c r="I5" i="172" l="1"/>
  <c r="E5" i="172"/>
  <c r="E3" i="172"/>
  <c r="M7" i="169" l="1"/>
  <c r="M6" i="169"/>
  <c r="K28" i="49" l="1"/>
  <c r="E4" i="19" l="1"/>
  <c r="M5" i="30"/>
  <c r="B5" i="5"/>
  <c r="B6" i="5"/>
  <c r="M6" i="30"/>
  <c r="H14" i="125" l="1"/>
  <c r="H17" i="125" l="1"/>
  <c r="H16" i="125"/>
  <c r="H15" i="125"/>
  <c r="H18" i="125" l="1"/>
  <c r="I5" i="156"/>
  <c r="I5" i="143"/>
  <c r="I5" i="142"/>
  <c r="H5" i="134"/>
  <c r="I5" i="91"/>
  <c r="I5" i="153"/>
  <c r="I5" i="51"/>
  <c r="H10" i="119" l="1"/>
  <c r="H9" i="119"/>
  <c r="H8" i="119"/>
  <c r="D3" i="134"/>
  <c r="N8" i="12"/>
  <c r="A7" i="146"/>
  <c r="A4" i="146"/>
  <c r="E5" i="139" l="1"/>
  <c r="D5" i="109"/>
  <c r="A13" i="65"/>
  <c r="A11" i="130"/>
  <c r="C28" i="160" l="1"/>
  <c r="C23" i="28"/>
  <c r="E5" i="19"/>
  <c r="D8" i="126"/>
  <c r="C6" i="125"/>
  <c r="K5" i="78"/>
  <c r="BA28" i="118" l="1"/>
  <c r="P28" i="118"/>
  <c r="E4" i="178" s="1"/>
  <c r="E4" i="174" l="1"/>
  <c r="E4" i="175"/>
  <c r="E4" i="172"/>
  <c r="E4" i="173"/>
  <c r="M8" i="169"/>
  <c r="B7" i="5"/>
  <c r="E4" i="142"/>
  <c r="M7" i="30"/>
  <c r="E4" i="156"/>
  <c r="E4" i="143"/>
  <c r="E4" i="91"/>
  <c r="B5" i="146"/>
  <c r="D4" i="134"/>
  <c r="E4" i="153"/>
  <c r="K24" i="49"/>
  <c r="E4" i="51"/>
  <c r="E6" i="139"/>
  <c r="B14" i="65"/>
  <c r="B12" i="130"/>
  <c r="D6" i="109"/>
  <c r="C29" i="160"/>
  <c r="C24" i="28"/>
  <c r="D9" i="126"/>
  <c r="C7" i="125"/>
  <c r="E6" i="19"/>
  <c r="K6" i="78"/>
  <c r="C8" i="125" l="1"/>
  <c r="C32" i="160" l="1"/>
  <c r="F31" i="160"/>
  <c r="C31" i="160"/>
  <c r="C30" i="160"/>
  <c r="E11" i="160"/>
  <c r="E10" i="160"/>
  <c r="E9" i="160"/>
  <c r="E8" i="160"/>
  <c r="E7" i="160"/>
  <c r="H4" i="160"/>
  <c r="E5" i="156" l="1"/>
  <c r="E3" i="156"/>
  <c r="P24" i="143" l="1"/>
  <c r="E5" i="143"/>
  <c r="E3" i="143"/>
  <c r="P25" i="142"/>
  <c r="E5" i="142"/>
  <c r="E3" i="142"/>
  <c r="E5" i="153"/>
  <c r="E3" i="153"/>
  <c r="A6" i="146" l="1"/>
  <c r="D5" i="134" l="1"/>
  <c r="E5" i="91"/>
  <c r="E4" i="139" l="1"/>
  <c r="Y6" i="19" l="1"/>
  <c r="F8" i="119" l="1"/>
  <c r="F9" i="119"/>
  <c r="F10" i="119"/>
  <c r="H5" i="119"/>
  <c r="O16" i="134"/>
  <c r="E3" i="91"/>
  <c r="E5" i="51"/>
  <c r="E3" i="51"/>
  <c r="F9" i="65" l="1"/>
  <c r="F8" i="65"/>
  <c r="F7" i="65"/>
  <c r="AA6" i="19"/>
  <c r="F8" i="130"/>
  <c r="F7" i="130"/>
  <c r="F6" i="130"/>
  <c r="E13" i="28" l="1"/>
  <c r="E12" i="28"/>
  <c r="E11" i="28"/>
  <c r="E10" i="28"/>
  <c r="E9" i="28"/>
  <c r="C27" i="28"/>
  <c r="C25" i="28"/>
  <c r="F26" i="28"/>
  <c r="C26" i="28"/>
  <c r="H4" i="28"/>
  <c r="AD3" i="19" l="1"/>
  <c r="X3" i="19"/>
  <c r="N20" i="12" l="1"/>
  <c r="D7" i="126"/>
  <c r="C5" i="125"/>
  <c r="K4" i="78"/>
  <c r="AC13" i="49"/>
  <c r="AC11" i="49"/>
  <c r="AC9" i="49"/>
  <c r="K26" i="49"/>
  <c r="AF26" i="49"/>
  <c r="K23" i="49"/>
  <c r="AA28" i="49"/>
  <c r="AG4" i="49"/>
  <c r="AF19" i="12" l="1"/>
  <c r="N18" i="12"/>
  <c r="P17" i="12"/>
  <c r="N16" i="12"/>
  <c r="AF7" i="12"/>
  <c r="N6" i="12"/>
  <c r="P5" i="12"/>
  <c r="N4" i="12"/>
  <c r="M32" i="49" l="1"/>
  <c r="M33" i="49"/>
  <c r="C17" i="49"/>
  <c r="N17" i="49"/>
  <c r="D4" i="109" l="1"/>
  <c r="AF22" i="12" l="1"/>
  <c r="E24" i="5" l="1"/>
</calcChain>
</file>

<file path=xl/comments1.xml><?xml version="1.0" encoding="utf-8"?>
<comments xmlns="http://schemas.openxmlformats.org/spreadsheetml/2006/main">
  <authors>
    <author>140139</author>
  </authors>
  <commentList>
    <comment ref="E10" authorId="0" shapeId="0">
      <text>
        <r>
          <rPr>
            <sz val="12"/>
            <color indexed="81"/>
            <rFont val="MS P ゴシック"/>
            <family val="3"/>
            <charset val="128"/>
          </rPr>
          <t>書類を確認しながらチェックしてください。</t>
        </r>
        <r>
          <rPr>
            <sz val="9"/>
            <color indexed="81"/>
            <rFont val="MS P ゴシック"/>
            <family val="3"/>
            <charset val="128"/>
          </rPr>
          <t xml:space="preserve">
</t>
        </r>
      </text>
    </comment>
    <comment ref="E30" authorId="0" shapeId="0">
      <text>
        <r>
          <rPr>
            <sz val="14"/>
            <color indexed="81"/>
            <rFont val="MS P ゴシック"/>
            <family val="3"/>
            <charset val="128"/>
          </rPr>
          <t>書類を確認しながらチェックしてください。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140139</author>
  </authors>
  <commentList>
    <comment ref="X13" authorId="0" shapeId="0">
      <text>
        <r>
          <rPr>
            <b/>
            <sz val="9"/>
            <color indexed="81"/>
            <rFont val="MS P ゴシック"/>
            <family val="3"/>
            <charset val="128"/>
          </rPr>
          <t>申請するカリキュラムにパソコンを使用する内容が含まれる場合のみ別添２を提出してください。</t>
        </r>
      </text>
    </comment>
    <comment ref="X37" authorId="0" shapeId="0">
      <text>
        <r>
          <rPr>
            <sz val="9"/>
            <color indexed="81"/>
            <rFont val="MS P ゴシック"/>
            <family val="3"/>
            <charset val="128"/>
          </rPr>
          <t xml:space="preserve">職業訓練サービスガイドライン研修の受講証明書（写）又は、ＩＳＯ２９９９３（公式教育外の学習サービス－サービス要求事項）及びＩＳＯ２１００１（教育機関－教育機関のためのマネジメントシステム－要求事項及び利用の手引）（写）を添付してください。
</t>
        </r>
      </text>
    </comment>
  </commentList>
</comments>
</file>

<file path=xl/comments3.xml><?xml version="1.0" encoding="utf-8"?>
<comments xmlns="http://schemas.openxmlformats.org/spreadsheetml/2006/main">
  <authors>
    <author>083852</author>
  </authors>
  <commentList>
    <comment ref="AH9" authorId="0" shapeId="0">
      <text>
        <r>
          <rPr>
            <b/>
            <sz val="9"/>
            <color indexed="81"/>
            <rFont val="MS P ゴシック"/>
            <family val="3"/>
            <charset val="128"/>
          </rPr>
          <t xml:space="preserve">総訓練時間数が６時間の場合、６と記入
</t>
        </r>
      </text>
    </comment>
    <comment ref="AH12" authorId="0" shapeId="0">
      <text>
        <r>
          <rPr>
            <b/>
            <sz val="9"/>
            <color indexed="81"/>
            <rFont val="MS P ゴシック"/>
            <family val="3"/>
            <charset val="128"/>
          </rPr>
          <t xml:space="preserve">総訓練時間数が６時間の場合、６と記入
</t>
        </r>
      </text>
    </comment>
    <comment ref="AH15" authorId="0" shapeId="0">
      <text>
        <r>
          <rPr>
            <b/>
            <sz val="9"/>
            <color indexed="81"/>
            <rFont val="MS P ゴシック"/>
            <family val="3"/>
            <charset val="128"/>
          </rPr>
          <t xml:space="preserve">総訓練時間数が６時間の場合、６と記入
</t>
        </r>
      </text>
    </comment>
    <comment ref="AH18" authorId="0" shapeId="0">
      <text>
        <r>
          <rPr>
            <b/>
            <sz val="9"/>
            <color indexed="81"/>
            <rFont val="MS P ゴシック"/>
            <family val="3"/>
            <charset val="128"/>
          </rPr>
          <t xml:space="preserve">総訓練時間数が６時間の場合、６と記入
</t>
        </r>
      </text>
    </comment>
  </commentList>
</comments>
</file>

<file path=xl/comments4.xml><?xml version="1.0" encoding="utf-8"?>
<comments xmlns="http://schemas.openxmlformats.org/spreadsheetml/2006/main">
  <authors>
    <author>083852</author>
  </authors>
  <commentList>
    <comment ref="P10" authorId="0" shapeId="0">
      <text>
        <r>
          <rPr>
            <b/>
            <sz val="14"/>
            <color indexed="81"/>
            <rFont val="MS P ゴシック"/>
            <family val="3"/>
            <charset val="128"/>
          </rPr>
          <t>行は適宜追加・削除してください。</t>
        </r>
        <r>
          <rPr>
            <sz val="14"/>
            <color indexed="81"/>
            <rFont val="MS P ゴシック"/>
            <family val="3"/>
            <charset val="128"/>
          </rPr>
          <t xml:space="preserve">
</t>
        </r>
      </text>
    </comment>
  </commentList>
</comments>
</file>

<file path=xl/comments5.xml><?xml version="1.0" encoding="utf-8"?>
<comments xmlns="http://schemas.openxmlformats.org/spreadsheetml/2006/main">
  <authors>
    <author>083852</author>
  </authors>
  <commentList>
    <comment ref="P13" authorId="0" shapeId="0">
      <text>
        <r>
          <rPr>
            <b/>
            <sz val="14"/>
            <color indexed="81"/>
            <rFont val="MS P ゴシック"/>
            <family val="3"/>
            <charset val="128"/>
          </rPr>
          <t>行は適宜追加・削除してください。</t>
        </r>
        <r>
          <rPr>
            <sz val="9"/>
            <color indexed="81"/>
            <rFont val="MS P ゴシック"/>
            <family val="3"/>
            <charset val="128"/>
          </rPr>
          <t xml:space="preserve">
</t>
        </r>
      </text>
    </comment>
  </commentList>
</comments>
</file>

<file path=xl/comments6.xml><?xml version="1.0" encoding="utf-8"?>
<comments xmlns="http://schemas.openxmlformats.org/spreadsheetml/2006/main">
  <authors>
    <author>083852</author>
  </authors>
  <commentList>
    <comment ref="P11" authorId="0" shapeId="0">
      <text>
        <r>
          <rPr>
            <b/>
            <sz val="14"/>
            <color indexed="81"/>
            <rFont val="MS P ゴシック"/>
            <family val="3"/>
            <charset val="128"/>
          </rPr>
          <t>行は適宜追加・削除してください。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<sst xmlns="http://schemas.openxmlformats.org/spreadsheetml/2006/main" count="1482" uniqueCount="920">
  <si>
    <t>所在地</t>
    <rPh sb="0" eb="3">
      <t>ショザイチ</t>
    </rPh>
    <phoneticPr fontId="5"/>
  </si>
  <si>
    <t>氏　名</t>
    <rPh sb="0" eb="1">
      <t>シ</t>
    </rPh>
    <rPh sb="2" eb="3">
      <t>メイ</t>
    </rPh>
    <phoneticPr fontId="5"/>
  </si>
  <si>
    <t>雇用保険の適用</t>
    <rPh sb="0" eb="2">
      <t>コヨウ</t>
    </rPh>
    <rPh sb="2" eb="4">
      <t>ホケン</t>
    </rPh>
    <rPh sb="5" eb="7">
      <t>テキヨウ</t>
    </rPh>
    <phoneticPr fontId="5"/>
  </si>
  <si>
    <t>冷暖房装置</t>
    <rPh sb="0" eb="3">
      <t>レイダンボウ</t>
    </rPh>
    <rPh sb="3" eb="5">
      <t>ソウチ</t>
    </rPh>
    <phoneticPr fontId="5"/>
  </si>
  <si>
    <t>換気装置（窓の有無等）</t>
    <rPh sb="0" eb="2">
      <t>カンキ</t>
    </rPh>
    <rPh sb="2" eb="4">
      <t>ソウチ</t>
    </rPh>
    <rPh sb="5" eb="6">
      <t>マド</t>
    </rPh>
    <rPh sb="7" eb="10">
      <t>ウムトウ</t>
    </rPh>
    <phoneticPr fontId="5"/>
  </si>
  <si>
    <t>時間外における講師の支援体制</t>
    <rPh sb="0" eb="3">
      <t>ジカンガイ</t>
    </rPh>
    <rPh sb="7" eb="9">
      <t>コウシ</t>
    </rPh>
    <rPh sb="10" eb="12">
      <t>シエン</t>
    </rPh>
    <rPh sb="12" eb="14">
      <t>タイセイ</t>
    </rPh>
    <phoneticPr fontId="5"/>
  </si>
  <si>
    <t>資格・免許</t>
    <rPh sb="0" eb="2">
      <t>シカク</t>
    </rPh>
    <rPh sb="3" eb="5">
      <t>メンキョ</t>
    </rPh>
    <phoneticPr fontId="5"/>
  </si>
  <si>
    <t>：</t>
    <phoneticPr fontId="5"/>
  </si>
  <si>
    <t>名</t>
    <rPh sb="0" eb="1">
      <t>メイ</t>
    </rPh>
    <phoneticPr fontId="5"/>
  </si>
  <si>
    <t>⑤</t>
    <phoneticPr fontId="5"/>
  </si>
  <si>
    <t>注）</t>
    <rPh sb="0" eb="1">
      <t>チュウ</t>
    </rPh>
    <phoneticPr fontId="5"/>
  </si>
  <si>
    <t>１．建物外観</t>
    <rPh sb="2" eb="4">
      <t>タテモノ</t>
    </rPh>
    <rPh sb="4" eb="6">
      <t>ガイカン</t>
    </rPh>
    <phoneticPr fontId="5"/>
  </si>
  <si>
    <t>２－１.学科・実習教室・機器等（全体の分かるもの）</t>
    <rPh sb="4" eb="6">
      <t>ガッカ</t>
    </rPh>
    <rPh sb="7" eb="9">
      <t>ジッシュウ</t>
    </rPh>
    <rPh sb="9" eb="11">
      <t>キョウシツ</t>
    </rPh>
    <rPh sb="12" eb="14">
      <t>キキ</t>
    </rPh>
    <rPh sb="14" eb="15">
      <t>トウ</t>
    </rPh>
    <rPh sb="16" eb="18">
      <t>ゼンタイ</t>
    </rPh>
    <rPh sb="19" eb="20">
      <t>ワ</t>
    </rPh>
    <phoneticPr fontId="5"/>
  </si>
  <si>
    <t>（写真貼付）</t>
    <rPh sb="1" eb="3">
      <t>シャシン</t>
    </rPh>
    <rPh sb="3" eb="5">
      <t>チョウフ</t>
    </rPh>
    <phoneticPr fontId="5"/>
  </si>
  <si>
    <t>記</t>
    <rPh sb="0" eb="1">
      <t>キ</t>
    </rPh>
    <phoneticPr fontId="5"/>
  </si>
  <si>
    <t>項　　目</t>
    <rPh sb="0" eb="1">
      <t>コウ</t>
    </rPh>
    <rPh sb="3" eb="4">
      <t>メ</t>
    </rPh>
    <phoneticPr fontId="5"/>
  </si>
  <si>
    <t>・適用事業所である</t>
    <rPh sb="1" eb="3">
      <t>テキヨウ</t>
    </rPh>
    <rPh sb="3" eb="6">
      <t>ジギョウショ</t>
    </rPh>
    <phoneticPr fontId="5"/>
  </si>
  <si>
    <t>・適用事業所でない</t>
    <rPh sb="1" eb="3">
      <t>テキヨウ</t>
    </rPh>
    <rPh sb="3" eb="6">
      <t>ジギョウショ</t>
    </rPh>
    <phoneticPr fontId="5"/>
  </si>
  <si>
    <t>・有</t>
    <rPh sb="1" eb="2">
      <t>ア</t>
    </rPh>
    <phoneticPr fontId="5"/>
  </si>
  <si>
    <t>）台</t>
    <rPh sb="1" eb="2">
      <t>ダイ</t>
    </rPh>
    <phoneticPr fontId="5"/>
  </si>
  <si>
    <t>実施施設の概要にて確認</t>
    <rPh sb="0" eb="2">
      <t>ジッシ</t>
    </rPh>
    <rPh sb="2" eb="4">
      <t>シセツ</t>
    </rPh>
    <rPh sb="5" eb="7">
      <t>ガイヨウ</t>
    </rPh>
    <rPh sb="9" eb="11">
      <t>カクニン</t>
    </rPh>
    <phoneticPr fontId="5"/>
  </si>
  <si>
    <t>教室面積</t>
    <rPh sb="0" eb="2">
      <t>キョウシツ</t>
    </rPh>
    <rPh sb="2" eb="4">
      <t>メンセキ</t>
    </rPh>
    <phoneticPr fontId="5"/>
  </si>
  <si>
    <t>事務局体制</t>
    <rPh sb="0" eb="3">
      <t>ジムキョク</t>
    </rPh>
    <rPh sb="3" eb="5">
      <t>タイセイ</t>
    </rPh>
    <phoneticPr fontId="5"/>
  </si>
  <si>
    <t>教育事業実績（教育訓練実施期間）</t>
    <rPh sb="0" eb="2">
      <t>キョウイク</t>
    </rPh>
    <rPh sb="2" eb="4">
      <t>ジギョウ</t>
    </rPh>
    <rPh sb="4" eb="6">
      <t>ジッセキ</t>
    </rPh>
    <rPh sb="7" eb="9">
      <t>キョウイク</t>
    </rPh>
    <rPh sb="9" eb="11">
      <t>クンレン</t>
    </rPh>
    <rPh sb="11" eb="13">
      <t>ジッシ</t>
    </rPh>
    <rPh sb="13" eb="15">
      <t>キカン</t>
    </rPh>
    <phoneticPr fontId="5"/>
  </si>
  <si>
    <t>)線(</t>
    <rPh sb="1" eb="2">
      <t>セン</t>
    </rPh>
    <phoneticPr fontId="5"/>
  </si>
  <si>
    <t>)分</t>
    <rPh sb="1" eb="2">
      <t>フン</t>
    </rPh>
    <phoneticPr fontId="5"/>
  </si>
  <si>
    <t>交通の便</t>
    <rPh sb="0" eb="2">
      <t>コウツウ</t>
    </rPh>
    <rPh sb="3" eb="4">
      <t>ベン</t>
    </rPh>
    <phoneticPr fontId="5"/>
  </si>
  <si>
    <t>パソコン関係</t>
    <rPh sb="4" eb="6">
      <t>カンケイ</t>
    </rPh>
    <phoneticPr fontId="5"/>
  </si>
  <si>
    <t>）人</t>
    <rPh sb="1" eb="2">
      <t>ニン</t>
    </rPh>
    <phoneticPr fontId="5"/>
  </si>
  <si>
    <t>・利用不可</t>
    <rPh sb="1" eb="3">
      <t>リヨウ</t>
    </rPh>
    <rPh sb="3" eb="5">
      <t>フカ</t>
    </rPh>
    <phoneticPr fontId="5"/>
  </si>
  <si>
    <t>・常時対応できる人数（</t>
    <rPh sb="1" eb="3">
      <t>ジョウジ</t>
    </rPh>
    <rPh sb="3" eb="5">
      <t>タイオウ</t>
    </rPh>
    <rPh sb="8" eb="10">
      <t>ニンズウ</t>
    </rPh>
    <phoneticPr fontId="5"/>
  </si>
  <si>
    <t>・当該コース担当者（</t>
    <rPh sb="1" eb="3">
      <t>トウガイ</t>
    </rPh>
    <rPh sb="6" eb="9">
      <t>タントウシャ</t>
    </rPh>
    <phoneticPr fontId="5"/>
  </si>
  <si>
    <t>月</t>
    <rPh sb="0" eb="1">
      <t>ツキ</t>
    </rPh>
    <phoneticPr fontId="5"/>
  </si>
  <si>
    <t>（所在地）</t>
    <rPh sb="1" eb="4">
      <t>ショザイチ</t>
    </rPh>
    <phoneticPr fontId="5"/>
  </si>
  <si>
    <t>（商号又は名称）</t>
    <rPh sb="1" eb="3">
      <t>ショウゴウ</t>
    </rPh>
    <rPh sb="3" eb="4">
      <t>マタ</t>
    </rPh>
    <rPh sb="5" eb="7">
      <t>メイショウ</t>
    </rPh>
    <phoneticPr fontId="5"/>
  </si>
  <si>
    <t>有料（</t>
    <rPh sb="0" eb="2">
      <t>ユウリョウ</t>
    </rPh>
    <phoneticPr fontId="5"/>
  </si>
  <si>
    <t>無料（</t>
    <rPh sb="0" eb="2">
      <t>ムリョウ</t>
    </rPh>
    <phoneticPr fontId="5"/>
  </si>
  <si>
    <t>受託希望機関名</t>
    <rPh sb="0" eb="2">
      <t>ジュタク</t>
    </rPh>
    <rPh sb="2" eb="4">
      <t>キボウ</t>
    </rPh>
    <rPh sb="4" eb="6">
      <t>キカン</t>
    </rPh>
    <rPh sb="6" eb="7">
      <t>メイ</t>
    </rPh>
    <phoneticPr fontId="5"/>
  </si>
  <si>
    <t>①</t>
    <phoneticPr fontId="5"/>
  </si>
  <si>
    <t>②</t>
    <phoneticPr fontId="5"/>
  </si>
  <si>
    <t>〒</t>
    <phoneticPr fontId="5"/>
  </si>
  <si>
    <t>③</t>
    <phoneticPr fontId="5"/>
  </si>
  <si>
    <t>代表者役職･氏名</t>
    <rPh sb="0" eb="3">
      <t>ダイヒョウシャ</t>
    </rPh>
    <rPh sb="3" eb="5">
      <t>ヤクショク</t>
    </rPh>
    <rPh sb="6" eb="8">
      <t>シメイ</t>
    </rPh>
    <phoneticPr fontId="5"/>
  </si>
  <si>
    <t>④</t>
    <phoneticPr fontId="5"/>
  </si>
  <si>
    <t>実施施設の属性</t>
    <rPh sb="0" eb="2">
      <t>ジッシ</t>
    </rPh>
    <rPh sb="2" eb="4">
      <t>シセツ</t>
    </rPh>
    <rPh sb="5" eb="7">
      <t>ゾクセイ</t>
    </rPh>
    <phoneticPr fontId="5"/>
  </si>
  <si>
    <t>加盟団体名</t>
    <rPh sb="0" eb="2">
      <t>カメイ</t>
    </rPh>
    <rPh sb="2" eb="4">
      <t>ダンタイ</t>
    </rPh>
    <rPh sb="4" eb="5">
      <t>メイ</t>
    </rPh>
    <phoneticPr fontId="5"/>
  </si>
  <si>
    <t>【訓練実施場所】</t>
    <rPh sb="1" eb="3">
      <t>クンレン</t>
    </rPh>
    <rPh sb="3" eb="5">
      <t>ジッシ</t>
    </rPh>
    <rPh sb="5" eb="7">
      <t>バショ</t>
    </rPh>
    <phoneticPr fontId="5"/>
  </si>
  <si>
    <t>訓練実施施設名</t>
    <rPh sb="0" eb="2">
      <t>クンレン</t>
    </rPh>
    <rPh sb="2" eb="4">
      <t>ジッシ</t>
    </rPh>
    <rPh sb="4" eb="6">
      <t>シセツ</t>
    </rPh>
    <rPh sb="6" eb="7">
      <t>メイ</t>
    </rPh>
    <phoneticPr fontId="5"/>
  </si>
  <si>
    <t>事務部門</t>
    <rPh sb="0" eb="2">
      <t>ジム</t>
    </rPh>
    <rPh sb="2" eb="4">
      <t>ブモン</t>
    </rPh>
    <phoneticPr fontId="5"/>
  </si>
  <si>
    <t>訓練部門</t>
    <rPh sb="0" eb="2">
      <t>クンレン</t>
    </rPh>
    <rPh sb="2" eb="4">
      <t>ブモン</t>
    </rPh>
    <phoneticPr fontId="5"/>
  </si>
  <si>
    <t>人</t>
    <rPh sb="0" eb="1">
      <t>ヒト</t>
    </rPh>
    <phoneticPr fontId="5"/>
  </si>
  <si>
    <t>⑥</t>
    <phoneticPr fontId="5"/>
  </si>
  <si>
    <t>設立年月日</t>
    <rPh sb="0" eb="2">
      <t>セツリツ</t>
    </rPh>
    <rPh sb="2" eb="5">
      <t>ネンガッピ</t>
    </rPh>
    <phoneticPr fontId="5"/>
  </si>
  <si>
    <t>訓練期間</t>
    <rPh sb="0" eb="2">
      <t>クンレン</t>
    </rPh>
    <rPh sb="2" eb="4">
      <t>キカン</t>
    </rPh>
    <phoneticPr fontId="5"/>
  </si>
  <si>
    <t>【訓練実施運営体制】</t>
    <rPh sb="1" eb="3">
      <t>クンレン</t>
    </rPh>
    <rPh sb="3" eb="5">
      <t>ジッシ</t>
    </rPh>
    <rPh sb="5" eb="7">
      <t>ウンエイ</t>
    </rPh>
    <rPh sb="7" eb="9">
      <t>タイセイ</t>
    </rPh>
    <phoneticPr fontId="5"/>
  </si>
  <si>
    <t>ＴＥＬ</t>
    <phoneticPr fontId="5"/>
  </si>
  <si>
    <t>E-mail</t>
    <phoneticPr fontId="5"/>
  </si>
  <si>
    <t>ＦＡＸ</t>
    <phoneticPr fontId="5"/>
  </si>
  <si>
    <t>実施施設の概要</t>
    <rPh sb="0" eb="2">
      <t>ジッシ</t>
    </rPh>
    <rPh sb="2" eb="4">
      <t>シセツ</t>
    </rPh>
    <rPh sb="5" eb="7">
      <t>ガイヨウ</t>
    </rPh>
    <phoneticPr fontId="5"/>
  </si>
  <si>
    <t>訓練実施施設
所　在　地</t>
    <rPh sb="0" eb="2">
      <t>クンレン</t>
    </rPh>
    <rPh sb="2" eb="4">
      <t>ジッシ</t>
    </rPh>
    <rPh sb="4" eb="6">
      <t>シセツ</t>
    </rPh>
    <rPh sb="7" eb="8">
      <t>ショ</t>
    </rPh>
    <rPh sb="9" eb="10">
      <t>ザイ</t>
    </rPh>
    <rPh sb="11" eb="12">
      <t>チ</t>
    </rPh>
    <phoneticPr fontId="5"/>
  </si>
  <si>
    <t>従業員数</t>
    <rPh sb="0" eb="3">
      <t>ジュウギョウイン</t>
    </rPh>
    <rPh sb="3" eb="4">
      <t>スウ</t>
    </rPh>
    <phoneticPr fontId="5"/>
  </si>
  <si>
    <t>責任者</t>
    <rPh sb="0" eb="3">
      <t>セキニンシャ</t>
    </rPh>
    <phoneticPr fontId="5"/>
  </si>
  <si>
    <t>氏名（役職）</t>
    <rPh sb="0" eb="1">
      <t>シ</t>
    </rPh>
    <rPh sb="1" eb="2">
      <t>メイ</t>
    </rPh>
    <rPh sb="3" eb="5">
      <t>ヤクショク</t>
    </rPh>
    <phoneticPr fontId="5"/>
  </si>
  <si>
    <t>実質事務担当者</t>
    <rPh sb="0" eb="2">
      <t>ジッシツ</t>
    </rPh>
    <rPh sb="2" eb="4">
      <t>ジム</t>
    </rPh>
    <rPh sb="4" eb="7">
      <t>タントウシャ</t>
    </rPh>
    <phoneticPr fontId="5"/>
  </si>
  <si>
    <t>担当科目</t>
    <rPh sb="0" eb="2">
      <t>タントウ</t>
    </rPh>
    <rPh sb="2" eb="4">
      <t>カモク</t>
    </rPh>
    <phoneticPr fontId="5"/>
  </si>
  <si>
    <t>訓練科名</t>
    <rPh sb="0" eb="2">
      <t>クンレン</t>
    </rPh>
    <rPh sb="2" eb="3">
      <t>カ</t>
    </rPh>
    <rPh sb="3" eb="4">
      <t>メイ</t>
    </rPh>
    <phoneticPr fontId="5"/>
  </si>
  <si>
    <t>教材名</t>
    <rPh sb="0" eb="3">
      <t>キョウザイメイ</t>
    </rPh>
    <phoneticPr fontId="5"/>
  </si>
  <si>
    <t>出版社名</t>
    <rPh sb="0" eb="2">
      <t>シュッパン</t>
    </rPh>
    <rPh sb="2" eb="3">
      <t>シャ</t>
    </rPh>
    <rPh sb="3" eb="4">
      <t>メイ</t>
    </rPh>
    <phoneticPr fontId="5"/>
  </si>
  <si>
    <t>教材使用科目（分野）</t>
    <rPh sb="0" eb="2">
      <t>キョウザイ</t>
    </rPh>
    <rPh sb="2" eb="4">
      <t>シヨウ</t>
    </rPh>
    <rPh sb="4" eb="6">
      <t>カモク</t>
    </rPh>
    <rPh sb="7" eb="9">
      <t>ブンヤ</t>
    </rPh>
    <phoneticPr fontId="5"/>
  </si>
  <si>
    <t>合　　　計(税込)</t>
    <rPh sb="0" eb="5">
      <t>ゴウケイ</t>
    </rPh>
    <rPh sb="6" eb="8">
      <t>ゼイコミ</t>
    </rPh>
    <phoneticPr fontId="5"/>
  </si>
  <si>
    <t>ページ数</t>
    <rPh sb="3" eb="4">
      <t>スウ</t>
    </rPh>
    <phoneticPr fontId="5"/>
  </si>
  <si>
    <t>出版社名・オリジナル</t>
    <rPh sb="0" eb="2">
      <t>シュッパン</t>
    </rPh>
    <rPh sb="2" eb="4">
      <t>シャメイ</t>
    </rPh>
    <phoneticPr fontId="5"/>
  </si>
  <si>
    <t>※教材一覧は、使用予定となります。教材名・価格が変更になる場合がございますので、予めご了承下さい。</t>
    <rPh sb="1" eb="3">
      <t>キョウザイ</t>
    </rPh>
    <rPh sb="3" eb="5">
      <t>イチラン</t>
    </rPh>
    <rPh sb="7" eb="9">
      <t>シヨウ</t>
    </rPh>
    <rPh sb="9" eb="11">
      <t>ヨテイ</t>
    </rPh>
    <rPh sb="17" eb="20">
      <t>キョウザイメイ</t>
    </rPh>
    <rPh sb="21" eb="23">
      <t>カカク</t>
    </rPh>
    <rPh sb="24" eb="26">
      <t>ヘンコウ</t>
    </rPh>
    <rPh sb="29" eb="31">
      <t>バアイ</t>
    </rPh>
    <rPh sb="40" eb="41">
      <t>アラカジ</t>
    </rPh>
    <rPh sb="43" eb="45">
      <t>リョウショウ</t>
    </rPh>
    <rPh sb="45" eb="46">
      <t>クダ</t>
    </rPh>
    <phoneticPr fontId="5"/>
  </si>
  <si>
    <t>消耗品</t>
    <rPh sb="0" eb="2">
      <t>ショウモウ</t>
    </rPh>
    <rPh sb="2" eb="3">
      <t>ヒン</t>
    </rPh>
    <phoneticPr fontId="5"/>
  </si>
  <si>
    <t>（全面禁煙で
　あること）</t>
    <rPh sb="1" eb="3">
      <t>ゼンメン</t>
    </rPh>
    <rPh sb="3" eb="5">
      <t>キンエン</t>
    </rPh>
    <phoneticPr fontId="5"/>
  </si>
  <si>
    <t>【訓練講師】</t>
    <rPh sb="1" eb="3">
      <t>クンレン</t>
    </rPh>
    <rPh sb="3" eb="5">
      <t>コウシ</t>
    </rPh>
    <phoneticPr fontId="5"/>
  </si>
  <si>
    <t>(</t>
    <phoneticPr fontId="5"/>
  </si>
  <si>
    <t>日</t>
    <rPh sb="0" eb="1">
      <t>ニチ</t>
    </rPh>
    <phoneticPr fontId="5"/>
  </si>
  <si>
    <t>h</t>
    <phoneticPr fontId="5"/>
  </si>
  <si>
    <t>日</t>
    <rPh sb="0" eb="1">
      <t>ヒ</t>
    </rPh>
    <phoneticPr fontId="5"/>
  </si>
  <si>
    <t>曜</t>
    <rPh sb="0" eb="1">
      <t>ヨウ</t>
    </rPh>
    <phoneticPr fontId="5"/>
  </si>
  <si>
    <t>／</t>
    <phoneticPr fontId="5"/>
  </si>
  <si>
    <t>～</t>
    <phoneticPr fontId="5"/>
  </si>
  <si>
    <t>算出基礎日数</t>
    <rPh sb="0" eb="2">
      <t>サンシュツ</t>
    </rPh>
    <rPh sb="2" eb="4">
      <t>キソ</t>
    </rPh>
    <rPh sb="4" eb="6">
      <t>ニッスウ</t>
    </rPh>
    <phoneticPr fontId="5"/>
  </si>
  <si>
    <t>訓練日数</t>
    <rPh sb="0" eb="2">
      <t>クンレン</t>
    </rPh>
    <rPh sb="2" eb="4">
      <t>ニッスウ</t>
    </rPh>
    <phoneticPr fontId="5"/>
  </si>
  <si>
    <t>使用教材一覧表（訓練受講者が必要とする教材）</t>
    <rPh sb="0" eb="2">
      <t>シヨウ</t>
    </rPh>
    <rPh sb="2" eb="4">
      <t>キョウザイ</t>
    </rPh>
    <rPh sb="4" eb="6">
      <t>イチラン</t>
    </rPh>
    <rPh sb="6" eb="7">
      <t>ヒョウ</t>
    </rPh>
    <rPh sb="8" eb="10">
      <t>クンレン</t>
    </rPh>
    <rPh sb="10" eb="13">
      <t>ジュコウシャ</t>
    </rPh>
    <rPh sb="14" eb="16">
      <t>ヒツヨウ</t>
    </rPh>
    <rPh sb="19" eb="21">
      <t>キョウザイ</t>
    </rPh>
    <phoneticPr fontId="5"/>
  </si>
  <si>
    <t>【訓練受講者の購入が必要なもの】</t>
    <rPh sb="1" eb="3">
      <t>クンレン</t>
    </rPh>
    <rPh sb="3" eb="6">
      <t>ジュコウシャ</t>
    </rPh>
    <rPh sb="7" eb="9">
      <t>コウニュウ</t>
    </rPh>
    <rPh sb="10" eb="12">
      <t>ヒツヨウ</t>
    </rPh>
    <phoneticPr fontId="5"/>
  </si>
  <si>
    <t>【参考：訓練受講者に配付予定のもの】</t>
    <rPh sb="1" eb="3">
      <t>サンコウ</t>
    </rPh>
    <rPh sb="4" eb="6">
      <t>クンレン</t>
    </rPh>
    <rPh sb="6" eb="9">
      <t>ジュコウシャ</t>
    </rPh>
    <rPh sb="10" eb="12">
      <t>ハイフ</t>
    </rPh>
    <rPh sb="12" eb="14">
      <t>ヨテイ</t>
    </rPh>
    <phoneticPr fontId="5"/>
  </si>
  <si>
    <t>（最低実施人数</t>
    <rPh sb="1" eb="3">
      <t>サイテイ</t>
    </rPh>
    <rPh sb="3" eb="5">
      <t>ジッシ</t>
    </rPh>
    <rPh sb="5" eb="7">
      <t>ニンズウ</t>
    </rPh>
    <phoneticPr fontId="5"/>
  </si>
  <si>
    <t>名）</t>
    <rPh sb="0" eb="1">
      <t>メイ</t>
    </rPh>
    <phoneticPr fontId="5"/>
  </si>
  <si>
    <t>実施団体概要</t>
    <rPh sb="0" eb="2">
      <t>ジッシ</t>
    </rPh>
    <rPh sb="2" eb="4">
      <t>ダンタイ</t>
    </rPh>
    <rPh sb="4" eb="6">
      <t>ガイヨウ</t>
    </rPh>
    <phoneticPr fontId="5"/>
  </si>
  <si>
    <t>本社（本部）の所在地</t>
    <rPh sb="0" eb="2">
      <t>ホンシャ</t>
    </rPh>
    <rPh sb="3" eb="5">
      <t>ホンブ</t>
    </rPh>
    <rPh sb="7" eb="10">
      <t>ショザイチ</t>
    </rPh>
    <phoneticPr fontId="5"/>
  </si>
  <si>
    <t>・県内</t>
    <rPh sb="1" eb="3">
      <t>ケンナイ</t>
    </rPh>
    <phoneticPr fontId="5"/>
  </si>
  <si>
    <t>・県外</t>
    <rPh sb="1" eb="3">
      <t>ケンガイ</t>
    </rPh>
    <phoneticPr fontId="5"/>
  </si>
  <si>
    <t>設備・環境</t>
    <rPh sb="0" eb="2">
      <t>セツビ</t>
    </rPh>
    <rPh sb="3" eb="5">
      <t>カンキョウ</t>
    </rPh>
    <phoneticPr fontId="5"/>
  </si>
  <si>
    <t>最低実施人数</t>
    <rPh sb="0" eb="2">
      <t>サイテイ</t>
    </rPh>
    <rPh sb="2" eb="4">
      <t>ジッシ</t>
    </rPh>
    <rPh sb="4" eb="6">
      <t>ニンズウ</t>
    </rPh>
    <phoneticPr fontId="5"/>
  </si>
  <si>
    <t>・４割以上５割未満</t>
    <rPh sb="2" eb="3">
      <t>ワリ</t>
    </rPh>
    <rPh sb="3" eb="5">
      <t>イジョウ</t>
    </rPh>
    <rPh sb="6" eb="7">
      <t>ワリ</t>
    </rPh>
    <rPh sb="7" eb="9">
      <t>ミマン</t>
    </rPh>
    <phoneticPr fontId="5"/>
  </si>
  <si>
    <t>講師名簿</t>
    <rPh sb="0" eb="1">
      <t>コウ</t>
    </rPh>
    <rPh sb="1" eb="2">
      <t>シ</t>
    </rPh>
    <rPh sb="2" eb="4">
      <t>メイボ</t>
    </rPh>
    <phoneticPr fontId="5"/>
  </si>
  <si>
    <t>【提案団体】</t>
    <rPh sb="1" eb="3">
      <t>テイアン</t>
    </rPh>
    <rPh sb="3" eb="5">
      <t>ダンタイ</t>
    </rPh>
    <phoneticPr fontId="5"/>
  </si>
  <si>
    <t>団体の名称</t>
    <rPh sb="0" eb="2">
      <t>ダンタイ</t>
    </rPh>
    <rPh sb="3" eb="5">
      <t>メイショウ</t>
    </rPh>
    <phoneticPr fontId="5"/>
  </si>
  <si>
    <t>（実施内容、方法、実施時期等）</t>
    <rPh sb="1" eb="3">
      <t>ジッシ</t>
    </rPh>
    <rPh sb="3" eb="5">
      <t>ナイヨウ</t>
    </rPh>
    <rPh sb="6" eb="8">
      <t>ホウホウ</t>
    </rPh>
    <rPh sb="9" eb="11">
      <t>ジッシ</t>
    </rPh>
    <rPh sb="11" eb="13">
      <t>ジキ</t>
    </rPh>
    <rPh sb="13" eb="14">
      <t>トウ</t>
    </rPh>
    <phoneticPr fontId="5"/>
  </si>
  <si>
    <t>②　企業の人事担当者等による就職講話・懇談会の実施（　有　・　無　）</t>
    <rPh sb="2" eb="4">
      <t>キギョウ</t>
    </rPh>
    <rPh sb="5" eb="7">
      <t>ジンジ</t>
    </rPh>
    <rPh sb="7" eb="10">
      <t>タントウシャ</t>
    </rPh>
    <rPh sb="10" eb="11">
      <t>トウ</t>
    </rPh>
    <rPh sb="14" eb="16">
      <t>シュウショク</t>
    </rPh>
    <rPh sb="16" eb="18">
      <t>コウワ</t>
    </rPh>
    <rPh sb="19" eb="22">
      <t>コンダンカイ</t>
    </rPh>
    <rPh sb="23" eb="25">
      <t>ジッシ</t>
    </rPh>
    <rPh sb="27" eb="28">
      <t>ユウ</t>
    </rPh>
    <rPh sb="31" eb="32">
      <t>ム</t>
    </rPh>
    <phoneticPr fontId="5"/>
  </si>
  <si>
    <t>④　模擬面接の実施等の就職活動指導（　有　・　無　）</t>
    <rPh sb="2" eb="4">
      <t>モギ</t>
    </rPh>
    <rPh sb="4" eb="6">
      <t>メンセツ</t>
    </rPh>
    <rPh sb="7" eb="9">
      <t>ジッシ</t>
    </rPh>
    <rPh sb="9" eb="10">
      <t>トウ</t>
    </rPh>
    <rPh sb="11" eb="13">
      <t>シュウショク</t>
    </rPh>
    <rPh sb="13" eb="15">
      <t>カツドウ</t>
    </rPh>
    <rPh sb="15" eb="17">
      <t>シドウ</t>
    </rPh>
    <rPh sb="19" eb="20">
      <t>ユウ</t>
    </rPh>
    <rPh sb="23" eb="24">
      <t>ム</t>
    </rPh>
    <phoneticPr fontId="5"/>
  </si>
  <si>
    <t>（実施内容、方法、実施時期等）</t>
    <rPh sb="1" eb="3">
      <t>ジッシ</t>
    </rPh>
    <rPh sb="3" eb="5">
      <t>ナイヨウ</t>
    </rPh>
    <rPh sb="6" eb="8">
      <t>ホウホウ</t>
    </rPh>
    <rPh sb="9" eb="11">
      <t>ジッシ</t>
    </rPh>
    <rPh sb="11" eb="14">
      <t>ジキナド</t>
    </rPh>
    <phoneticPr fontId="5"/>
  </si>
  <si>
    <t>〈就職支援担当者〉</t>
    <rPh sb="1" eb="3">
      <t>シュウショク</t>
    </rPh>
    <rPh sb="3" eb="5">
      <t>シエン</t>
    </rPh>
    <rPh sb="5" eb="8">
      <t>タントウシャ</t>
    </rPh>
    <phoneticPr fontId="5"/>
  </si>
  <si>
    <t>就職支援に関する経験</t>
    <rPh sb="0" eb="2">
      <t>シュウショク</t>
    </rPh>
    <rPh sb="2" eb="4">
      <t>シエン</t>
    </rPh>
    <rPh sb="5" eb="6">
      <t>カン</t>
    </rPh>
    <rPh sb="8" eb="10">
      <t>ケイケン</t>
    </rPh>
    <phoneticPr fontId="5"/>
  </si>
  <si>
    <t>③　履歴書・職務経歴書等のエントリー資料の作成指導（　有　・　無　）</t>
    <rPh sb="2" eb="5">
      <t>リレキショ</t>
    </rPh>
    <rPh sb="6" eb="8">
      <t>ショクム</t>
    </rPh>
    <rPh sb="8" eb="10">
      <t>ケイレキ</t>
    </rPh>
    <rPh sb="10" eb="11">
      <t>ショ</t>
    </rPh>
    <rPh sb="11" eb="12">
      <t>トウ</t>
    </rPh>
    <rPh sb="18" eb="20">
      <t>シリョウ</t>
    </rPh>
    <rPh sb="21" eb="23">
      <t>サクセイ</t>
    </rPh>
    <rPh sb="23" eb="25">
      <t>シドウ</t>
    </rPh>
    <rPh sb="27" eb="28">
      <t>ユウ</t>
    </rPh>
    <rPh sb="31" eb="32">
      <t>ム</t>
    </rPh>
    <phoneticPr fontId="5"/>
  </si>
  <si>
    <t>施設写真等貼付書</t>
    <rPh sb="0" eb="1">
      <t>シ</t>
    </rPh>
    <rPh sb="1" eb="2">
      <t>セツ</t>
    </rPh>
    <rPh sb="2" eb="3">
      <t>シャ</t>
    </rPh>
    <rPh sb="3" eb="4">
      <t>マコト</t>
    </rPh>
    <rPh sb="4" eb="5">
      <t>トウ</t>
    </rPh>
    <rPh sb="5" eb="6">
      <t>ハ</t>
    </rPh>
    <rPh sb="6" eb="7">
      <t>ヅケ</t>
    </rPh>
    <rPh sb="7" eb="8">
      <t>ショ</t>
    </rPh>
    <phoneticPr fontId="5"/>
  </si>
  <si>
    <t>様式２</t>
    <rPh sb="0" eb="2">
      <t>ヨウシキ</t>
    </rPh>
    <phoneticPr fontId="5"/>
  </si>
  <si>
    <t>様式３</t>
    <rPh sb="0" eb="2">
      <t>ヨウシキ</t>
    </rPh>
    <phoneticPr fontId="5"/>
  </si>
  <si>
    <t>様式４</t>
    <rPh sb="0" eb="2">
      <t>ヨウシキ</t>
    </rPh>
    <phoneticPr fontId="5"/>
  </si>
  <si>
    <t>様式５</t>
    <rPh sb="0" eb="2">
      <t>ヨウシキ</t>
    </rPh>
    <phoneticPr fontId="5"/>
  </si>
  <si>
    <t>様式７</t>
    <rPh sb="0" eb="2">
      <t>ヨウシキ</t>
    </rPh>
    <phoneticPr fontId="5"/>
  </si>
  <si>
    <t>　和歌山県知事　様</t>
    <rPh sb="1" eb="4">
      <t>ワカヤマ</t>
    </rPh>
    <rPh sb="4" eb="7">
      <t>ケンチジ</t>
    </rPh>
    <rPh sb="8" eb="9">
      <t>サマ</t>
    </rPh>
    <phoneticPr fontId="5"/>
  </si>
  <si>
    <t>（見積内容）</t>
    <rPh sb="1" eb="3">
      <t>ミツ</t>
    </rPh>
    <rPh sb="3" eb="5">
      <t>ナイヨウ</t>
    </rPh>
    <phoneticPr fontId="5"/>
  </si>
  <si>
    <t>　訓練定員：</t>
    <rPh sb="1" eb="3">
      <t>クンレン</t>
    </rPh>
    <rPh sb="3" eb="5">
      <t>テイイン</t>
    </rPh>
    <phoneticPr fontId="5"/>
  </si>
  <si>
    <t>　訓練期間：</t>
    <rPh sb="1" eb="3">
      <t>クンレン</t>
    </rPh>
    <rPh sb="3" eb="5">
      <t>キカン</t>
    </rPh>
    <phoneticPr fontId="5"/>
  </si>
  <si>
    <t>（経費内訳）</t>
    <rPh sb="1" eb="3">
      <t>ケイヒ</t>
    </rPh>
    <rPh sb="3" eb="5">
      <t>ウチワケ</t>
    </rPh>
    <phoneticPr fontId="5"/>
  </si>
  <si>
    <t>　訓練施設：</t>
    <rPh sb="1" eb="3">
      <t>クンレン</t>
    </rPh>
    <rPh sb="3" eb="5">
      <t>シセツ</t>
    </rPh>
    <phoneticPr fontId="5"/>
  </si>
  <si>
    <t>人件費</t>
    <rPh sb="0" eb="3">
      <t>ジンケンヒ</t>
    </rPh>
    <phoneticPr fontId="5"/>
  </si>
  <si>
    <t>講師　　　</t>
    <rPh sb="0" eb="2">
      <t>コウシ</t>
    </rPh>
    <phoneticPr fontId="5"/>
  </si>
  <si>
    <t>施設借料</t>
    <rPh sb="0" eb="2">
      <t>シセツ</t>
    </rPh>
    <rPh sb="2" eb="4">
      <t>シャクリョウ</t>
    </rPh>
    <phoneticPr fontId="5"/>
  </si>
  <si>
    <t>機器使用料</t>
    <rPh sb="0" eb="2">
      <t>キキ</t>
    </rPh>
    <rPh sb="2" eb="5">
      <t>シヨウリョウ</t>
    </rPh>
    <phoneticPr fontId="5"/>
  </si>
  <si>
    <t>消耗品費</t>
    <rPh sb="0" eb="3">
      <t>ショウモウヒン</t>
    </rPh>
    <rPh sb="3" eb="4">
      <t>ヒ</t>
    </rPh>
    <phoneticPr fontId="5"/>
  </si>
  <si>
    <t>間接経費</t>
    <rPh sb="0" eb="2">
      <t>カンセツ</t>
    </rPh>
    <rPh sb="2" eb="4">
      <t>ケイヒ</t>
    </rPh>
    <phoneticPr fontId="5"/>
  </si>
  <si>
    <t>パソコン、プリンター等</t>
    <rPh sb="10" eb="11">
      <t>トウ</t>
    </rPh>
    <phoneticPr fontId="5"/>
  </si>
  <si>
    <t>教室、相談室等</t>
    <rPh sb="0" eb="2">
      <t>キョウシツ</t>
    </rPh>
    <rPh sb="3" eb="6">
      <t>ソウダンシツ</t>
    </rPh>
    <rPh sb="6" eb="7">
      <t>トウ</t>
    </rPh>
    <phoneticPr fontId="5"/>
  </si>
  <si>
    <t>・３割未満でも可能</t>
    <rPh sb="2" eb="3">
      <t>ワリ</t>
    </rPh>
    <rPh sb="3" eb="5">
      <t>ミマン</t>
    </rPh>
    <rPh sb="7" eb="9">
      <t>カノウ</t>
    </rPh>
    <phoneticPr fontId="5"/>
  </si>
  <si>
    <t>事務員人件費、光熱水費等諸経費</t>
    <rPh sb="0" eb="2">
      <t>ジム</t>
    </rPh>
    <rPh sb="2" eb="3">
      <t>イン</t>
    </rPh>
    <rPh sb="3" eb="6">
      <t>ジンケンヒ</t>
    </rPh>
    <rPh sb="7" eb="9">
      <t>コウネツ</t>
    </rPh>
    <rPh sb="9" eb="10">
      <t>スイ</t>
    </rPh>
    <rPh sb="10" eb="11">
      <t>ヒ</t>
    </rPh>
    <rPh sb="11" eb="12">
      <t>トウ</t>
    </rPh>
    <rPh sb="12" eb="15">
      <t>ショケイヒ</t>
    </rPh>
    <phoneticPr fontId="5"/>
  </si>
  <si>
    <t>区　　　分</t>
    <rPh sb="0" eb="1">
      <t>ク</t>
    </rPh>
    <rPh sb="4" eb="5">
      <t>ブン</t>
    </rPh>
    <phoneticPr fontId="5"/>
  </si>
  <si>
    <t>参考様式</t>
    <rPh sb="0" eb="2">
      <t>サンコウ</t>
    </rPh>
    <rPh sb="2" eb="4">
      <t>ヨウシキ</t>
    </rPh>
    <phoneticPr fontId="5"/>
  </si>
  <si>
    <t>支援項目〈実施内容・方法・実施時期等〉</t>
    <rPh sb="0" eb="2">
      <t>シエン</t>
    </rPh>
    <rPh sb="2" eb="4">
      <t>コウモク</t>
    </rPh>
    <rPh sb="5" eb="7">
      <t>ジッシ</t>
    </rPh>
    <rPh sb="7" eb="9">
      <t>ナイヨウ</t>
    </rPh>
    <rPh sb="10" eb="12">
      <t>ホウホウ</t>
    </rPh>
    <rPh sb="13" eb="15">
      <t>ジッシ</t>
    </rPh>
    <rPh sb="15" eb="17">
      <t>ジキ</t>
    </rPh>
    <rPh sb="17" eb="18">
      <t>ナド</t>
    </rPh>
    <phoneticPr fontId="5"/>
  </si>
  <si>
    <t>【訓練効果を高めるための工夫等】</t>
    <rPh sb="1" eb="3">
      <t>クンレン</t>
    </rPh>
    <rPh sb="3" eb="5">
      <t>コウカ</t>
    </rPh>
    <rPh sb="6" eb="7">
      <t>タカ</t>
    </rPh>
    <rPh sb="12" eb="14">
      <t>クフウ</t>
    </rPh>
    <rPh sb="14" eb="15">
      <t>ナド</t>
    </rPh>
    <phoneticPr fontId="5"/>
  </si>
  <si>
    <t>〈実施内容・方法・実施時期等〉</t>
    <rPh sb="1" eb="3">
      <t>ジッシ</t>
    </rPh>
    <rPh sb="3" eb="5">
      <t>ナイヨウ</t>
    </rPh>
    <rPh sb="6" eb="8">
      <t>ホウホウ</t>
    </rPh>
    <rPh sb="9" eb="11">
      <t>ジッシ</t>
    </rPh>
    <rPh sb="11" eb="13">
      <t>ジキ</t>
    </rPh>
    <rPh sb="13" eb="14">
      <t>トウ</t>
    </rPh>
    <phoneticPr fontId="5"/>
  </si>
  <si>
    <t>・常時設置している（教室・実習室とは完全に分離されている）</t>
    <rPh sb="1" eb="3">
      <t>ジョウジ</t>
    </rPh>
    <rPh sb="3" eb="5">
      <t>セッチ</t>
    </rPh>
    <rPh sb="10" eb="12">
      <t>キョウシツ</t>
    </rPh>
    <rPh sb="13" eb="16">
      <t>ジッシュウシツ</t>
    </rPh>
    <rPh sb="18" eb="20">
      <t>カンゼン</t>
    </rPh>
    <rPh sb="21" eb="23">
      <t>ブンリ</t>
    </rPh>
    <phoneticPr fontId="5"/>
  </si>
  <si>
    <t>事務室（訓練実施施設内に設置）</t>
    <rPh sb="0" eb="3">
      <t>ジムシツ</t>
    </rPh>
    <rPh sb="4" eb="6">
      <t>クンレン</t>
    </rPh>
    <rPh sb="6" eb="8">
      <t>ジッシ</t>
    </rPh>
    <rPh sb="8" eb="11">
      <t>シセツナイ</t>
    </rPh>
    <rPh sb="12" eb="14">
      <t>セッチ</t>
    </rPh>
    <phoneticPr fontId="5"/>
  </si>
  <si>
    <t>就職相談室（訓練実施施設内に設置）</t>
    <rPh sb="0" eb="2">
      <t>シュウショク</t>
    </rPh>
    <rPh sb="2" eb="5">
      <t>ソウダンシツ</t>
    </rPh>
    <rPh sb="6" eb="8">
      <t>クンレン</t>
    </rPh>
    <rPh sb="8" eb="10">
      <t>ジッシ</t>
    </rPh>
    <rPh sb="10" eb="13">
      <t>シセツナイ</t>
    </rPh>
    <rPh sb="14" eb="16">
      <t>セッチ</t>
    </rPh>
    <phoneticPr fontId="5"/>
  </si>
  <si>
    <t>事務室所在地</t>
    <rPh sb="0" eb="3">
      <t>ジムシツ</t>
    </rPh>
    <rPh sb="3" eb="6">
      <t>ショザイチ</t>
    </rPh>
    <phoneticPr fontId="5"/>
  </si>
  <si>
    <t>訓練実施施設との距離</t>
    <rPh sb="0" eb="2">
      <t>クンレン</t>
    </rPh>
    <rPh sb="2" eb="4">
      <t>ジッシ</t>
    </rPh>
    <rPh sb="4" eb="6">
      <t>シセツ</t>
    </rPh>
    <rPh sb="8" eb="10">
      <t>キョリ</t>
    </rPh>
    <phoneticPr fontId="5"/>
  </si>
  <si>
    <t>徒歩</t>
    <rPh sb="0" eb="2">
      <t>トホ</t>
    </rPh>
    <phoneticPr fontId="5"/>
  </si>
  <si>
    <t>分</t>
    <rPh sb="0" eb="1">
      <t>フン</t>
    </rPh>
    <phoneticPr fontId="5"/>
  </si>
  <si>
    <t>２－２．就職相談室</t>
    <rPh sb="4" eb="6">
      <t>シュウショク</t>
    </rPh>
    <rPh sb="6" eb="9">
      <t>ソウダンシツ</t>
    </rPh>
    <phoneticPr fontId="5"/>
  </si>
  <si>
    <t>２－３．事務室</t>
    <rPh sb="4" eb="7">
      <t>ジムシツ</t>
    </rPh>
    <phoneticPr fontId="5"/>
  </si>
  <si>
    <t>・無</t>
    <rPh sb="1" eb="2">
      <t>ム</t>
    </rPh>
    <phoneticPr fontId="5"/>
  </si>
  <si>
    <t>・有（教室・実習室とは完全に分離されている）</t>
    <rPh sb="1" eb="2">
      <t>ユウ</t>
    </rPh>
    <rPh sb="3" eb="5">
      <t>キョウシツ</t>
    </rPh>
    <rPh sb="6" eb="9">
      <t>ジッシュウシツ</t>
    </rPh>
    <rPh sb="11" eb="13">
      <t>カンゼン</t>
    </rPh>
    <rPh sb="14" eb="16">
      <t>ブンリ</t>
    </rPh>
    <phoneticPr fontId="5"/>
  </si>
  <si>
    <t>・有（教室・実習室とは分離されていない）</t>
    <rPh sb="1" eb="2">
      <t>ユウ</t>
    </rPh>
    <rPh sb="3" eb="5">
      <t>キョウシツ</t>
    </rPh>
    <rPh sb="6" eb="9">
      <t>ジッシュウシツ</t>
    </rPh>
    <rPh sb="11" eb="13">
      <t>ブンリ</t>
    </rPh>
    <phoneticPr fontId="5"/>
  </si>
  <si>
    <t>・常時設置している（教室・実習室とは分離されていない）</t>
    <rPh sb="1" eb="3">
      <t>ジョウジ</t>
    </rPh>
    <rPh sb="3" eb="5">
      <t>セッチ</t>
    </rPh>
    <rPh sb="10" eb="12">
      <t>キョウシツ</t>
    </rPh>
    <rPh sb="13" eb="16">
      <t>ジッシュウシツ</t>
    </rPh>
    <rPh sb="18" eb="20">
      <t>ブンリ</t>
    </rPh>
    <phoneticPr fontId="5"/>
  </si>
  <si>
    <t>【過去の職業訓練で実施した就職支援の内容等】</t>
    <rPh sb="1" eb="3">
      <t>カコ</t>
    </rPh>
    <rPh sb="4" eb="6">
      <t>ショクギョウ</t>
    </rPh>
    <rPh sb="6" eb="8">
      <t>クンレン</t>
    </rPh>
    <rPh sb="9" eb="11">
      <t>ジッシ</t>
    </rPh>
    <rPh sb="13" eb="15">
      <t>シュウショク</t>
    </rPh>
    <rPh sb="15" eb="17">
      <t>シエン</t>
    </rPh>
    <rPh sb="18" eb="20">
      <t>ナイヨウ</t>
    </rPh>
    <rPh sb="20" eb="21">
      <t>ナド</t>
    </rPh>
    <phoneticPr fontId="5"/>
  </si>
  <si>
    <t>１か月目</t>
    <rPh sb="2" eb="3">
      <t>ゲツ</t>
    </rPh>
    <rPh sb="3" eb="4">
      <t>メ</t>
    </rPh>
    <phoneticPr fontId="5"/>
  </si>
  <si>
    <t>２か月目</t>
    <rPh sb="2" eb="3">
      <t>ゲツ</t>
    </rPh>
    <rPh sb="3" eb="4">
      <t>メ</t>
    </rPh>
    <phoneticPr fontId="5"/>
  </si>
  <si>
    <t>３か月目</t>
    <rPh sb="2" eb="3">
      <t>ゲツ</t>
    </rPh>
    <rPh sb="3" eb="4">
      <t>メ</t>
    </rPh>
    <phoneticPr fontId="5"/>
  </si>
  <si>
    <t>※開講・修了に係る行事のみの訓練日は、設けないこと。かならず開講日・修了日にも訓練を実施すること。</t>
    <rPh sb="1" eb="3">
      <t>カイコウ</t>
    </rPh>
    <rPh sb="4" eb="6">
      <t>シュウリョウ</t>
    </rPh>
    <rPh sb="7" eb="8">
      <t>カカ</t>
    </rPh>
    <rPh sb="9" eb="11">
      <t>ギョウジ</t>
    </rPh>
    <rPh sb="14" eb="16">
      <t>クンレン</t>
    </rPh>
    <rPh sb="16" eb="17">
      <t>ビ</t>
    </rPh>
    <rPh sb="19" eb="20">
      <t>モウ</t>
    </rPh>
    <rPh sb="30" eb="33">
      <t>カイコウビ</t>
    </rPh>
    <rPh sb="34" eb="37">
      <t>シュウリョウビ</t>
    </rPh>
    <rPh sb="39" eb="41">
      <t>クンレン</t>
    </rPh>
    <rPh sb="42" eb="44">
      <t>ジッシ</t>
    </rPh>
    <phoneticPr fontId="5"/>
  </si>
  <si>
    <t>・無</t>
    <rPh sb="1" eb="2">
      <t>ナシ</t>
    </rPh>
    <phoneticPr fontId="5"/>
  </si>
  <si>
    <t>実施機関責任者</t>
    <rPh sb="0" eb="2">
      <t>ジッシ</t>
    </rPh>
    <rPh sb="2" eb="4">
      <t>キカン</t>
    </rPh>
    <rPh sb="4" eb="7">
      <t>セキニンシャ</t>
    </rPh>
    <phoneticPr fontId="5"/>
  </si>
  <si>
    <t>苦情処理責任者</t>
    <rPh sb="0" eb="2">
      <t>クジョウ</t>
    </rPh>
    <rPh sb="2" eb="4">
      <t>ショリ</t>
    </rPh>
    <rPh sb="4" eb="7">
      <t>セキニンシャ</t>
    </rPh>
    <phoneticPr fontId="5"/>
  </si>
  <si>
    <t>注）実施内容、実施人員、実施期間、実施体制、実施効果など、貴施設における実績、方針等を記入してください。</t>
    <phoneticPr fontId="5"/>
  </si>
  <si>
    <t>常駐</t>
    <rPh sb="0" eb="2">
      <t>ジョウチュウ</t>
    </rPh>
    <phoneticPr fontId="5"/>
  </si>
  <si>
    <t>非常駐</t>
    <rPh sb="0" eb="1">
      <t>ヒ</t>
    </rPh>
    <rPh sb="1" eb="3">
      <t>ジョウチュウ</t>
    </rPh>
    <phoneticPr fontId="5"/>
  </si>
  <si>
    <t>①　目標とする資格取得に向けた取組</t>
    <phoneticPr fontId="5"/>
  </si>
  <si>
    <t>②　これまでのノウハウを活かした訓練効果を高めるための工夫等</t>
    <phoneticPr fontId="5"/>
  </si>
  <si>
    <t>内　　容</t>
    <rPh sb="0" eb="1">
      <t>ウチ</t>
    </rPh>
    <rPh sb="3" eb="4">
      <t>カタチ</t>
    </rPh>
    <phoneticPr fontId="5"/>
  </si>
  <si>
    <t>・対応不可</t>
    <rPh sb="1" eb="3">
      <t>タイオウ</t>
    </rPh>
    <rPh sb="3" eb="5">
      <t>フカ</t>
    </rPh>
    <phoneticPr fontId="5"/>
  </si>
  <si>
    <t>⑤　訓練終了後の就職支援等その他の支援項目（　　　　　　　　　　　　　）</t>
    <rPh sb="2" eb="4">
      <t>クンレン</t>
    </rPh>
    <rPh sb="4" eb="7">
      <t>シュウリョウゴ</t>
    </rPh>
    <rPh sb="8" eb="10">
      <t>シュウショク</t>
    </rPh>
    <rPh sb="10" eb="12">
      <t>シエン</t>
    </rPh>
    <rPh sb="12" eb="13">
      <t>トウ</t>
    </rPh>
    <rPh sb="15" eb="16">
      <t>タ</t>
    </rPh>
    <rPh sb="17" eb="19">
      <t>シエン</t>
    </rPh>
    <rPh sb="19" eb="21">
      <t>コウモク</t>
    </rPh>
    <phoneticPr fontId="5"/>
  </si>
  <si>
    <t>車いす利用者等の受け入れ</t>
    <rPh sb="0" eb="1">
      <t>クルマ</t>
    </rPh>
    <rPh sb="3" eb="6">
      <t>リヨウシャ</t>
    </rPh>
    <rPh sb="6" eb="7">
      <t>トウ</t>
    </rPh>
    <rPh sb="8" eb="9">
      <t>ウ</t>
    </rPh>
    <rPh sb="10" eb="11">
      <t>イ</t>
    </rPh>
    <phoneticPr fontId="5"/>
  </si>
  <si>
    <t>訓練実施場所での
常駐・非常駐</t>
    <rPh sb="0" eb="2">
      <t>クンレン</t>
    </rPh>
    <rPh sb="2" eb="4">
      <t>ジッシ</t>
    </rPh>
    <rPh sb="4" eb="6">
      <t>バショ</t>
    </rPh>
    <rPh sb="9" eb="11">
      <t>ジョウチュウ</t>
    </rPh>
    <rPh sb="12" eb="13">
      <t>ヒ</t>
    </rPh>
    <rPh sb="13" eb="15">
      <t>ジョウチュウ</t>
    </rPh>
    <phoneticPr fontId="5"/>
  </si>
  <si>
    <t>※１円未満の端数は切り捨てる。</t>
    <rPh sb="2" eb="5">
      <t>エンミマン</t>
    </rPh>
    <rPh sb="6" eb="8">
      <t>ハスウ</t>
    </rPh>
    <rPh sb="9" eb="10">
      <t>キ</t>
    </rPh>
    <rPh sb="11" eb="12">
      <t>ス</t>
    </rPh>
    <phoneticPr fontId="5"/>
  </si>
  <si>
    <t>　</t>
    <phoneticPr fontId="5"/>
  </si>
  <si>
    <t>１人１月当たり経費</t>
    <rPh sb="1" eb="2">
      <t>ニン</t>
    </rPh>
    <rPh sb="3" eb="4">
      <t>ツキ</t>
    </rPh>
    <rPh sb="4" eb="5">
      <t>ア</t>
    </rPh>
    <rPh sb="7" eb="9">
      <t>ケイヒ</t>
    </rPh>
    <phoneticPr fontId="5"/>
  </si>
  <si>
    <t>※フォントサイズを原則として１２ポイントとするとともに、印刷設定を変更しないこと。</t>
    <rPh sb="28" eb="30">
      <t>インサツ</t>
    </rPh>
    <rPh sb="30" eb="32">
      <t>セッテイ</t>
    </rPh>
    <rPh sb="33" eb="35">
      <t>ヘンコウ</t>
    </rPh>
    <phoneticPr fontId="5"/>
  </si>
  <si>
    <t>・５割以上</t>
    <rPh sb="2" eb="3">
      <t>ワリ</t>
    </rPh>
    <rPh sb="3" eb="5">
      <t>イジョウ</t>
    </rPh>
    <phoneticPr fontId="5"/>
  </si>
  <si>
    <t>（目標とする資格取得に向けた取組や、これまでのノウハウを活かした訓練効果を高めるための工夫等について記載してください。）</t>
    <rPh sb="1" eb="3">
      <t>モクヒョウ</t>
    </rPh>
    <rPh sb="6" eb="8">
      <t>シカク</t>
    </rPh>
    <rPh sb="8" eb="10">
      <t>シュトク</t>
    </rPh>
    <rPh sb="11" eb="12">
      <t>ム</t>
    </rPh>
    <rPh sb="14" eb="15">
      <t>ト</t>
    </rPh>
    <rPh sb="15" eb="16">
      <t>ク</t>
    </rPh>
    <rPh sb="28" eb="29">
      <t>イ</t>
    </rPh>
    <rPh sb="32" eb="34">
      <t>クンレン</t>
    </rPh>
    <rPh sb="34" eb="36">
      <t>コウカ</t>
    </rPh>
    <rPh sb="37" eb="38">
      <t>タカ</t>
    </rPh>
    <rPh sb="43" eb="45">
      <t>クフウ</t>
    </rPh>
    <rPh sb="45" eb="46">
      <t>トウ</t>
    </rPh>
    <rPh sb="50" eb="52">
      <t>キサイ</t>
    </rPh>
    <phoneticPr fontId="5"/>
  </si>
  <si>
    <t>和歌山県知事　様</t>
    <rPh sb="0" eb="4">
      <t>ワカヤマケン</t>
    </rPh>
    <rPh sb="4" eb="6">
      <t>チジ</t>
    </rPh>
    <rPh sb="7" eb="8">
      <t>サマ</t>
    </rPh>
    <phoneticPr fontId="5"/>
  </si>
  <si>
    <t>訓 練 及 び 就 職 支 援 等 実 施 内 容</t>
    <rPh sb="0" eb="1">
      <t>サトシ</t>
    </rPh>
    <rPh sb="2" eb="3">
      <t>ネリ</t>
    </rPh>
    <rPh sb="4" eb="5">
      <t>オヨブ</t>
    </rPh>
    <rPh sb="8" eb="9">
      <t>シュウ</t>
    </rPh>
    <rPh sb="10" eb="11">
      <t>ショク</t>
    </rPh>
    <rPh sb="12" eb="13">
      <t>ササ</t>
    </rPh>
    <rPh sb="14" eb="15">
      <t>エン</t>
    </rPh>
    <rPh sb="16" eb="17">
      <t>トウ</t>
    </rPh>
    <rPh sb="18" eb="19">
      <t>ジツ</t>
    </rPh>
    <rPh sb="20" eb="21">
      <t>シ</t>
    </rPh>
    <rPh sb="22" eb="23">
      <t>ナイ</t>
    </rPh>
    <rPh sb="24" eb="25">
      <t>カタチ</t>
    </rPh>
    <phoneticPr fontId="5"/>
  </si>
  <si>
    <t>【今回実施を予定している就職支援の内容等】</t>
    <rPh sb="1" eb="3">
      <t>コンカイ</t>
    </rPh>
    <rPh sb="3" eb="5">
      <t>ジッシ</t>
    </rPh>
    <rPh sb="6" eb="8">
      <t>ヨテイ</t>
    </rPh>
    <rPh sb="12" eb="14">
      <t>シュウショク</t>
    </rPh>
    <rPh sb="14" eb="16">
      <t>シエン</t>
    </rPh>
    <rPh sb="17" eb="20">
      <t>ナイヨウトウ</t>
    </rPh>
    <phoneticPr fontId="5"/>
  </si>
  <si>
    <t>男女別トイレ</t>
    <rPh sb="0" eb="2">
      <t>ダンジョ</t>
    </rPh>
    <rPh sb="2" eb="3">
      <t>ベツ</t>
    </rPh>
    <phoneticPr fontId="5"/>
  </si>
  <si>
    <t>２－４．自習室</t>
    <rPh sb="4" eb="7">
      <t>ジシュウシツ</t>
    </rPh>
    <phoneticPr fontId="5"/>
  </si>
  <si>
    <t>離転職者等職業訓練の要素別点検表</t>
    <rPh sb="0" eb="1">
      <t>リ</t>
    </rPh>
    <rPh sb="1" eb="4">
      <t>テンショクシャ</t>
    </rPh>
    <rPh sb="4" eb="5">
      <t>トウ</t>
    </rPh>
    <rPh sb="5" eb="7">
      <t>ショクギョウ</t>
    </rPh>
    <rPh sb="7" eb="9">
      <t>クンレン</t>
    </rPh>
    <rPh sb="10" eb="12">
      <t>ヨウソ</t>
    </rPh>
    <rPh sb="12" eb="13">
      <t>ベツ</t>
    </rPh>
    <rPh sb="13" eb="15">
      <t>テンケン</t>
    </rPh>
    <rPh sb="15" eb="16">
      <t>オモテ</t>
    </rPh>
    <phoneticPr fontId="5"/>
  </si>
  <si>
    <t>　和歌山県知事　様</t>
    <rPh sb="1" eb="5">
      <t>ワカヤマケン</t>
    </rPh>
    <rPh sb="5" eb="7">
      <t>チジ</t>
    </rPh>
    <rPh sb="8" eb="9">
      <t>サマ</t>
    </rPh>
    <phoneticPr fontId="5"/>
  </si>
  <si>
    <t>講　　師</t>
    <rPh sb="0" eb="1">
      <t>コウ</t>
    </rPh>
    <rPh sb="3" eb="4">
      <t>シ</t>
    </rPh>
    <phoneticPr fontId="5"/>
  </si>
  <si>
    <t>主な業種</t>
    <rPh sb="0" eb="1">
      <t>オモ</t>
    </rPh>
    <rPh sb="2" eb="4">
      <t>ギョウシュ</t>
    </rPh>
    <phoneticPr fontId="5"/>
  </si>
  <si>
    <t>（講師名）</t>
    <rPh sb="1" eb="4">
      <t>コウシメイ</t>
    </rPh>
    <phoneticPr fontId="5"/>
  </si>
  <si>
    <t>（企業名）</t>
    <rPh sb="1" eb="4">
      <t>キギョウメイ</t>
    </rPh>
    <phoneticPr fontId="5"/>
  </si>
  <si>
    <t>（講師経歴）</t>
    <rPh sb="1" eb="3">
      <t>コウシ</t>
    </rPh>
    <rPh sb="3" eb="5">
      <t>ケイレキ</t>
    </rPh>
    <phoneticPr fontId="5"/>
  </si>
  <si>
    <t>（代表者名）</t>
    <rPh sb="1" eb="4">
      <t>ダイヒョウシャ</t>
    </rPh>
    <rPh sb="4" eb="5">
      <t>メイ</t>
    </rPh>
    <phoneticPr fontId="5"/>
  </si>
  <si>
    <t>（講師資格・免許）</t>
    <rPh sb="1" eb="3">
      <t>コウシ</t>
    </rPh>
    <rPh sb="3" eb="5">
      <t>シカク</t>
    </rPh>
    <rPh sb="6" eb="8">
      <t>メンキョ</t>
    </rPh>
    <phoneticPr fontId="5"/>
  </si>
  <si>
    <t>（電話番号）</t>
    <rPh sb="1" eb="3">
      <t>デンワ</t>
    </rPh>
    <rPh sb="3" eb="5">
      <t>バンゴウ</t>
    </rPh>
    <phoneticPr fontId="5"/>
  </si>
  <si>
    <t>４．</t>
    <phoneticPr fontId="5"/>
  </si>
  <si>
    <t>５．</t>
    <phoneticPr fontId="5"/>
  </si>
  <si>
    <t>キャリアコンサルタント</t>
    <phoneticPr fontId="5"/>
  </si>
  <si>
    <t>登録番号：</t>
    <rPh sb="0" eb="2">
      <t>トウロク</t>
    </rPh>
    <rPh sb="2" eb="4">
      <t>バンゴウ</t>
    </rPh>
    <phoneticPr fontId="5"/>
  </si>
  <si>
    <t>登録年月日：</t>
    <rPh sb="0" eb="2">
      <t>トウロク</t>
    </rPh>
    <rPh sb="2" eb="5">
      <t>ネンガッピ</t>
    </rPh>
    <phoneticPr fontId="5"/>
  </si>
  <si>
    <t>有効期限満了年月日：</t>
    <rPh sb="0" eb="2">
      <t>ユウコウ</t>
    </rPh>
    <rPh sb="2" eb="4">
      <t>キゲン</t>
    </rPh>
    <rPh sb="4" eb="6">
      <t>マンリョウ</t>
    </rPh>
    <rPh sb="6" eb="9">
      <t>ネンガッピ</t>
    </rPh>
    <phoneticPr fontId="5"/>
  </si>
  <si>
    <t>　　　　年　　月　　日</t>
    <phoneticPr fontId="5"/>
  </si>
  <si>
    <t>「キャリアコンサルタント」欄については、職業能力開発促進法（昭和４４年法律第６４号）第３０条の３に規定するキャリアコンサルタントとして登録された、キャリアコンサルタント登録証に記載されている登録番号、登録年月日、有効期限満了年月日を記入してください。</t>
    <rPh sb="13" eb="14">
      <t>ラン</t>
    </rPh>
    <rPh sb="67" eb="69">
      <t>トウロク</t>
    </rPh>
    <rPh sb="84" eb="86">
      <t>トウロク</t>
    </rPh>
    <rPh sb="86" eb="87">
      <t>ショウ</t>
    </rPh>
    <rPh sb="88" eb="90">
      <t>キサイ</t>
    </rPh>
    <rPh sb="95" eb="97">
      <t>トウロク</t>
    </rPh>
    <rPh sb="97" eb="99">
      <t>バンゴウ</t>
    </rPh>
    <rPh sb="100" eb="102">
      <t>トウロク</t>
    </rPh>
    <rPh sb="102" eb="105">
      <t>ネンガッピ</t>
    </rPh>
    <rPh sb="106" eb="108">
      <t>ユウコウ</t>
    </rPh>
    <rPh sb="108" eb="110">
      <t>キゲン</t>
    </rPh>
    <rPh sb="110" eb="112">
      <t>マンリョウ</t>
    </rPh>
    <rPh sb="112" eb="115">
      <t>ネンガッピ</t>
    </rPh>
    <rPh sb="116" eb="118">
      <t>キニュウ</t>
    </rPh>
    <phoneticPr fontId="5"/>
  </si>
  <si>
    <t>２－５．男女別トイレ</t>
    <rPh sb="4" eb="6">
      <t>ダンジョ</t>
    </rPh>
    <rPh sb="6" eb="7">
      <t>ベツ</t>
    </rPh>
    <phoneticPr fontId="5"/>
  </si>
  <si>
    <t>２－６．障害者用トイレ</t>
    <rPh sb="4" eb="7">
      <t>ショウガイシャ</t>
    </rPh>
    <rPh sb="7" eb="8">
      <t>ヨウ</t>
    </rPh>
    <phoneticPr fontId="5"/>
  </si>
  <si>
    <t>３．駐車場</t>
    <rPh sb="2" eb="5">
      <t>チュウシャジョウ</t>
    </rPh>
    <phoneticPr fontId="5"/>
  </si>
  <si>
    <t>【当該訓練コースを多くの離転職者へ周知するための効果的な取り組み内容等】</t>
    <rPh sb="1" eb="3">
      <t>トウガイ</t>
    </rPh>
    <rPh sb="3" eb="5">
      <t>クンレン</t>
    </rPh>
    <rPh sb="9" eb="10">
      <t>オオ</t>
    </rPh>
    <rPh sb="12" eb="16">
      <t>リテンショクシャ</t>
    </rPh>
    <rPh sb="17" eb="19">
      <t>シュウチ</t>
    </rPh>
    <rPh sb="24" eb="27">
      <t>コウカテキ</t>
    </rPh>
    <rPh sb="28" eb="29">
      <t>ト</t>
    </rPh>
    <rPh sb="30" eb="31">
      <t>ク</t>
    </rPh>
    <rPh sb="32" eb="34">
      <t>ナイヨウ</t>
    </rPh>
    <rPh sb="34" eb="35">
      <t>トウ</t>
    </rPh>
    <phoneticPr fontId="5"/>
  </si>
  <si>
    <t>就職先の職務</t>
  </si>
  <si>
    <t>訓練科名</t>
  </si>
  <si>
    <t>訓練期間</t>
  </si>
  <si>
    <t>受講対象者</t>
  </si>
  <si>
    <t>科　　　　目</t>
  </si>
  <si>
    <t>科目の内容</t>
  </si>
  <si>
    <t>時間</t>
  </si>
  <si>
    <t xml:space="preserve">    合計</t>
  </si>
  <si>
    <t>訓練目標</t>
    <rPh sb="0" eb="2">
      <t>クンレン</t>
    </rPh>
    <rPh sb="2" eb="4">
      <t>モクヒョウ</t>
    </rPh>
    <phoneticPr fontId="5"/>
  </si>
  <si>
    <t>取得目標資格</t>
    <rPh sb="0" eb="2">
      <t>シュトク</t>
    </rPh>
    <rPh sb="2" eb="4">
      <t>モクヒョウ</t>
    </rPh>
    <rPh sb="4" eb="6">
      <t>シカク</t>
    </rPh>
    <phoneticPr fontId="5"/>
  </si>
  <si>
    <t>訓　　　練　　　の　　　内　　　容</t>
    <rPh sb="0" eb="1">
      <t>クン</t>
    </rPh>
    <rPh sb="4" eb="5">
      <t>ネリ</t>
    </rPh>
    <rPh sb="12" eb="13">
      <t>ウチ</t>
    </rPh>
    <rPh sb="16" eb="17">
      <t>カタチ</t>
    </rPh>
    <phoneticPr fontId="5"/>
  </si>
  <si>
    <t>合　計</t>
    <rPh sb="0" eb="1">
      <t>ゴウ</t>
    </rPh>
    <rPh sb="2" eb="3">
      <t>ケイ</t>
    </rPh>
    <phoneticPr fontId="5"/>
  </si>
  <si>
    <t>営業・総務・経理等パソコン入力業務を伴う一般事務</t>
    <rPh sb="0" eb="2">
      <t>エイギョウ</t>
    </rPh>
    <rPh sb="3" eb="5">
      <t>ソウム</t>
    </rPh>
    <rPh sb="6" eb="8">
      <t>ケイリ</t>
    </rPh>
    <rPh sb="8" eb="9">
      <t>トウ</t>
    </rPh>
    <rPh sb="13" eb="15">
      <t>ニュウリョク</t>
    </rPh>
    <rPh sb="15" eb="17">
      <t>ギョウム</t>
    </rPh>
    <rPh sb="18" eb="19">
      <t>トモナ</t>
    </rPh>
    <rPh sb="20" eb="22">
      <t>イッパン</t>
    </rPh>
    <rPh sb="22" eb="24">
      <t>ジム</t>
    </rPh>
    <phoneticPr fontId="5"/>
  </si>
  <si>
    <t>汎用性のあるＯＡソフト（Ｗｏｒｄ、Ｅｘｃｅｌ等）に関する知識・操作方法及びＷｅｂ知識・操作方法並びに一般事務職に就くために必要な知識・マナーを習得する。</t>
    <rPh sb="0" eb="3">
      <t>ハンヨウセイ</t>
    </rPh>
    <rPh sb="22" eb="23">
      <t>トウ</t>
    </rPh>
    <rPh sb="25" eb="26">
      <t>カン</t>
    </rPh>
    <rPh sb="28" eb="30">
      <t>チシキ</t>
    </rPh>
    <rPh sb="31" eb="33">
      <t>ソウサ</t>
    </rPh>
    <rPh sb="33" eb="35">
      <t>ホウホウ</t>
    </rPh>
    <rPh sb="35" eb="36">
      <t>オヨ</t>
    </rPh>
    <rPh sb="40" eb="42">
      <t>チシキ</t>
    </rPh>
    <rPh sb="43" eb="45">
      <t>ソウサ</t>
    </rPh>
    <rPh sb="45" eb="47">
      <t>ホウホウ</t>
    </rPh>
    <rPh sb="47" eb="48">
      <t>ナラ</t>
    </rPh>
    <rPh sb="50" eb="52">
      <t>イッパン</t>
    </rPh>
    <rPh sb="52" eb="54">
      <t>ジム</t>
    </rPh>
    <rPh sb="54" eb="55">
      <t>ショク</t>
    </rPh>
    <rPh sb="56" eb="57">
      <t>ツ</t>
    </rPh>
    <rPh sb="61" eb="63">
      <t>ヒツヨウ</t>
    </rPh>
    <rPh sb="64" eb="66">
      <t>チシキ</t>
    </rPh>
    <rPh sb="71" eb="73">
      <t>シュウトク</t>
    </rPh>
    <phoneticPr fontId="5"/>
  </si>
  <si>
    <t>パソコン操作を習得し事務関連の就職を目指す求職者（パソコン未経験者も受講可能）</t>
    <rPh sb="4" eb="6">
      <t>ソウサ</t>
    </rPh>
    <rPh sb="7" eb="9">
      <t>シュウトク</t>
    </rPh>
    <rPh sb="10" eb="12">
      <t>ジム</t>
    </rPh>
    <rPh sb="12" eb="14">
      <t>カンレン</t>
    </rPh>
    <rPh sb="15" eb="17">
      <t>シュウショク</t>
    </rPh>
    <rPh sb="18" eb="20">
      <t>メザ</t>
    </rPh>
    <rPh sb="21" eb="23">
      <t>キュウショク</t>
    </rPh>
    <rPh sb="23" eb="24">
      <t>シャ</t>
    </rPh>
    <rPh sb="29" eb="33">
      <t>ミケイケンシャ</t>
    </rPh>
    <rPh sb="34" eb="36">
      <t>ジュコウ</t>
    </rPh>
    <rPh sb="36" eb="38">
      <t>カノウ</t>
    </rPh>
    <phoneticPr fontId="5"/>
  </si>
  <si>
    <t>学科</t>
    <rPh sb="0" eb="2">
      <t>ガッカ</t>
    </rPh>
    <phoneticPr fontId="5"/>
  </si>
  <si>
    <t>ビジネスマナー</t>
    <phoneticPr fontId="5"/>
  </si>
  <si>
    <t>キー・スキル講習</t>
    <rPh sb="6" eb="8">
      <t>コウシュウ</t>
    </rPh>
    <phoneticPr fontId="5"/>
  </si>
  <si>
    <t>行は適宜追加・削除してください。</t>
    <rPh sb="0" eb="1">
      <t>ギョウ</t>
    </rPh>
    <rPh sb="2" eb="4">
      <t>テキギ</t>
    </rPh>
    <rPh sb="4" eb="6">
      <t>ツイカ</t>
    </rPh>
    <rPh sb="7" eb="9">
      <t>サクジョ</t>
    </rPh>
    <phoneticPr fontId="5"/>
  </si>
  <si>
    <t>就職支援</t>
    <rPh sb="0" eb="2">
      <t>シュウショク</t>
    </rPh>
    <rPh sb="2" eb="4">
      <t>シエン</t>
    </rPh>
    <phoneticPr fontId="5"/>
  </si>
  <si>
    <t>安全衛生</t>
    <rPh sb="0" eb="2">
      <t>アンゼン</t>
    </rPh>
    <rPh sb="2" eb="4">
      <t>エイセイ</t>
    </rPh>
    <phoneticPr fontId="5"/>
  </si>
  <si>
    <t xml:space="preserve">                                                          小計</t>
    <phoneticPr fontId="5"/>
  </si>
  <si>
    <t>実技</t>
    <rPh sb="0" eb="2">
      <t>ジツギ</t>
    </rPh>
    <phoneticPr fontId="5"/>
  </si>
  <si>
    <t xml:space="preserve">                                                          小計</t>
    <phoneticPr fontId="5"/>
  </si>
  <si>
    <t>就職支援の具体的内容</t>
    <phoneticPr fontId="5"/>
  </si>
  <si>
    <t>使用する機械器具・教材等</t>
    <phoneticPr fontId="5"/>
  </si>
  <si>
    <t>パソコン一式、ＯＳ、アプリケーションソフト、メール及びインターネット利用環境（機器、ソフト投資用教材の詳細を記載）</t>
    <rPh sb="4" eb="6">
      <t>イッシキ</t>
    </rPh>
    <rPh sb="25" eb="26">
      <t>オヨ</t>
    </rPh>
    <rPh sb="34" eb="36">
      <t>リヨウ</t>
    </rPh>
    <rPh sb="36" eb="38">
      <t>カンキョウ</t>
    </rPh>
    <rPh sb="39" eb="41">
      <t>キキ</t>
    </rPh>
    <rPh sb="45" eb="48">
      <t>トウシヨウ</t>
    </rPh>
    <rPh sb="48" eb="50">
      <t>キョウザイ</t>
    </rPh>
    <rPh sb="51" eb="53">
      <t>ショウサイ</t>
    </rPh>
    <rPh sb="54" eb="56">
      <t>キサイ</t>
    </rPh>
    <phoneticPr fontId="5"/>
  </si>
  <si>
    <t>備　考</t>
    <phoneticPr fontId="5"/>
  </si>
  <si>
    <t>再委託予定先企業調書</t>
    <rPh sb="0" eb="3">
      <t>サイイタク</t>
    </rPh>
    <rPh sb="3" eb="5">
      <t>ヨテイ</t>
    </rPh>
    <rPh sb="5" eb="6">
      <t>サキ</t>
    </rPh>
    <rPh sb="6" eb="8">
      <t>キギョウ</t>
    </rPh>
    <rPh sb="8" eb="10">
      <t>チョウショ</t>
    </rPh>
    <phoneticPr fontId="5"/>
  </si>
  <si>
    <t>再委託先企業</t>
    <rPh sb="0" eb="3">
      <t>サイイタク</t>
    </rPh>
    <rPh sb="3" eb="4">
      <t>サキ</t>
    </rPh>
    <rPh sb="4" eb="6">
      <t>キギョウ</t>
    </rPh>
    <phoneticPr fontId="5"/>
  </si>
  <si>
    <t>委託内容</t>
    <rPh sb="0" eb="2">
      <t>イタク</t>
    </rPh>
    <rPh sb="2" eb="4">
      <t>ナイヨウ</t>
    </rPh>
    <phoneticPr fontId="5"/>
  </si>
  <si>
    <t>受入予定
人数</t>
    <rPh sb="0" eb="1">
      <t>ウ</t>
    </rPh>
    <rPh sb="1" eb="2">
      <t>イ</t>
    </rPh>
    <rPh sb="2" eb="4">
      <t>ヨテイ</t>
    </rPh>
    <rPh sb="5" eb="7">
      <t>ニンズウ</t>
    </rPh>
    <phoneticPr fontId="5"/>
  </si>
  <si>
    <t>無</t>
    <rPh sb="0" eb="1">
      <t>ナシ</t>
    </rPh>
    <phoneticPr fontId="5"/>
  </si>
  <si>
    <t>訓練科名</t>
    <rPh sb="0" eb="2">
      <t>クンレン</t>
    </rPh>
    <rPh sb="2" eb="3">
      <t>カ</t>
    </rPh>
    <rPh sb="3" eb="4">
      <t>メイ</t>
    </rPh>
    <phoneticPr fontId="7"/>
  </si>
  <si>
    <t xml:space="preserve"> 就職先の
 職　　務</t>
    <rPh sb="1" eb="3">
      <t>シュウショク</t>
    </rPh>
    <rPh sb="3" eb="4">
      <t>サキ</t>
    </rPh>
    <rPh sb="7" eb="8">
      <t>ショク</t>
    </rPh>
    <rPh sb="10" eb="11">
      <t>ツトム</t>
    </rPh>
    <phoneticPr fontId="7"/>
  </si>
  <si>
    <t>訓練期間</t>
    <rPh sb="0" eb="2">
      <t>クンレン</t>
    </rPh>
    <rPh sb="2" eb="4">
      <t>キカン</t>
    </rPh>
    <phoneticPr fontId="7"/>
  </si>
  <si>
    <t>取得目標課程</t>
    <rPh sb="0" eb="2">
      <t>シュトク</t>
    </rPh>
    <rPh sb="2" eb="3">
      <t>メ</t>
    </rPh>
    <rPh sb="3" eb="4">
      <t>シルベ</t>
    </rPh>
    <rPh sb="4" eb="6">
      <t>カテイ</t>
    </rPh>
    <phoneticPr fontId="7"/>
  </si>
  <si>
    <t>取得目標資格</t>
    <rPh sb="0" eb="1">
      <t>トリ</t>
    </rPh>
    <rPh sb="1" eb="2">
      <t>トク</t>
    </rPh>
    <rPh sb="2" eb="4">
      <t>モクヒョウ</t>
    </rPh>
    <rPh sb="4" eb="6">
      <t>シカク</t>
    </rPh>
    <phoneticPr fontId="7"/>
  </si>
  <si>
    <t>受講対象者</t>
    <rPh sb="0" eb="2">
      <t>ジュコウ</t>
    </rPh>
    <rPh sb="2" eb="5">
      <t>タイショウシャ</t>
    </rPh>
    <phoneticPr fontId="7"/>
  </si>
  <si>
    <t>科　　　　目</t>
    <rPh sb="0" eb="1">
      <t>カ</t>
    </rPh>
    <rPh sb="5" eb="6">
      <t>メ</t>
    </rPh>
    <phoneticPr fontId="7"/>
  </si>
  <si>
    <t>科　　目　　の　　内　　容</t>
    <rPh sb="0" eb="1">
      <t>カ</t>
    </rPh>
    <rPh sb="3" eb="4">
      <t>メ</t>
    </rPh>
    <rPh sb="9" eb="10">
      <t>ナイ</t>
    </rPh>
    <rPh sb="12" eb="13">
      <t>カタチ</t>
    </rPh>
    <phoneticPr fontId="7"/>
  </si>
  <si>
    <t>時間</t>
    <rPh sb="0" eb="2">
      <t>ジカン</t>
    </rPh>
    <phoneticPr fontId="7"/>
  </si>
  <si>
    <t xml:space="preserve">               訓 練 の 内 容</t>
    <rPh sb="15" eb="16">
      <t>クン</t>
    </rPh>
    <rPh sb="17" eb="18">
      <t>ネリ</t>
    </rPh>
    <rPh sb="21" eb="22">
      <t>ナイ</t>
    </rPh>
    <rPh sb="23" eb="24">
      <t>カタチ</t>
    </rPh>
    <phoneticPr fontId="7"/>
  </si>
  <si>
    <t>学　　　　　　科</t>
    <rPh sb="0" eb="1">
      <t>ガク</t>
    </rPh>
    <rPh sb="7" eb="8">
      <t>カ</t>
    </rPh>
    <phoneticPr fontId="7"/>
  </si>
  <si>
    <t>小計</t>
    <rPh sb="0" eb="2">
      <t>ショウケイ</t>
    </rPh>
    <phoneticPr fontId="7"/>
  </si>
  <si>
    <t>合計</t>
    <rPh sb="0" eb="2">
      <t>ゴウケイ</t>
    </rPh>
    <phoneticPr fontId="7"/>
  </si>
  <si>
    <t xml:space="preserve"> 使用する機械
 器具・教材等</t>
    <rPh sb="1" eb="3">
      <t>シヨウ</t>
    </rPh>
    <rPh sb="5" eb="7">
      <t>キカイ</t>
    </rPh>
    <rPh sb="9" eb="11">
      <t>キグ</t>
    </rPh>
    <rPh sb="12" eb="14">
      <t>キョウザイ</t>
    </rPh>
    <rPh sb="14" eb="15">
      <t>トウ</t>
    </rPh>
    <phoneticPr fontId="7"/>
  </si>
  <si>
    <t xml:space="preserve"> 備　　　　考</t>
    <rPh sb="1" eb="2">
      <t>ビ</t>
    </rPh>
    <rPh sb="6" eb="7">
      <t>コウ</t>
    </rPh>
    <phoneticPr fontId="7"/>
  </si>
  <si>
    <t>ＩＴ知識</t>
    <rPh sb="2" eb="4">
      <t>チシキ</t>
    </rPh>
    <phoneticPr fontId="7"/>
  </si>
  <si>
    <t>パソコン概要、ハードウェア、ソフトウェア</t>
    <rPh sb="4" eb="6">
      <t>ガイヨウ</t>
    </rPh>
    <phoneticPr fontId="7"/>
  </si>
  <si>
    <t>社会人基礎力講座</t>
    <rPh sb="0" eb="2">
      <t>シャカイ</t>
    </rPh>
    <rPh sb="2" eb="3">
      <t>ジン</t>
    </rPh>
    <rPh sb="3" eb="6">
      <t>キソリョク</t>
    </rPh>
    <rPh sb="6" eb="8">
      <t>コウザ</t>
    </rPh>
    <phoneticPr fontId="7"/>
  </si>
  <si>
    <t>人生設計とキャリアデザイン、社会人の心構えと求められる能力・物事に進んで取り組む力、課題解決に向けたプロセスを明らかにし準備する力、自分の意見を分かりやすく伝える方法等</t>
    <rPh sb="0" eb="2">
      <t>ジンセイ</t>
    </rPh>
    <rPh sb="2" eb="4">
      <t>セッケイ</t>
    </rPh>
    <rPh sb="14" eb="16">
      <t>シャカイ</t>
    </rPh>
    <rPh sb="16" eb="17">
      <t>ジン</t>
    </rPh>
    <rPh sb="18" eb="20">
      <t>ココロガマ</t>
    </rPh>
    <rPh sb="22" eb="23">
      <t>モト</t>
    </rPh>
    <rPh sb="27" eb="29">
      <t>ノウリョク</t>
    </rPh>
    <rPh sb="30" eb="32">
      <t>モノゴト</t>
    </rPh>
    <rPh sb="33" eb="34">
      <t>スス</t>
    </rPh>
    <rPh sb="36" eb="37">
      <t>ト</t>
    </rPh>
    <rPh sb="38" eb="39">
      <t>ク</t>
    </rPh>
    <rPh sb="40" eb="41">
      <t>チカラ</t>
    </rPh>
    <rPh sb="42" eb="44">
      <t>カダイ</t>
    </rPh>
    <rPh sb="44" eb="46">
      <t>カイケツ</t>
    </rPh>
    <rPh sb="47" eb="48">
      <t>ム</t>
    </rPh>
    <rPh sb="55" eb="56">
      <t>アキ</t>
    </rPh>
    <rPh sb="60" eb="62">
      <t>ジュンビ</t>
    </rPh>
    <rPh sb="64" eb="65">
      <t>チカラ</t>
    </rPh>
    <rPh sb="66" eb="68">
      <t>ジブン</t>
    </rPh>
    <rPh sb="69" eb="71">
      <t>イケン</t>
    </rPh>
    <rPh sb="72" eb="73">
      <t>ワ</t>
    </rPh>
    <rPh sb="78" eb="79">
      <t>ツタ</t>
    </rPh>
    <rPh sb="81" eb="83">
      <t>ホウホウ</t>
    </rPh>
    <rPh sb="83" eb="84">
      <t>トウ</t>
    </rPh>
    <phoneticPr fontId="7"/>
  </si>
  <si>
    <t>職業能力基礎講座</t>
    <rPh sb="0" eb="2">
      <t>ショクギョウ</t>
    </rPh>
    <rPh sb="2" eb="4">
      <t>ノウリョク</t>
    </rPh>
    <rPh sb="4" eb="6">
      <t>キソ</t>
    </rPh>
    <rPh sb="6" eb="8">
      <t>コウザ</t>
    </rPh>
    <phoneticPr fontId="7"/>
  </si>
  <si>
    <t>自己理解、就職活動の流れ・進路・方向性を考える、求人を探す</t>
    <rPh sb="0" eb="2">
      <t>ジコ</t>
    </rPh>
    <rPh sb="2" eb="4">
      <t>リカイ</t>
    </rPh>
    <rPh sb="5" eb="7">
      <t>シュウショク</t>
    </rPh>
    <rPh sb="7" eb="9">
      <t>カツドウ</t>
    </rPh>
    <rPh sb="10" eb="11">
      <t>ナガ</t>
    </rPh>
    <rPh sb="13" eb="15">
      <t>シンロ</t>
    </rPh>
    <rPh sb="16" eb="19">
      <t>ホウコウセイ</t>
    </rPh>
    <rPh sb="20" eb="21">
      <t>カンガ</t>
    </rPh>
    <rPh sb="24" eb="26">
      <t>キュウジン</t>
    </rPh>
    <rPh sb="27" eb="28">
      <t>サガ</t>
    </rPh>
    <phoneticPr fontId="7"/>
  </si>
  <si>
    <t>ビジネスマナー</t>
    <phoneticPr fontId="7"/>
  </si>
  <si>
    <t>電話対応、接客対応の基本、職場におけるコミュニケーション</t>
    <rPh sb="0" eb="2">
      <t>デンワ</t>
    </rPh>
    <rPh sb="2" eb="4">
      <t>タイオウ</t>
    </rPh>
    <rPh sb="5" eb="7">
      <t>セッキャク</t>
    </rPh>
    <rPh sb="7" eb="9">
      <t>タイオウ</t>
    </rPh>
    <rPh sb="10" eb="12">
      <t>キホン</t>
    </rPh>
    <rPh sb="13" eb="15">
      <t>ショクバ</t>
    </rPh>
    <phoneticPr fontId="7"/>
  </si>
  <si>
    <t>就職支援</t>
    <rPh sb="0" eb="2">
      <t>シュウショク</t>
    </rPh>
    <rPh sb="2" eb="4">
      <t>シエン</t>
    </rPh>
    <phoneticPr fontId="7"/>
  </si>
  <si>
    <t>就職活動の進め方、応募書類対策、面接対策、コミュニケーションスキル</t>
    <rPh sb="0" eb="2">
      <t>シュウショク</t>
    </rPh>
    <rPh sb="2" eb="4">
      <t>カツドウ</t>
    </rPh>
    <rPh sb="5" eb="6">
      <t>スス</t>
    </rPh>
    <rPh sb="7" eb="8">
      <t>カタ</t>
    </rPh>
    <rPh sb="9" eb="11">
      <t>オウボ</t>
    </rPh>
    <rPh sb="11" eb="13">
      <t>ショルイ</t>
    </rPh>
    <rPh sb="13" eb="15">
      <t>タイサク</t>
    </rPh>
    <rPh sb="16" eb="18">
      <t>メンセツ</t>
    </rPh>
    <rPh sb="18" eb="20">
      <t>タイサク</t>
    </rPh>
    <phoneticPr fontId="7"/>
  </si>
  <si>
    <t>マウス、キーボード操作、文字入力(日本語変換)、タイピング、アプリケーションの実行と終了</t>
    <rPh sb="9" eb="11">
      <t>ソウサ</t>
    </rPh>
    <rPh sb="12" eb="14">
      <t>モジ</t>
    </rPh>
    <rPh sb="14" eb="16">
      <t>ニュウリョク</t>
    </rPh>
    <rPh sb="17" eb="20">
      <t>ニホンゴ</t>
    </rPh>
    <rPh sb="20" eb="22">
      <t>ヘンカン</t>
    </rPh>
    <rPh sb="39" eb="41">
      <t>ジッコウ</t>
    </rPh>
    <rPh sb="42" eb="44">
      <t>シュウリョウ</t>
    </rPh>
    <phoneticPr fontId="7"/>
  </si>
  <si>
    <t>就職支援の
具体的内容</t>
    <phoneticPr fontId="5"/>
  </si>
  <si>
    <t>名称</t>
    <rPh sb="0" eb="2">
      <t>メイショウ</t>
    </rPh>
    <phoneticPr fontId="5"/>
  </si>
  <si>
    <t>備考</t>
    <rPh sb="0" eb="2">
      <t>ビコウ</t>
    </rPh>
    <phoneticPr fontId="5"/>
  </si>
  <si>
    <t>訓練実施施設の教室面積</t>
    <phoneticPr fontId="5"/>
  </si>
  <si>
    <t>社会保険や雇用保険に加入できない場合</t>
    <rPh sb="0" eb="2">
      <t>シャカイ</t>
    </rPh>
    <rPh sb="2" eb="4">
      <t>ホケン</t>
    </rPh>
    <rPh sb="5" eb="7">
      <t>コヨウ</t>
    </rPh>
    <rPh sb="7" eb="9">
      <t>ホケン</t>
    </rPh>
    <phoneticPr fontId="5"/>
  </si>
  <si>
    <t>：</t>
    <phoneticPr fontId="5"/>
  </si>
  <si>
    <t>駐車場</t>
    <rPh sb="0" eb="3">
      <t>チュウシャジョウ</t>
    </rPh>
    <phoneticPr fontId="5"/>
  </si>
  <si>
    <t>・</t>
    <phoneticPr fontId="5"/>
  </si>
  <si>
    <t>・最寄り駅、バス停(</t>
    <rPh sb="1" eb="3">
      <t>モヨ</t>
    </rPh>
    <rPh sb="4" eb="5">
      <t>エキ</t>
    </rPh>
    <rPh sb="8" eb="9">
      <t>テイ</t>
    </rPh>
    <phoneticPr fontId="5"/>
  </si>
  <si>
    <t>運営体制</t>
    <rPh sb="0" eb="2">
      <t>ウンエイ</t>
    </rPh>
    <rPh sb="2" eb="4">
      <t>タイセイ</t>
    </rPh>
    <phoneticPr fontId="5"/>
  </si>
  <si>
    <t>経　費　見　積　書</t>
    <rPh sb="0" eb="1">
      <t>キョウ</t>
    </rPh>
    <rPh sb="2" eb="3">
      <t>ヒ</t>
    </rPh>
    <rPh sb="4" eb="5">
      <t>ミ</t>
    </rPh>
    <rPh sb="6" eb="7">
      <t>セキ</t>
    </rPh>
    <rPh sb="8" eb="9">
      <t>ショ</t>
    </rPh>
    <phoneticPr fontId="5"/>
  </si>
  <si>
    <t>アプリケーション開発プログラマー</t>
    <rPh sb="8" eb="10">
      <t>カイハツ</t>
    </rPh>
    <phoneticPr fontId="5"/>
  </si>
  <si>
    <t>プログラミング技法を身につけ、業務に必要なJava及びPythonの知識・技能・技術を習得し、即戦力として活躍できる人材を目指す。</t>
    <phoneticPr fontId="5"/>
  </si>
  <si>
    <t>定　　　員</t>
    <rPh sb="0" eb="1">
      <t>サダム</t>
    </rPh>
    <rPh sb="4" eb="5">
      <t>イン</t>
    </rPh>
    <phoneticPr fontId="5"/>
  </si>
  <si>
    <t>日商ＰＣ検定試験（文書作成、データ活用）３級</t>
    <rPh sb="0" eb="2">
      <t>ニッショウ</t>
    </rPh>
    <rPh sb="4" eb="6">
      <t>ケンテイ</t>
    </rPh>
    <rPh sb="6" eb="8">
      <t>シケン</t>
    </rPh>
    <rPh sb="9" eb="11">
      <t>ブンショ</t>
    </rPh>
    <rPh sb="11" eb="13">
      <t>サクセイ</t>
    </rPh>
    <rPh sb="17" eb="19">
      <t>カツヨウ</t>
    </rPh>
    <rPh sb="21" eb="22">
      <t>キュウ</t>
    </rPh>
    <phoneticPr fontId="5"/>
  </si>
  <si>
    <t>委託訓練カリキュラム　※ＯＡ事務・Ｗｅｂ科（自由提案）</t>
    <rPh sb="22" eb="24">
      <t>ジユウ</t>
    </rPh>
    <rPh sb="24" eb="26">
      <t>テイアン</t>
    </rPh>
    <phoneticPr fontId="5"/>
  </si>
  <si>
    <t>価格(税込）</t>
    <rPh sb="0" eb="2">
      <t>カカク</t>
    </rPh>
    <rPh sb="3" eb="5">
      <t>ゼイコ</t>
    </rPh>
    <phoneticPr fontId="5"/>
  </si>
  <si>
    <t>様式２の確認資料</t>
    <rPh sb="4" eb="6">
      <t>カクニン</t>
    </rPh>
    <rPh sb="6" eb="8">
      <t>シリョウ</t>
    </rPh>
    <phoneticPr fontId="5"/>
  </si>
  <si>
    <t>離転職者等職業訓練コース企画書</t>
    <rPh sb="0" eb="4">
      <t>リテンショクシャ</t>
    </rPh>
    <rPh sb="4" eb="5">
      <t>トウ</t>
    </rPh>
    <rPh sb="5" eb="7">
      <t>ショクギョウ</t>
    </rPh>
    <rPh sb="7" eb="9">
      <t>クンレン</t>
    </rPh>
    <rPh sb="12" eb="15">
      <t>キカクショ</t>
    </rPh>
    <phoneticPr fontId="5"/>
  </si>
  <si>
    <t>（合計）／（定員×訓練期間（月））</t>
    <rPh sb="1" eb="3">
      <t>ゴウケイ</t>
    </rPh>
    <rPh sb="6" eb="8">
      <t>テイイン</t>
    </rPh>
    <phoneticPr fontId="5"/>
  </si>
  <si>
    <t>２　訓練実施施設名</t>
    <rPh sb="2" eb="4">
      <t>クンレン</t>
    </rPh>
    <rPh sb="4" eb="6">
      <t>ジッシ</t>
    </rPh>
    <rPh sb="6" eb="8">
      <t>シセツ</t>
    </rPh>
    <rPh sb="8" eb="9">
      <t>メイ</t>
    </rPh>
    <phoneticPr fontId="5"/>
  </si>
  <si>
    <t>施設名</t>
    <rPh sb="0" eb="2">
      <t>シセツ</t>
    </rPh>
    <rPh sb="2" eb="3">
      <t>メイ</t>
    </rPh>
    <phoneticPr fontId="5"/>
  </si>
  <si>
    <t>委託訓練カリキュラム　※Java＋Pythonプログラミング科（自由提案）</t>
    <rPh sb="32" eb="36">
      <t>ジユウテイアン</t>
    </rPh>
    <phoneticPr fontId="5"/>
  </si>
  <si>
    <t>職業訓練サービスガイドライン研修受講又はＩＳＯ２９９９３（公式教育外の学習サービス－サービス要求事項）及びＩＳＯ２１００１（教育機関－教育機関のためのマネジメントシステム－要求事項及び利用の手引）取得</t>
    <phoneticPr fontId="5"/>
  </si>
  <si>
    <t>デジタル訓練コースとして設定する場合は、ITスキル標準(ITSS)で定めるレベル1以上の資格(NPO法人スキル標準ユーザー協会が作成する「ITSSキャリアフレームワークと認定試験・資格とのマップ」に掲載されているもの)を1つ以上目標資格とすること。</t>
    <rPh sb="4" eb="6">
      <t>クンレン</t>
    </rPh>
    <rPh sb="12" eb="14">
      <t>セッテイ</t>
    </rPh>
    <rPh sb="16" eb="18">
      <t>バアイ</t>
    </rPh>
    <rPh sb="112" eb="114">
      <t>イジョウ</t>
    </rPh>
    <rPh sb="114" eb="116">
      <t>モクヒョウ</t>
    </rPh>
    <rPh sb="116" eb="118">
      <t>シカク</t>
    </rPh>
    <phoneticPr fontId="5"/>
  </si>
  <si>
    <t xml:space="preserve">  小計</t>
    <phoneticPr fontId="5"/>
  </si>
  <si>
    <t>■訓練実施機関名</t>
    <rPh sb="1" eb="3">
      <t>クンレン</t>
    </rPh>
    <rPh sb="3" eb="5">
      <t>ジッシ</t>
    </rPh>
    <rPh sb="5" eb="7">
      <t>キカン</t>
    </rPh>
    <rPh sb="7" eb="8">
      <t>メイ</t>
    </rPh>
    <phoneticPr fontId="5"/>
  </si>
  <si>
    <t>■訓練科名</t>
    <rPh sb="1" eb="3">
      <t>クンレン</t>
    </rPh>
    <rPh sb="3" eb="4">
      <t>カ</t>
    </rPh>
    <rPh sb="4" eb="5">
      <t>メイ</t>
    </rPh>
    <phoneticPr fontId="5"/>
  </si>
  <si>
    <t>No</t>
    <phoneticPr fontId="7"/>
  </si>
  <si>
    <t>事業所名</t>
    <rPh sb="0" eb="3">
      <t>ジギョウショ</t>
    </rPh>
    <rPh sb="3" eb="4">
      <t>メイ</t>
    </rPh>
    <phoneticPr fontId="5"/>
  </si>
  <si>
    <t>所在地</t>
    <rPh sb="0" eb="3">
      <t>ショザイチ</t>
    </rPh>
    <phoneticPr fontId="7"/>
  </si>
  <si>
    <t>連絡先</t>
    <rPh sb="0" eb="3">
      <t>レンラクサキ</t>
    </rPh>
    <phoneticPr fontId="7"/>
  </si>
  <si>
    <t>実習内容</t>
    <rPh sb="0" eb="2">
      <t>ジッシュウ</t>
    </rPh>
    <rPh sb="2" eb="4">
      <t>ナイヨウ</t>
    </rPh>
    <phoneticPr fontId="7"/>
  </si>
  <si>
    <t>実施予定日</t>
    <rPh sb="0" eb="2">
      <t>ジッシ</t>
    </rPh>
    <rPh sb="2" eb="4">
      <t>ヨテイ</t>
    </rPh>
    <rPh sb="4" eb="5">
      <t>ビ</t>
    </rPh>
    <phoneticPr fontId="7"/>
  </si>
  <si>
    <t>実施予定日数</t>
    <rPh sb="0" eb="2">
      <t>ジッシ</t>
    </rPh>
    <rPh sb="2" eb="4">
      <t>ヨテイ</t>
    </rPh>
    <rPh sb="4" eb="6">
      <t>ニッスウ</t>
    </rPh>
    <phoneticPr fontId="7"/>
  </si>
  <si>
    <t>受入予定人数</t>
    <rPh sb="0" eb="2">
      <t>ウケイレ</t>
    </rPh>
    <rPh sb="2" eb="4">
      <t>ヨテイ</t>
    </rPh>
    <rPh sb="4" eb="6">
      <t>ニンズウ</t>
    </rPh>
    <phoneticPr fontId="7"/>
  </si>
  <si>
    <t>備考（注）</t>
    <rPh sb="0" eb="2">
      <t>ビコウ</t>
    </rPh>
    <rPh sb="3" eb="4">
      <t>チュウ</t>
    </rPh>
    <phoneticPr fontId="5"/>
  </si>
  <si>
    <t>(株）○○</t>
    <rPh sb="1" eb="2">
      <t>カブ</t>
    </rPh>
    <phoneticPr fontId="5"/>
  </si>
  <si>
    <t>000-000-0000</t>
    <phoneticPr fontId="5"/>
  </si>
  <si>
    <t>15日</t>
    <rPh sb="2" eb="3">
      <t>ニチ</t>
    </rPh>
    <phoneticPr fontId="7"/>
  </si>
  <si>
    <t>10人</t>
    <rPh sb="2" eb="3">
      <t>ニン</t>
    </rPh>
    <phoneticPr fontId="5"/>
  </si>
  <si>
    <t>実施予定日、受入人数については調整中。</t>
    <rPh sb="0" eb="2">
      <t>ジッシ</t>
    </rPh>
    <rPh sb="2" eb="5">
      <t>ヨテイビ</t>
    </rPh>
    <rPh sb="6" eb="8">
      <t>ウケイレ</t>
    </rPh>
    <rPh sb="8" eb="10">
      <t>ニンズウ</t>
    </rPh>
    <rPh sb="15" eb="17">
      <t>チョウセイ</t>
    </rPh>
    <rPh sb="17" eb="18">
      <t>チュウ</t>
    </rPh>
    <phoneticPr fontId="5"/>
  </si>
  <si>
    <t>（注）調整中の事項については備考欄にその状況を記載すること。</t>
    <rPh sb="1" eb="2">
      <t>チュウ</t>
    </rPh>
    <rPh sb="3" eb="5">
      <t>チョウセイ</t>
    </rPh>
    <rPh sb="5" eb="6">
      <t>チュウ</t>
    </rPh>
    <rPh sb="7" eb="9">
      <t>ジコウ</t>
    </rPh>
    <rPh sb="14" eb="17">
      <t>ビコウラン</t>
    </rPh>
    <rPh sb="20" eb="22">
      <t>ジョウキョウ</t>
    </rPh>
    <rPh sb="23" eb="25">
      <t>キサイ</t>
    </rPh>
    <phoneticPr fontId="5"/>
  </si>
  <si>
    <t>例</t>
    <rPh sb="0" eb="1">
      <t>レイ</t>
    </rPh>
    <phoneticPr fontId="5"/>
  </si>
  <si>
    <t>デジタル職場実習実施計画書</t>
    <rPh sb="4" eb="6">
      <t>ショクバ</t>
    </rPh>
    <rPh sb="6" eb="8">
      <t>ジッシュウ</t>
    </rPh>
    <rPh sb="8" eb="10">
      <t>ジッシ</t>
    </rPh>
    <rPh sb="10" eb="13">
      <t>ケイカクショ</t>
    </rPh>
    <phoneticPr fontId="7"/>
  </si>
  <si>
    <t>別添１（訓練実施施設の教室面積）に御記入ください。</t>
    <rPh sb="4" eb="6">
      <t>クンレン</t>
    </rPh>
    <rPh sb="6" eb="8">
      <t>ジッシ</t>
    </rPh>
    <rPh sb="8" eb="10">
      <t>シセツ</t>
    </rPh>
    <rPh sb="11" eb="13">
      <t>キョウシツ</t>
    </rPh>
    <rPh sb="13" eb="15">
      <t>メンセキ</t>
    </rPh>
    <rPh sb="17" eb="18">
      <t>ゴ</t>
    </rPh>
    <rPh sb="18" eb="20">
      <t>キニュウ</t>
    </rPh>
    <phoneticPr fontId="5"/>
  </si>
  <si>
    <t>別添２（パソコン設置状況とソフトウェア）に御記入ください。</t>
    <rPh sb="8" eb="10">
      <t>セッチ</t>
    </rPh>
    <rPh sb="10" eb="12">
      <t>ジョウキョウ</t>
    </rPh>
    <rPh sb="21" eb="22">
      <t>ゴ</t>
    </rPh>
    <rPh sb="22" eb="24">
      <t>キニュウ</t>
    </rPh>
    <phoneticPr fontId="5"/>
  </si>
  <si>
    <t>※訓練実施日に、1日の総訓練時間数を記入</t>
    <rPh sb="1" eb="3">
      <t>クンレン</t>
    </rPh>
    <rPh sb="3" eb="5">
      <t>ジッシ</t>
    </rPh>
    <rPh sb="5" eb="6">
      <t>ビ</t>
    </rPh>
    <rPh sb="9" eb="10">
      <t>ニチ</t>
    </rPh>
    <rPh sb="11" eb="12">
      <t>ソウ</t>
    </rPh>
    <rPh sb="12" eb="14">
      <t>クンレン</t>
    </rPh>
    <rPh sb="14" eb="16">
      <t>ジカン</t>
    </rPh>
    <rPh sb="16" eb="17">
      <t>スウ</t>
    </rPh>
    <rPh sb="18" eb="20">
      <t>キニュウ</t>
    </rPh>
    <phoneticPr fontId="5"/>
  </si>
  <si>
    <t>①　キャリアコンサルティングの実施（　有　・　無　）</t>
    <rPh sb="15" eb="17">
      <t>ジッシ</t>
    </rPh>
    <rPh sb="19" eb="20">
      <t>ユウ</t>
    </rPh>
    <rPh sb="23" eb="24">
      <t>ム</t>
    </rPh>
    <phoneticPr fontId="5"/>
  </si>
  <si>
    <t>対応スキル項目</t>
    <rPh sb="0" eb="2">
      <t>タイオウ</t>
    </rPh>
    <rPh sb="5" eb="7">
      <t>コウモク</t>
    </rPh>
    <phoneticPr fontId="5"/>
  </si>
  <si>
    <t>✔</t>
    <phoneticPr fontId="5"/>
  </si>
  <si>
    <t>カテゴリー</t>
  </si>
  <si>
    <t>サブカテゴリー</t>
  </si>
  <si>
    <t>スキル項目</t>
    <rPh sb="3" eb="5">
      <t>コウモク</t>
    </rPh>
    <phoneticPr fontId="14"/>
  </si>
  <si>
    <t>学習項目例</t>
    <rPh sb="0" eb="2">
      <t>ガクシュウ</t>
    </rPh>
    <rPh sb="2" eb="5">
      <t>コウモクレイ</t>
    </rPh>
    <phoneticPr fontId="14"/>
  </si>
  <si>
    <t>訓練カリキュラムのチェック（✔)</t>
    <phoneticPr fontId="14"/>
  </si>
  <si>
    <t>A　ビジネス変革</t>
    <rPh sb="6" eb="8">
      <t>ヘンカク</t>
    </rPh>
    <phoneticPr fontId="14"/>
  </si>
  <si>
    <t>戦略・マネジメント・システム</t>
    <phoneticPr fontId="14"/>
  </si>
  <si>
    <t>ビジネス戦略策定・実行</t>
  </si>
  <si>
    <t>エコシステム＆アライアンス（必要なケイパビリティを持つ他社・個人の探索、M&amp;A、投資、契約）、リスクマネジメント（知的財産権等の権利保護、コンプライアンス、ビジネス倫理）、ポートフォリオマネジメント、持続可能性</t>
    <rPh sb="14" eb="16">
      <t>ヒツヨウ</t>
    </rPh>
    <rPh sb="25" eb="26">
      <t>モ</t>
    </rPh>
    <rPh sb="27" eb="29">
      <t>タシャ</t>
    </rPh>
    <rPh sb="30" eb="32">
      <t>コジン</t>
    </rPh>
    <rPh sb="33" eb="35">
      <t>タンサク</t>
    </rPh>
    <rPh sb="40" eb="42">
      <t>トウシ</t>
    </rPh>
    <rPh sb="43" eb="45">
      <t>ケイヤク</t>
    </rPh>
    <phoneticPr fontId="14"/>
  </si>
  <si>
    <t>プロダクトマネジメント</t>
  </si>
  <si>
    <t>プロダクトマネジメント、プロダクトビジョンの定義・共有・進化、プロダクト開発チームリーダー、プロダクト観点でのビジネス・UX・テクノロジーの統合、プロダクトファミリの管理、経営・財務・法務・マーケティング・顧客サポート・営業等のステークホルダー管理</t>
    <phoneticPr fontId="14"/>
  </si>
  <si>
    <t>変革マネジメント</t>
  </si>
  <si>
    <t>組織体制、組織文化・風土、各種制度、人材、業務プロセス、ステークホルダーマネジメント</t>
    <phoneticPr fontId="14"/>
  </si>
  <si>
    <t>システムズエンジニアリング</t>
  </si>
  <si>
    <t>システム、ライフサイクル、プロセス、システムライフサイクルプロセスにおける具体的な活動（要求分析、アーキテクティング、実装、インテグレーション、テスト、運用、保守、廃棄）</t>
    <phoneticPr fontId="14"/>
  </si>
  <si>
    <t>エンタープライズアーキクチャ</t>
  </si>
  <si>
    <t>ビジネスアーキテクチャ、事業を管理するための仕組み（ERP、PLM、CRM、SCM　等）、データアーキテクチャ、データガバナンス、ITシステムアーキテクチャ</t>
    <phoneticPr fontId="14"/>
  </si>
  <si>
    <t>プロジェクトマネジメント</t>
  </si>
  <si>
    <t>PMBOK®第7版、テーラリング、アジャイル/ウォーターフォール、調達マネジメント</t>
    <phoneticPr fontId="14"/>
  </si>
  <si>
    <t>ビジネスモデル・プロセス</t>
  </si>
  <si>
    <t>ビジネス調査</t>
  </si>
  <si>
    <t>調査の設計、ビジネスフレームワーク（PEST、3C、5Forces、SWOT、STP、4P、バリューチェーン　等）、ビジネス・業務とデジタル技術の関連性</t>
    <phoneticPr fontId="14"/>
  </si>
  <si>
    <t>ビジネスモデル設計</t>
    <rPh sb="7" eb="9">
      <t>セッケイ</t>
    </rPh>
    <phoneticPr fontId="14"/>
  </si>
  <si>
    <t>ビジネスモデルキャンバス、収益モデル（売り切り、サービスの付加、サブスク　等）</t>
    <phoneticPr fontId="14"/>
  </si>
  <si>
    <t>ビジネスアナリシス</t>
  </si>
  <si>
    <t>製品やサービスの提供に必要な活動の可視化に関するフレームワーク（サービスブループリント、バリューチェーン分析、業務プロセス分析、ステークホルダーマップ、サービス生態系マップ）、要求定義（ビジネスプロセス関連図、業務フロー図　等）</t>
    <phoneticPr fontId="14"/>
  </si>
  <si>
    <t>検証（ビジネス視点）</t>
  </si>
  <si>
    <t>バリュープロポジションを踏まえた検証アプローチの設計、実施、モニタリングのためのKPI設定</t>
    <phoneticPr fontId="14"/>
  </si>
  <si>
    <t>マーケティング</t>
  </si>
  <si>
    <t>顧客開発、ベネフィットと差別化、Webマーケティング、SEO、SNSマーケティング、カスタマーサポート、AI活用マーケティング</t>
    <phoneticPr fontId="14"/>
  </si>
  <si>
    <t>ブランディング</t>
  </si>
  <si>
    <t>ブランドプロポジション・ブランドアイデンティティ</t>
    <phoneticPr fontId="14"/>
  </si>
  <si>
    <t>デザイン</t>
  </si>
  <si>
    <t>顧客・ユーザー理解</t>
  </si>
  <si>
    <t>インタビュー設計、ワークショップ設計、ユーザー調査（A/Bテスト、カードソーティング、日記調査、フォーカスグループ　等）、市場・競合調査（定量・定性）、調査結果分析、参加型デザイン、ペルソナとジャーニーマップ</t>
    <phoneticPr fontId="14"/>
  </si>
  <si>
    <t>価値発見・定義</t>
  </si>
  <si>
    <t>価値発見におけるフレームワーク（サービスブループリント、アサンプションマトリクス　等）、アイデエーションのための手法（ブレインストーミング、KJ法、シナリオ法、ペーパープロトタイピング）、バリュープロポジション、製品・サービスの方針（コンセプト）策定</t>
    <phoneticPr fontId="14"/>
  </si>
  <si>
    <t>設計</t>
  </si>
  <si>
    <t>プロトタイピング、情報設計、コンテンツ設計、アクセシビリティ・ユーザビリティ設計、UI設計（ワイヤーフレーム、モックアップ、オブジェクト指向/タスク指向　等）、デザインシステム（サイズ、フォント、コンポーネント、カラー　等）、人の行動原理や心理学を基にしたデザイン、でき上がった製品・サービスの倫理的観点からのチェック</t>
    <phoneticPr fontId="14"/>
  </si>
  <si>
    <t>検証（顧客・ユーザー視点）</t>
  </si>
  <si>
    <t>コンセプトテスト、ユーザビリティ評価の計画と実施</t>
    <phoneticPr fontId="14"/>
  </si>
  <si>
    <t>その他デザイン技術</t>
  </si>
  <si>
    <t>ブランディングの方針（コンセプト）策定（ムードボード、ブランド方針　等）、グラフィックデザイン、3Dデザイン、イラスト等の制作、編集、コンテンツ企画、映像制作、UXライティング、写真・アート等のディレクション</t>
    <phoneticPr fontId="14"/>
  </si>
  <si>
    <t>B　データ活用</t>
    <phoneticPr fontId="14"/>
  </si>
  <si>
    <t>データ・AIの戦略的活用</t>
  </si>
  <si>
    <t>データ理解・活用</t>
  </si>
  <si>
    <t>データ理解（データ理解、意味合いの抽出、洞察）、データの理解・検証（統計情報への正しい理解、データ確認、俯瞰・メタ思考、データ理解、データ粒度）</t>
    <phoneticPr fontId="14"/>
  </si>
  <si>
    <t>データ・AI活用戦略</t>
  </si>
  <si>
    <t>着想・デザイン（着想、デザイン、AI活用検討、開示・非開示の決定）、課題の定義（KPI、スコーピング、価値の見積り）</t>
    <phoneticPr fontId="14"/>
  </si>
  <si>
    <t>データ・AI活用業務の設計・事業実装・ 評価</t>
  </si>
  <si>
    <t>アプローチ設計（データ入手、AI-ready、アプローチ設計、分析アプローチ設計）、分析評価（評価、業務へのフィードバック）、事業への実装（実装、評価・改善の仕組み）、プロジェクトマネジメント（プロジェクト発足、プロジェクト計画、運用、横展開、方針転換、完了、リソースマネジメント、リスクマネジメント）、AIシステム運用（ソース管理、AutoML、MLOps、AIOps）</t>
    <phoneticPr fontId="14"/>
  </si>
  <si>
    <t>AI・データサイエンス</t>
  </si>
  <si>
    <t>数理統計・多変量解析・データ可視化</t>
    <phoneticPr fontId="14"/>
  </si>
  <si>
    <t>基礎数学 （統計数理基礎、線形代数基礎、微分・積分基礎、集合論基礎）、予測 （回帰・分類、評価）、推定・検定、グルーピング（グルーピング、異常検知）、性質・関係性の把握（性質・関係性の把握、グラフィカルモデル、因果推論）、サンプリング、データ加工（データクレンジング、データ加工、特徴量エンジニアリング）、意味合いの抽出・洞察、データ可視化（方向性定義、軸出し、データ加工、表現・実装技法、意味抽出）、時系列分析、パターン発見、シミュレーション・データ同化、最適化</t>
    <phoneticPr fontId="14"/>
  </si>
  <si>
    <t>機械学習・深層学習</t>
  </si>
  <si>
    <t>機械学習、深層学習、強化学習、自然言語処理、画像認識、映像認識、音声認識</t>
    <phoneticPr fontId="14"/>
  </si>
  <si>
    <t>データエンジニアリング</t>
    <phoneticPr fontId="14"/>
  </si>
  <si>
    <t>データ活用基盤設計</t>
  </si>
  <si>
    <t>環境構築（システム企画、システム設計、アーキテクチャ設計）、データ収集（クライアント技術、通信技術、データ抽出、データ収集、データ統合）、データ構造（基礎知識、要件定義、テーブル定義、テーブル設計）</t>
    <phoneticPr fontId="14"/>
  </si>
  <si>
    <t>データ活用基盤実装・運用</t>
  </si>
  <si>
    <t>データ蓄積（DWH、分散技術、クラウド、リアルタイム処理、キャッシュ技術、データ蓄積技術、検索技術）、データ加工（フィルタリング処理、ソート処理、結合処理、前処理、マッピング処理、サンプリング処理、集計処理、変換・演算処理）、データ共有（データ出力、データ展開、データ連携）、プログラミング（基礎プログラミング、拡張プログラミング、アルゴリズム、分析プログラム、SQL）、</t>
    <phoneticPr fontId="14"/>
  </si>
  <si>
    <t>C　テクノロジー</t>
    <phoneticPr fontId="14"/>
  </si>
  <si>
    <t>ソフトウェア開発</t>
  </si>
  <si>
    <t>コンピュータサイエンス</t>
  </si>
  <si>
    <t>ソフトウェアエンジニアリング、最適化、データ構造、アルゴリズム、計算理論</t>
    <phoneticPr fontId="14"/>
  </si>
  <si>
    <t>チーム開発</t>
  </si>
  <si>
    <t>Git/Gitワークフロー、チームビルディン、グリーダブルコード、テクニカルライティング</t>
    <phoneticPr fontId="14"/>
  </si>
  <si>
    <t>ソフトウェア設計手法</t>
  </si>
  <si>
    <t>要求定義手法、ドメイン駆動設計、ソフトウェア設計原則（SOLID）、クリーンアーキテクチャ、デザインパターン、非機能要件定義、</t>
    <phoneticPr fontId="14"/>
  </si>
  <si>
    <t>ソフトウェア開発プロセス</t>
  </si>
  <si>
    <t>ソフトウェア開発マネジメント（CCPM、アジャイル開発手法、ソフトウェア見積り）、TDD（テスト駆動開発）、ソフトウェア品質管理、OSSライセンス管理</t>
    <phoneticPr fontId="14"/>
  </si>
  <si>
    <t>Webアプリケーション基本技術</t>
  </si>
  <si>
    <t>HTML/CSS、JavaScript、REST、WebSocket、SPA、CMS</t>
    <phoneticPr fontId="14"/>
  </si>
  <si>
    <t>フロントエンドシステム開発</t>
  </si>
  <si>
    <t>UI設計、レスポンシブデザイン、モックアップ開発、フロントエンドフレームワーク、PWA、検索最適化/SEO</t>
    <phoneticPr fontId="14"/>
  </si>
  <si>
    <t>バックエンドシステム開発</t>
  </si>
  <si>
    <t>データベース設計、オブジェクトストレージ、NoSQL、バックエンドフレームワーク、キャッシュ、負荷分散、認証認可</t>
    <phoneticPr fontId="14"/>
  </si>
  <si>
    <t>クラウドインフラ活用</t>
    <phoneticPr fontId="14"/>
  </si>
  <si>
    <t>クラウド基盤（PaaS/IaaS）、マイクロサービス、サーバレス、コンテナ技術、IaC、CDN</t>
    <phoneticPr fontId="14"/>
  </si>
  <si>
    <t>SREプロセス</t>
  </si>
  <si>
    <t>オブザーバビリティ、オープンテレメトリ、four keys、カオスエンジニアリング、CI/CD &amp; DevOps</t>
    <phoneticPr fontId="14"/>
  </si>
  <si>
    <t>サービス活用</t>
  </si>
  <si>
    <t>API管理、データ連携（iPaaS、ETL、EAI）、RPA、ローコード/ノーコード</t>
    <phoneticPr fontId="14"/>
  </si>
  <si>
    <t>デジタルテクノロジー</t>
  </si>
  <si>
    <t>フィジカルコンピューティング</t>
  </si>
  <si>
    <t>エッジコンピューティング、IoTクラウド、LPWA、IoTセンサー、ウェアラブル、ロボティクス、ドローン、SBC（Arduino、RaspberryPi　等）、IoTゲートウェイ、認識技術（画像、音声　等）、3Dセンシング、3Dプリンタ、位置測位</t>
    <phoneticPr fontId="14"/>
  </si>
  <si>
    <t>その他先端技術</t>
    <rPh sb="2" eb="3">
      <t>タ</t>
    </rPh>
    <rPh sb="3" eb="5">
      <t>センタン</t>
    </rPh>
    <rPh sb="5" eb="7">
      <t>ギジュツ</t>
    </rPh>
    <phoneticPr fontId="14"/>
  </si>
  <si>
    <t>※以下に挙げる先端技術を例として必要に応じて学習
WebAssembly、HTTP/3、ブロックチェーン基盤、秘密計算、Trusted Web、量子コンピューティング、HITL:Human-in-the-Loop</t>
    <phoneticPr fontId="14"/>
  </si>
  <si>
    <t>テクノロジートレンド</t>
    <phoneticPr fontId="14"/>
  </si>
  <si>
    <t>※以下に挙げる先端技術を例として必要に応じて学習
メタバース、スマートコントラクト、デジタル通貨、インフォマティクス（マテリアル分野、バイオ分野、計測分野　等）、GX（カーボントレーシング　等）</t>
    <phoneticPr fontId="14"/>
  </si>
  <si>
    <t>D セキュリティ</t>
    <phoneticPr fontId="14"/>
  </si>
  <si>
    <t>セキュリティマネジメント</t>
  </si>
  <si>
    <t>セキュリティ体制構築・運営</t>
    <phoneticPr fontId="14"/>
  </si>
  <si>
    <t>セキュリティ対応組織（セキュリティ統括機能、SOC、xSIRT等）との連携手順、サービスや機器のセキュリティ対策に関する組織内の役割と責任の明確化、組織におけるセキュリティカルチャーの醸成方法</t>
    <phoneticPr fontId="14"/>
  </si>
  <si>
    <t>セキュリティマネジメント</t>
    <phoneticPr fontId="14"/>
  </si>
  <si>
    <t>セキュリティ関連法制度、ポリシー、規程、マニュアル等の整備、脅威インテリジェンスの活用を含むリスクの認知、リスクアセスメント手法、セキュリティ要件定義、機能要件としてのセキュリティ機能、認証方式の種類・特徴と選定方法、情報資産管理、構成管理、セキュリティ教育・トレーニングと資格・認証制度、情報セキュリティ監査の手法</t>
    <phoneticPr fontId="14"/>
  </si>
  <si>
    <t>インシデント対応と事業継続</t>
    <phoneticPr fontId="14"/>
  </si>
  <si>
    <t>デジタル利活用における事業継続、事業継続計画の整備と訓練、インシデント対応と危機管理の連携手順、日常及び緊急時の情報共有とコミュニケーション</t>
    <phoneticPr fontId="14"/>
  </si>
  <si>
    <t>プライバシー保護</t>
  </si>
  <si>
    <t>プライバシー保護関連の法制度、ビジネス内容を踏まえたプライバシー保護に関するマネジメントシステムの検討、PIA（プライバシー影響評価）の概要と手順、データの取扱におけるプライバシー関連リスクと対策</t>
    <phoneticPr fontId="14"/>
  </si>
  <si>
    <t>セキュリティ技術</t>
  </si>
  <si>
    <t>セキュア設計・開発・構築</t>
    <phoneticPr fontId="14"/>
  </si>
  <si>
    <t>セキュアシステム設計の概要と実践方法、DevSecOpsの考え方と実践方法、セキュリティ要件及びセキュリティ機能の実現・実装、IT/OT/IoTデバイスにおけるセキュリティ対策、クラウドサービス及びネットワーク機器のセキュリティ機能の概要と設定、脆弱性の概念と対策・診断方法</t>
    <phoneticPr fontId="14"/>
  </si>
  <si>
    <t>セキュリティ運用・保守・監視</t>
    <phoneticPr fontId="14"/>
  </si>
  <si>
    <t>脅威情報や脆弱性情報の活用、モニタリングの方法と観測データの活用、運用・監視業務へのAI応用、インシデント時の影響調査、トリアージ方法、デジタルフォレンジックサービスの活用</t>
    <phoneticPr fontId="14"/>
  </si>
  <si>
    <t>（備考）</t>
    <rPh sb="1" eb="3">
      <t>ビコウ</t>
    </rPh>
    <phoneticPr fontId="14"/>
  </si>
  <si>
    <t>注　１　訓練実施機関は、ＤＸ推進スキル標準を適宜参照しつつ、実施する職業訓練のカリキュラムや訓練修了後の仕上がり像等から習得を目指すスキル項目を確認し、含まれる場合には、チェック欄に「✔」を入れ提出すること。</t>
  </si>
  <si>
    <t>　　２　カテゴリーAからDのうち、複数のカテゴリーのチェック欄に「✔」を付けること。１つのカテゴリーに複数の「✔」を付けても差し支えないが、異なるカテゴリ－にも「✔」が必要なこと。</t>
    <rPh sb="36" eb="37">
      <t>ツ</t>
    </rPh>
    <rPh sb="51" eb="53">
      <t>フクスウ</t>
    </rPh>
    <rPh sb="58" eb="59">
      <t>ツ</t>
    </rPh>
    <rPh sb="62" eb="63">
      <t>サ</t>
    </rPh>
    <rPh sb="64" eb="65">
      <t>ツカ</t>
    </rPh>
    <rPh sb="70" eb="71">
      <t>コト</t>
    </rPh>
    <rPh sb="84" eb="86">
      <t>ヒツヨウ</t>
    </rPh>
    <phoneticPr fontId="14"/>
  </si>
  <si>
    <t>　　３　訓練カリキュラムにスキル項目に関連する訓練項目があれば、訓練実施機関の判断により学習項目を追加して差し支えないこと。</t>
    <rPh sb="23" eb="25">
      <t>クンレン</t>
    </rPh>
    <phoneticPr fontId="14"/>
  </si>
  <si>
    <t>　　４　１つの訓練項目であっても、学習内容等から複数のスキル項目に対応すると訓練実施機関が判断する場合は、複数のチェック欄に「✔」付けても差し支えないこと。</t>
    <rPh sb="7" eb="9">
      <t>クンレン</t>
    </rPh>
    <rPh sb="9" eb="11">
      <t>コウモク</t>
    </rPh>
    <rPh sb="17" eb="19">
      <t>ガクシュウ</t>
    </rPh>
    <rPh sb="19" eb="21">
      <t>ナイヨウ</t>
    </rPh>
    <rPh sb="21" eb="22">
      <t>トウ</t>
    </rPh>
    <rPh sb="24" eb="26">
      <t>フクスウ</t>
    </rPh>
    <rPh sb="30" eb="32">
      <t>コウモク</t>
    </rPh>
    <rPh sb="33" eb="35">
      <t>タイオウ</t>
    </rPh>
    <rPh sb="38" eb="40">
      <t>クンレン</t>
    </rPh>
    <rPh sb="40" eb="42">
      <t>ジッシ</t>
    </rPh>
    <rPh sb="42" eb="44">
      <t>キカン</t>
    </rPh>
    <rPh sb="45" eb="47">
      <t>ハンダン</t>
    </rPh>
    <rPh sb="49" eb="51">
      <t>バアイ</t>
    </rPh>
    <rPh sb="53" eb="55">
      <t>フクスウ</t>
    </rPh>
    <rPh sb="60" eb="61">
      <t>ラン</t>
    </rPh>
    <rPh sb="65" eb="66">
      <t>ツ</t>
    </rPh>
    <rPh sb="69" eb="70">
      <t>サ</t>
    </rPh>
    <rPh sb="71" eb="72">
      <t>ツカ</t>
    </rPh>
    <phoneticPr fontId="14"/>
  </si>
  <si>
    <t>　　５　訓練実施機関は、チェックシートに添えて、DSSのスキル項目に対応する訓練カリキュラムの該当箇所がわかる資料等の書類を提出すること。</t>
    <rPh sb="4" eb="6">
      <t>クンレン</t>
    </rPh>
    <rPh sb="6" eb="8">
      <t>ジッシ</t>
    </rPh>
    <rPh sb="8" eb="10">
      <t>キカン</t>
    </rPh>
    <rPh sb="20" eb="21">
      <t>ソ</t>
    </rPh>
    <rPh sb="31" eb="33">
      <t>コウモク</t>
    </rPh>
    <rPh sb="34" eb="36">
      <t>タイオウ</t>
    </rPh>
    <rPh sb="38" eb="40">
      <t>クンレン</t>
    </rPh>
    <rPh sb="47" eb="49">
      <t>ガイトウ</t>
    </rPh>
    <rPh sb="49" eb="51">
      <t>カショ</t>
    </rPh>
    <rPh sb="55" eb="57">
      <t>シリョウ</t>
    </rPh>
    <rPh sb="57" eb="58">
      <t>トウ</t>
    </rPh>
    <rPh sb="59" eb="61">
      <t>ショルイ</t>
    </rPh>
    <rPh sb="62" eb="64">
      <t>テイシュツ</t>
    </rPh>
    <phoneticPr fontId="14"/>
  </si>
  <si>
    <t>【スキル項目・学習項目チェックシート】</t>
    <phoneticPr fontId="14"/>
  </si>
  <si>
    <t>イ</t>
    <phoneticPr fontId="5"/>
  </si>
  <si>
    <t>　離転職者等職業訓練の委託業務について、仕様書に基づき以下のとおり見積ります。</t>
    <phoneticPr fontId="5"/>
  </si>
  <si>
    <t>就職支援責任者１名を配置するとともに責任者欄に○印を記入してください。</t>
    <rPh sb="0" eb="2">
      <t>シュウショク</t>
    </rPh>
    <rPh sb="2" eb="4">
      <t>シエン</t>
    </rPh>
    <rPh sb="4" eb="7">
      <t>セキニンシャ</t>
    </rPh>
    <rPh sb="8" eb="9">
      <t>メイ</t>
    </rPh>
    <rPh sb="10" eb="12">
      <t>ハイチ</t>
    </rPh>
    <rPh sb="18" eb="21">
      <t>セキニンシャ</t>
    </rPh>
    <rPh sb="21" eb="22">
      <t>ラン</t>
    </rPh>
    <phoneticPr fontId="5"/>
  </si>
  <si>
    <t>和歌山</t>
    <rPh sb="0" eb="3">
      <t>ワカヤマ</t>
    </rPh>
    <phoneticPr fontId="5"/>
  </si>
  <si>
    <t>田辺</t>
    <rPh sb="0" eb="2">
      <t>タナベ</t>
    </rPh>
    <phoneticPr fontId="5"/>
  </si>
  <si>
    <t>和歌山　太郎</t>
    <rPh sb="0" eb="3">
      <t>ワカヤマ</t>
    </rPh>
    <rPh sb="4" eb="6">
      <t>タロウ</t>
    </rPh>
    <phoneticPr fontId="5"/>
  </si>
  <si>
    <t>名</t>
    <rPh sb="0" eb="1">
      <t>メイ</t>
    </rPh>
    <phoneticPr fontId="5"/>
  </si>
  <si>
    <t>（提出先）</t>
    <rPh sb="1" eb="3">
      <t>テイシュツ</t>
    </rPh>
    <rPh sb="3" eb="4">
      <t>サキ</t>
    </rPh>
    <phoneticPr fontId="5"/>
  </si>
  <si>
    <t>産業技術専門学院</t>
    <rPh sb="0" eb="2">
      <t>サンギョウ</t>
    </rPh>
    <rPh sb="2" eb="4">
      <t>ギジュツ</t>
    </rPh>
    <rPh sb="4" eb="6">
      <t>センモン</t>
    </rPh>
    <rPh sb="6" eb="8">
      <t>ガクイン</t>
    </rPh>
    <phoneticPr fontId="5"/>
  </si>
  <si>
    <t>和歌山委託訓練センター</t>
    <rPh sb="0" eb="3">
      <t>ワカヤマ</t>
    </rPh>
    <rPh sb="3" eb="5">
      <t>イタク</t>
    </rPh>
    <rPh sb="5" eb="7">
      <t>クンレン</t>
    </rPh>
    <phoneticPr fontId="5"/>
  </si>
  <si>
    <t>073-441-2802</t>
    <phoneticPr fontId="5"/>
  </si>
  <si>
    <t>基礎データ入力票</t>
    <rPh sb="0" eb="2">
      <t>キソ</t>
    </rPh>
    <rPh sb="5" eb="7">
      <t>ニュウリョク</t>
    </rPh>
    <rPh sb="7" eb="8">
      <t>ヒョウ</t>
    </rPh>
    <phoneticPr fontId="5"/>
  </si>
  <si>
    <t>　和歌山県知事　様</t>
  </si>
  <si>
    <t>（発行責任者氏名）</t>
    <rPh sb="1" eb="6">
      <t>ハッコウセキニンシャ</t>
    </rPh>
    <rPh sb="6" eb="8">
      <t>シメイ</t>
    </rPh>
    <phoneticPr fontId="5"/>
  </si>
  <si>
    <t>（代表者職氏名）</t>
    <rPh sb="1" eb="4">
      <t>ダイヒョウシャ</t>
    </rPh>
    <rPh sb="4" eb="5">
      <t>ショク</t>
    </rPh>
    <rPh sb="5" eb="7">
      <t>シメイ</t>
    </rPh>
    <phoneticPr fontId="5"/>
  </si>
  <si>
    <t>代表取締役　和歌山　太郎</t>
    <rPh sb="0" eb="2">
      <t>ダイヒョウ</t>
    </rPh>
    <rPh sb="2" eb="5">
      <t>トリシマリヤク</t>
    </rPh>
    <rPh sb="6" eb="9">
      <t>ワカヤマ</t>
    </rPh>
    <rPh sb="10" eb="12">
      <t>タロウ</t>
    </rPh>
    <phoneticPr fontId="5"/>
  </si>
  <si>
    <t>（郵便番号）</t>
    <rPh sb="1" eb="5">
      <t>ユウビンバンゴウ</t>
    </rPh>
    <phoneticPr fontId="5"/>
  </si>
  <si>
    <t>640-8269</t>
    <phoneticPr fontId="5"/>
  </si>
  <si>
    <t>和歌山市小松原通１丁目１番地</t>
    <rPh sb="0" eb="3">
      <t>ワカヤマ</t>
    </rPh>
    <rPh sb="3" eb="4">
      <t>シ</t>
    </rPh>
    <rPh sb="4" eb="7">
      <t>コマツバラ</t>
    </rPh>
    <rPh sb="7" eb="8">
      <t>トオ</t>
    </rPh>
    <rPh sb="9" eb="11">
      <t>チョウメ</t>
    </rPh>
    <rPh sb="12" eb="14">
      <t>バンチ</t>
    </rPh>
    <phoneticPr fontId="5"/>
  </si>
  <si>
    <t>郵便番号</t>
    <rPh sb="0" eb="4">
      <t>ユウビンバンゴウ</t>
    </rPh>
    <phoneticPr fontId="5"/>
  </si>
  <si>
    <t>（提出日）</t>
    <rPh sb="1" eb="3">
      <t>テイシュツ</t>
    </rPh>
    <rPh sb="3" eb="4">
      <t>ビ</t>
    </rPh>
    <phoneticPr fontId="5"/>
  </si>
  <si>
    <t>（実施年度）</t>
    <rPh sb="1" eb="3">
      <t>ジッシ</t>
    </rPh>
    <rPh sb="3" eb="5">
      <t>ネンド</t>
    </rPh>
    <phoneticPr fontId="5"/>
  </si>
  <si>
    <t>訓練実施施設の教室面積（使用する教室のみを記載）</t>
  </si>
  <si>
    <t>区　　　分</t>
  </si>
  <si>
    <t>内　　　　　容</t>
  </si>
  <si>
    <t>教室面積等</t>
  </si>
  <si>
    <t>教室名</t>
  </si>
  <si>
    <t>※使用する教室の平面図を添付してください。</t>
  </si>
  <si>
    <t>別添２（様式２）</t>
    <rPh sb="0" eb="2">
      <t>ベッテン</t>
    </rPh>
    <rPh sb="4" eb="6">
      <t>ヨウシキ</t>
    </rPh>
    <phoneticPr fontId="5"/>
  </si>
  <si>
    <t>パソコン設置状況とソフトウエア</t>
    <rPh sb="4" eb="6">
      <t>セッチ</t>
    </rPh>
    <rPh sb="6" eb="8">
      <t>ジョウキョウ</t>
    </rPh>
    <phoneticPr fontId="5"/>
  </si>
  <si>
    <t>（パソコンを使用する訓練コースのみ記入してください）</t>
    <rPh sb="6" eb="8">
      <t>シヨウ</t>
    </rPh>
    <rPh sb="10" eb="12">
      <t>クンレン</t>
    </rPh>
    <rPh sb="17" eb="19">
      <t>キニュウ</t>
    </rPh>
    <phoneticPr fontId="5"/>
  </si>
  <si>
    <t>（１）パソコン設置状況</t>
    <rPh sb="7" eb="9">
      <t>セッチ</t>
    </rPh>
    <rPh sb="9" eb="11">
      <t>ジョウキョウ</t>
    </rPh>
    <phoneticPr fontId="5"/>
  </si>
  <si>
    <t>ビデオプロジェクター・大型モニター等</t>
    <rPh sb="11" eb="13">
      <t>オオガタ</t>
    </rPh>
    <rPh sb="17" eb="18">
      <t>トウ</t>
    </rPh>
    <phoneticPr fontId="5"/>
  </si>
  <si>
    <t>講師のパソコン
画面の確認方法</t>
    <rPh sb="0" eb="2">
      <t>コウシ</t>
    </rPh>
    <rPh sb="8" eb="10">
      <t>ガメン</t>
    </rPh>
    <rPh sb="11" eb="13">
      <t>カクニン</t>
    </rPh>
    <rPh sb="13" eb="15">
      <t>ホウホウ</t>
    </rPh>
    <phoneticPr fontId="5"/>
  </si>
  <si>
    <t>区　　分</t>
    <rPh sb="0" eb="1">
      <t>ク</t>
    </rPh>
    <rPh sb="3" eb="4">
      <t>ブン</t>
    </rPh>
    <phoneticPr fontId="5"/>
  </si>
  <si>
    <t>内　　　　　容</t>
    <rPh sb="0" eb="1">
      <t>ウチ</t>
    </rPh>
    <rPh sb="6" eb="7">
      <t>カタチ</t>
    </rPh>
    <phoneticPr fontId="5"/>
  </si>
  <si>
    <t>パソコンの台数</t>
    <rPh sb="5" eb="7">
      <t>ダイスウ</t>
    </rPh>
    <phoneticPr fontId="5"/>
  </si>
  <si>
    <t>　　　台</t>
    <rPh sb="3" eb="4">
      <t>ダイ</t>
    </rPh>
    <phoneticPr fontId="5"/>
  </si>
  <si>
    <t>プリンターの台数</t>
    <rPh sb="6" eb="8">
      <t>ダイスウ</t>
    </rPh>
    <phoneticPr fontId="5"/>
  </si>
  <si>
    <t>不可</t>
    <rPh sb="0" eb="2">
      <t>フカ</t>
    </rPh>
    <phoneticPr fontId="5"/>
  </si>
  <si>
    <t>教室の設備</t>
    <rPh sb="0" eb="2">
      <t>キョウシツ</t>
    </rPh>
    <rPh sb="3" eb="5">
      <t>セツビ</t>
    </rPh>
    <phoneticPr fontId="5"/>
  </si>
  <si>
    <t>配線を収納できる</t>
    <rPh sb="0" eb="2">
      <t>ハイセン</t>
    </rPh>
    <rPh sb="3" eb="5">
      <t>シュウノウ</t>
    </rPh>
    <phoneticPr fontId="5"/>
  </si>
  <si>
    <t>ＯＡ対応イス</t>
    <rPh sb="2" eb="4">
      <t>タイオウ</t>
    </rPh>
    <phoneticPr fontId="5"/>
  </si>
  <si>
    <t>その他）</t>
    <rPh sb="2" eb="3">
      <t>タ</t>
    </rPh>
    <phoneticPr fontId="5"/>
  </si>
  <si>
    <t>・フロア(</t>
    <phoneticPr fontId="5"/>
  </si>
  <si>
    <t>ＯＡ対応</t>
    <rPh sb="2" eb="4">
      <t>タイオウ</t>
    </rPh>
    <phoneticPr fontId="5"/>
  </si>
  <si>
    <t>その他（　　　　　　　　　　　　　　　　　　　）</t>
    <rPh sb="2" eb="3">
      <t>タ</t>
    </rPh>
    <phoneticPr fontId="5"/>
  </si>
  <si>
    <t>電話番号</t>
    <rPh sb="0" eb="2">
      <t>デンワ</t>
    </rPh>
    <rPh sb="2" eb="4">
      <t>バンゴウ</t>
    </rPh>
    <phoneticPr fontId="5"/>
  </si>
  <si>
    <t>和産技訓練センター小倉分室</t>
    <rPh sb="0" eb="1">
      <t>ワ</t>
    </rPh>
    <rPh sb="1" eb="3">
      <t>サンギ</t>
    </rPh>
    <rPh sb="3" eb="5">
      <t>クンレン</t>
    </rPh>
    <rPh sb="9" eb="11">
      <t>オグラ</t>
    </rPh>
    <rPh sb="11" eb="13">
      <t>ブンシツ</t>
    </rPh>
    <phoneticPr fontId="5"/>
  </si>
  <si>
    <t>649-6261</t>
    <phoneticPr fontId="5"/>
  </si>
  <si>
    <t>和歌山市小倉９０</t>
    <rPh sb="0" eb="4">
      <t>ワカヤマシ</t>
    </rPh>
    <rPh sb="4" eb="6">
      <t>オグラ</t>
    </rPh>
    <phoneticPr fontId="5"/>
  </si>
  <si>
    <t>073-477-1253</t>
    <phoneticPr fontId="5"/>
  </si>
  <si>
    <t>入力してください。自動的に上記の表示になります。</t>
    <rPh sb="0" eb="2">
      <t>ニュウリョク</t>
    </rPh>
    <rPh sb="9" eb="12">
      <t>ジドウテキ</t>
    </rPh>
    <rPh sb="13" eb="15">
      <t>ジョウキ</t>
    </rPh>
    <rPh sb="16" eb="18">
      <t>ヒョウジ</t>
    </rPh>
    <phoneticPr fontId="5"/>
  </si>
  <si>
    <t>"令和〇年度"と直接文字入力してください。</t>
    <rPh sb="1" eb="3">
      <t>レイワ</t>
    </rPh>
    <rPh sb="4" eb="6">
      <t>ネンド</t>
    </rPh>
    <rPh sb="8" eb="10">
      <t>チョクセツ</t>
    </rPh>
    <rPh sb="10" eb="12">
      <t>モジ</t>
    </rPh>
    <rPh sb="12" eb="14">
      <t>ニュウリョク</t>
    </rPh>
    <phoneticPr fontId="5"/>
  </si>
  <si>
    <t>～</t>
    <phoneticPr fontId="5"/>
  </si>
  <si>
    <t>訓練科名</t>
    <rPh sb="0" eb="3">
      <t>クンレンカ</t>
    </rPh>
    <rPh sb="3" eb="4">
      <t>メイ</t>
    </rPh>
    <phoneticPr fontId="5"/>
  </si>
  <si>
    <t>受託希望機関名：</t>
    <rPh sb="0" eb="2">
      <t>ジュタク</t>
    </rPh>
    <rPh sb="2" eb="4">
      <t>キボウ</t>
    </rPh>
    <rPh sb="4" eb="6">
      <t>キカン</t>
    </rPh>
    <rPh sb="6" eb="7">
      <t>メイ</t>
    </rPh>
    <phoneticPr fontId="5"/>
  </si>
  <si>
    <t>訓練科名：</t>
    <rPh sb="0" eb="3">
      <t>クンレンカ</t>
    </rPh>
    <rPh sb="3" eb="4">
      <t>メイ</t>
    </rPh>
    <phoneticPr fontId="5"/>
  </si>
  <si>
    <t>訓練実施責任者役職・氏名</t>
    <rPh sb="0" eb="2">
      <t>クンレン</t>
    </rPh>
    <rPh sb="2" eb="4">
      <t>ジッシ</t>
    </rPh>
    <rPh sb="4" eb="7">
      <t>セキニンシャ</t>
    </rPh>
    <rPh sb="7" eb="9">
      <t>ヤクショク</t>
    </rPh>
    <rPh sb="10" eb="12">
      <t>シメイ</t>
    </rPh>
    <phoneticPr fontId="5"/>
  </si>
  <si>
    <t>（訓練実施責任者役職・氏名）</t>
    <rPh sb="1" eb="3">
      <t>クンレン</t>
    </rPh>
    <rPh sb="3" eb="5">
      <t>ジッシ</t>
    </rPh>
    <rPh sb="5" eb="8">
      <t>セキニンシャ</t>
    </rPh>
    <rPh sb="8" eb="10">
      <t>ヤクショク</t>
    </rPh>
    <rPh sb="11" eb="13">
      <t>シメイ</t>
    </rPh>
    <phoneticPr fontId="5"/>
  </si>
  <si>
    <t>〇〇　和歌山　花子</t>
    <rPh sb="3" eb="6">
      <t>ワカヤマ</t>
    </rPh>
    <rPh sb="7" eb="9">
      <t>ハナコ</t>
    </rPh>
    <phoneticPr fontId="5"/>
  </si>
  <si>
    <t>年　　月　　日</t>
    <rPh sb="0" eb="1">
      <t>ネン</t>
    </rPh>
    <rPh sb="3" eb="4">
      <t>ツキ</t>
    </rPh>
    <rPh sb="6" eb="7">
      <t>ヒ</t>
    </rPh>
    <phoneticPr fontId="5"/>
  </si>
  <si>
    <t>職員体制</t>
    <rPh sb="0" eb="2">
      <t>ショクイン</t>
    </rPh>
    <rPh sb="2" eb="4">
      <t>タイセイ</t>
    </rPh>
    <phoneticPr fontId="5"/>
  </si>
  <si>
    <t>訓練実施日数のうち過半数以上訓練実施場所（近隣の建物を含む。）で就職支援業務を遂行している場合は「常駐」に〇印を記入してください。</t>
    <rPh sb="0" eb="2">
      <t>クンレン</t>
    </rPh>
    <rPh sb="2" eb="4">
      <t>ジッシ</t>
    </rPh>
    <rPh sb="4" eb="6">
      <t>ニッスウ</t>
    </rPh>
    <rPh sb="9" eb="11">
      <t>カハン</t>
    </rPh>
    <rPh sb="11" eb="12">
      <t>スウ</t>
    </rPh>
    <rPh sb="12" eb="14">
      <t>イジョウ</t>
    </rPh>
    <rPh sb="14" eb="16">
      <t>クンレン</t>
    </rPh>
    <rPh sb="16" eb="18">
      <t>ジッシ</t>
    </rPh>
    <rPh sb="18" eb="20">
      <t>バショ</t>
    </rPh>
    <rPh sb="21" eb="23">
      <t>キンリン</t>
    </rPh>
    <rPh sb="24" eb="26">
      <t>タテモノ</t>
    </rPh>
    <rPh sb="27" eb="28">
      <t>フク</t>
    </rPh>
    <rPh sb="32" eb="34">
      <t>シュウショク</t>
    </rPh>
    <rPh sb="34" eb="36">
      <t>シエン</t>
    </rPh>
    <rPh sb="36" eb="38">
      <t>ギョウム</t>
    </rPh>
    <rPh sb="39" eb="41">
      <t>スイコウ</t>
    </rPh>
    <rPh sb="45" eb="47">
      <t>バアイ</t>
    </rPh>
    <rPh sb="49" eb="51">
      <t>ジョウチュウ</t>
    </rPh>
    <rPh sb="54" eb="55">
      <t>シルシ</t>
    </rPh>
    <rPh sb="56" eb="58">
      <t>キニュウ</t>
    </rPh>
    <phoneticPr fontId="5"/>
  </si>
  <si>
    <t>～</t>
    <phoneticPr fontId="5"/>
  </si>
  <si>
    <t>【訓練実施委託費（自動車教習施設での必要な訓練委託費）】</t>
    <rPh sb="1" eb="3">
      <t>クンレン</t>
    </rPh>
    <rPh sb="3" eb="5">
      <t>ジッシ</t>
    </rPh>
    <rPh sb="5" eb="7">
      <t>イタク</t>
    </rPh>
    <rPh sb="7" eb="8">
      <t>ヒ</t>
    </rPh>
    <rPh sb="9" eb="12">
      <t>ジドウシャ</t>
    </rPh>
    <rPh sb="12" eb="14">
      <t>キョウシュウ</t>
    </rPh>
    <rPh sb="14" eb="16">
      <t>シセツ</t>
    </rPh>
    <rPh sb="18" eb="20">
      <t>ヒツヨウ</t>
    </rPh>
    <rPh sb="21" eb="23">
      <t>クンレン</t>
    </rPh>
    <rPh sb="23" eb="25">
      <t>イタク</t>
    </rPh>
    <rPh sb="25" eb="26">
      <t>ヒ</t>
    </rPh>
    <phoneticPr fontId="5"/>
  </si>
  <si>
    <t>既取得自動車免許</t>
    <rPh sb="0" eb="1">
      <t>スデ</t>
    </rPh>
    <rPh sb="1" eb="3">
      <t>シュトク</t>
    </rPh>
    <rPh sb="3" eb="6">
      <t>ジドウシャ</t>
    </rPh>
    <rPh sb="6" eb="8">
      <t>メンキョ</t>
    </rPh>
    <phoneticPr fontId="5"/>
  </si>
  <si>
    <t>中型・中型二種</t>
    <rPh sb="0" eb="2">
      <t>チュウガタ</t>
    </rPh>
    <rPh sb="3" eb="5">
      <t>チュウガタ</t>
    </rPh>
    <rPh sb="5" eb="7">
      <t>ニシュ</t>
    </rPh>
    <phoneticPr fontId="5"/>
  </si>
  <si>
    <t>金</t>
    <rPh sb="0" eb="1">
      <t>キン</t>
    </rPh>
    <phoneticPr fontId="5"/>
  </si>
  <si>
    <t>円</t>
    <rPh sb="0" eb="1">
      <t>エン</t>
    </rPh>
    <phoneticPr fontId="5"/>
  </si>
  <si>
    <t>８㌧限定中型・中型二種</t>
    <rPh sb="2" eb="4">
      <t>ゲンテイ</t>
    </rPh>
    <rPh sb="4" eb="6">
      <t>チュウガタ</t>
    </rPh>
    <rPh sb="7" eb="9">
      <t>チュウガタ</t>
    </rPh>
    <rPh sb="9" eb="11">
      <t>ニシュ</t>
    </rPh>
    <phoneticPr fontId="5"/>
  </si>
  <si>
    <t>実習予定先企業調書</t>
    <rPh sb="0" eb="2">
      <t>ジッシュウ</t>
    </rPh>
    <rPh sb="2" eb="4">
      <t>ヨテイ</t>
    </rPh>
    <rPh sb="4" eb="5">
      <t>サキ</t>
    </rPh>
    <rPh sb="5" eb="7">
      <t>キギョウ</t>
    </rPh>
    <rPh sb="7" eb="9">
      <t>チョウショ</t>
    </rPh>
    <phoneticPr fontId="5"/>
  </si>
  <si>
    <t>職場実習（再委託）先企業</t>
    <rPh sb="0" eb="2">
      <t>ショクバ</t>
    </rPh>
    <rPh sb="2" eb="4">
      <t>ジッシュウ</t>
    </rPh>
    <rPh sb="5" eb="8">
      <t>サイイタク</t>
    </rPh>
    <rPh sb="9" eb="10">
      <t>サキ</t>
    </rPh>
    <rPh sb="10" eb="12">
      <t>キギョウ</t>
    </rPh>
    <phoneticPr fontId="5"/>
  </si>
  <si>
    <t>受入予定人数</t>
    <rPh sb="0" eb="1">
      <t>ウ</t>
    </rPh>
    <rPh sb="1" eb="2">
      <t>イ</t>
    </rPh>
    <rPh sb="2" eb="4">
      <t>ヨテイ</t>
    </rPh>
    <rPh sb="4" eb="6">
      <t>ニンズウ</t>
    </rPh>
    <phoneticPr fontId="5"/>
  </si>
  <si>
    <t>※職場実習は、カリキュラムの内容に沿ったものとなるよう留意願います。</t>
    <rPh sb="1" eb="3">
      <t>ショクバ</t>
    </rPh>
    <rPh sb="3" eb="5">
      <t>ジッシュウ</t>
    </rPh>
    <rPh sb="14" eb="16">
      <t>ナイヨウ</t>
    </rPh>
    <rPh sb="17" eb="18">
      <t>ソ</t>
    </rPh>
    <rPh sb="27" eb="29">
      <t>リュウイ</t>
    </rPh>
    <rPh sb="29" eb="30">
      <t>ネガ</t>
    </rPh>
    <phoneticPr fontId="5"/>
  </si>
  <si>
    <t>訓練科名：</t>
    <rPh sb="0" eb="2">
      <t>クンレン</t>
    </rPh>
    <rPh sb="2" eb="3">
      <t>カ</t>
    </rPh>
    <rPh sb="3" eb="4">
      <t>メイ</t>
    </rPh>
    <phoneticPr fontId="5"/>
  </si>
  <si>
    <t>　訓練科名：</t>
    <rPh sb="1" eb="3">
      <t>クンレン</t>
    </rPh>
    <rPh sb="4" eb="5">
      <t>メイ</t>
    </rPh>
    <phoneticPr fontId="5"/>
  </si>
  <si>
    <t>実技講習</t>
    <rPh sb="0" eb="2">
      <t>ジツギ</t>
    </rPh>
    <rPh sb="2" eb="4">
      <t>コウシュウ</t>
    </rPh>
    <phoneticPr fontId="5"/>
  </si>
  <si>
    <t>委託訓練カリキュラム　※大型一種運転者育成科</t>
    <rPh sb="0" eb="4">
      <t>イタククンレン</t>
    </rPh>
    <rPh sb="12" eb="14">
      <t>オオガタ</t>
    </rPh>
    <rPh sb="14" eb="16">
      <t>イッシュ</t>
    </rPh>
    <rPh sb="16" eb="18">
      <t>ウンテン</t>
    </rPh>
    <rPh sb="18" eb="19">
      <t>シャ</t>
    </rPh>
    <rPh sb="19" eb="21">
      <t>イクセイ</t>
    </rPh>
    <rPh sb="21" eb="22">
      <t>カ</t>
    </rPh>
    <phoneticPr fontId="5"/>
  </si>
  <si>
    <t>自動車運送業界の大型自動車の運転業務</t>
    <rPh sb="0" eb="3">
      <t>ジドウシャ</t>
    </rPh>
    <rPh sb="3" eb="5">
      <t>ウンソウ</t>
    </rPh>
    <rPh sb="5" eb="7">
      <t>ギョウカイ</t>
    </rPh>
    <rPh sb="8" eb="10">
      <t>オオガタ</t>
    </rPh>
    <rPh sb="10" eb="13">
      <t>ジドウシャ</t>
    </rPh>
    <rPh sb="14" eb="16">
      <t>ウンテン</t>
    </rPh>
    <rPh sb="16" eb="18">
      <t>ギョウム</t>
    </rPh>
    <phoneticPr fontId="7"/>
  </si>
  <si>
    <t>大型自動車一種免許取得に必要な学科及び実技自動車運送業界における各種法令等の基礎やITスキル等を習得する。</t>
    <rPh sb="0" eb="2">
      <t>オオガタ</t>
    </rPh>
    <rPh sb="2" eb="5">
      <t>ジドウシャ</t>
    </rPh>
    <rPh sb="5" eb="7">
      <t>イッシュ</t>
    </rPh>
    <rPh sb="7" eb="9">
      <t>メンキョ</t>
    </rPh>
    <rPh sb="9" eb="11">
      <t>シュトク</t>
    </rPh>
    <rPh sb="12" eb="14">
      <t>ヒツヨウ</t>
    </rPh>
    <rPh sb="15" eb="17">
      <t>ガッカ</t>
    </rPh>
    <rPh sb="17" eb="18">
      <t>オヨ</t>
    </rPh>
    <rPh sb="19" eb="21">
      <t>ジツギ</t>
    </rPh>
    <rPh sb="21" eb="24">
      <t>ジドウシャ</t>
    </rPh>
    <rPh sb="24" eb="26">
      <t>ウンソウ</t>
    </rPh>
    <rPh sb="26" eb="28">
      <t>ギョウカイ</t>
    </rPh>
    <rPh sb="32" eb="34">
      <t>カクシュ</t>
    </rPh>
    <rPh sb="34" eb="36">
      <t>ホウレイ</t>
    </rPh>
    <rPh sb="36" eb="37">
      <t>トウ</t>
    </rPh>
    <rPh sb="38" eb="40">
      <t>キソ</t>
    </rPh>
    <rPh sb="46" eb="47">
      <t>トウ</t>
    </rPh>
    <rPh sb="48" eb="50">
      <t>シュウトク</t>
    </rPh>
    <phoneticPr fontId="7"/>
  </si>
  <si>
    <t>大型自動車一種免許</t>
    <rPh sb="0" eb="2">
      <t>オオガタ</t>
    </rPh>
    <rPh sb="2" eb="5">
      <t>ジドウシャ</t>
    </rPh>
    <rPh sb="5" eb="7">
      <t>イッシュ</t>
    </rPh>
    <rPh sb="7" eb="9">
      <t>メンキョ</t>
    </rPh>
    <phoneticPr fontId="7"/>
  </si>
  <si>
    <t>①自動車運送業界の大型自動車の運転業務への就職を希望するもの
②直近の職歴において自動車運送業界での就職経験がないもの
③訓練受講の開始日時点で関係法令において大型自動車一種免許取得のための資格を満たしているもの</t>
    <rPh sb="1" eb="4">
      <t>ジドウシャ</t>
    </rPh>
    <rPh sb="4" eb="6">
      <t>ウンソウ</t>
    </rPh>
    <rPh sb="6" eb="8">
      <t>ギョウカイ</t>
    </rPh>
    <rPh sb="9" eb="11">
      <t>オオガタ</t>
    </rPh>
    <rPh sb="11" eb="14">
      <t>ジドウシャ</t>
    </rPh>
    <rPh sb="15" eb="17">
      <t>ウンテン</t>
    </rPh>
    <rPh sb="17" eb="19">
      <t>ギョウム</t>
    </rPh>
    <rPh sb="21" eb="23">
      <t>シュウショク</t>
    </rPh>
    <rPh sb="24" eb="26">
      <t>キボウ</t>
    </rPh>
    <rPh sb="32" eb="34">
      <t>チョッキン</t>
    </rPh>
    <rPh sb="35" eb="37">
      <t>ショクレキ</t>
    </rPh>
    <rPh sb="41" eb="44">
      <t>ジドウシャ</t>
    </rPh>
    <rPh sb="44" eb="46">
      <t>ウンソウ</t>
    </rPh>
    <rPh sb="46" eb="48">
      <t>ギョウカイ</t>
    </rPh>
    <rPh sb="50" eb="52">
      <t>シュウショク</t>
    </rPh>
    <rPh sb="52" eb="54">
      <t>ケイケン</t>
    </rPh>
    <rPh sb="61" eb="63">
      <t>クンレン</t>
    </rPh>
    <rPh sb="63" eb="65">
      <t>ジュコウ</t>
    </rPh>
    <rPh sb="66" eb="69">
      <t>カイシビ</t>
    </rPh>
    <rPh sb="69" eb="71">
      <t>ジテン</t>
    </rPh>
    <rPh sb="72" eb="74">
      <t>カンケイ</t>
    </rPh>
    <rPh sb="74" eb="76">
      <t>ホウレイ</t>
    </rPh>
    <rPh sb="80" eb="82">
      <t>オオガタ</t>
    </rPh>
    <rPh sb="82" eb="85">
      <t>ジドウシャ</t>
    </rPh>
    <rPh sb="85" eb="87">
      <t>イッシュ</t>
    </rPh>
    <rPh sb="87" eb="89">
      <t>メンキョ</t>
    </rPh>
    <rPh sb="89" eb="91">
      <t>シュトク</t>
    </rPh>
    <rPh sb="95" eb="97">
      <t>シカク</t>
    </rPh>
    <rPh sb="98" eb="99">
      <t>ミ</t>
    </rPh>
    <phoneticPr fontId="5"/>
  </si>
  <si>
    <t>法令基礎知識</t>
    <rPh sb="0" eb="2">
      <t>ホウレイ</t>
    </rPh>
    <rPh sb="2" eb="4">
      <t>キソ</t>
    </rPh>
    <rPh sb="4" eb="6">
      <t>チシキ</t>
    </rPh>
    <phoneticPr fontId="7"/>
  </si>
  <si>
    <t>自動車運送業界での各種法令等の基礎、現場での安全衛生等</t>
    <rPh sb="0" eb="3">
      <t>ジドウシャ</t>
    </rPh>
    <rPh sb="3" eb="5">
      <t>ウンソウ</t>
    </rPh>
    <rPh sb="5" eb="7">
      <t>ギョウカイ</t>
    </rPh>
    <rPh sb="9" eb="11">
      <t>カクシュ</t>
    </rPh>
    <rPh sb="11" eb="13">
      <t>ホウレイ</t>
    </rPh>
    <rPh sb="13" eb="14">
      <t>トウ</t>
    </rPh>
    <rPh sb="15" eb="17">
      <t>キソ</t>
    </rPh>
    <rPh sb="18" eb="20">
      <t>ゲンバ</t>
    </rPh>
    <rPh sb="22" eb="24">
      <t>アンゼン</t>
    </rPh>
    <rPh sb="24" eb="26">
      <t>エイセイ</t>
    </rPh>
    <rPh sb="26" eb="27">
      <t>トウ</t>
    </rPh>
    <phoneticPr fontId="7"/>
  </si>
  <si>
    <t>大型自動車一種免許の学科及び実技</t>
    <rPh sb="0" eb="2">
      <t>オオガタ</t>
    </rPh>
    <rPh sb="2" eb="5">
      <t>ジドウシャ</t>
    </rPh>
    <rPh sb="5" eb="7">
      <t>イッシュ</t>
    </rPh>
    <rPh sb="7" eb="9">
      <t>メンキョ</t>
    </rPh>
    <rPh sb="10" eb="12">
      <t>ガッカ</t>
    </rPh>
    <rPh sb="12" eb="13">
      <t>オヨ</t>
    </rPh>
    <rPh sb="14" eb="16">
      <t>ジツギ</t>
    </rPh>
    <phoneticPr fontId="5"/>
  </si>
  <si>
    <t>※訓練受講生の既取得免許に応じて、必要な時間数を設定</t>
    <rPh sb="1" eb="3">
      <t>クンレン</t>
    </rPh>
    <rPh sb="3" eb="6">
      <t>ジュコウセイ</t>
    </rPh>
    <rPh sb="7" eb="8">
      <t>キ</t>
    </rPh>
    <rPh sb="8" eb="10">
      <t>シュトク</t>
    </rPh>
    <rPh sb="10" eb="12">
      <t>メンキョ</t>
    </rPh>
    <rPh sb="13" eb="14">
      <t>オウ</t>
    </rPh>
    <rPh sb="17" eb="19">
      <t>ヒツヨウ</t>
    </rPh>
    <rPh sb="20" eb="22">
      <t>ジカン</t>
    </rPh>
    <rPh sb="22" eb="23">
      <t>スウ</t>
    </rPh>
    <rPh sb="24" eb="26">
      <t>セッテイ</t>
    </rPh>
    <phoneticPr fontId="5"/>
  </si>
  <si>
    <t>α</t>
    <phoneticPr fontId="5"/>
  </si>
  <si>
    <t>　　　　　　　　　　　　　　　　　　　　　　　　　　　　　　　　　　　　　　小計</t>
    <rPh sb="38" eb="40">
      <t>ショウケイ</t>
    </rPh>
    <phoneticPr fontId="5"/>
  </si>
  <si>
    <t>実技（職場実習）</t>
    <rPh sb="0" eb="2">
      <t>ジツギ</t>
    </rPh>
    <rPh sb="3" eb="5">
      <t>ショクバ</t>
    </rPh>
    <rPh sb="5" eb="7">
      <t>ジッシュウ</t>
    </rPh>
    <phoneticPr fontId="5"/>
  </si>
  <si>
    <t>自動車運送業界での職場実習</t>
    <rPh sb="0" eb="3">
      <t>ジドウシャ</t>
    </rPh>
    <rPh sb="3" eb="5">
      <t>ウンソウ</t>
    </rPh>
    <rPh sb="5" eb="7">
      <t>ギョウカイ</t>
    </rPh>
    <rPh sb="9" eb="11">
      <t>ショクバ</t>
    </rPh>
    <rPh sb="11" eb="13">
      <t>ジッシュウ</t>
    </rPh>
    <phoneticPr fontId="5"/>
  </si>
  <si>
    <t>78+α</t>
    <phoneticPr fontId="5"/>
  </si>
  <si>
    <t>誓　　　約　　　書</t>
    <phoneticPr fontId="5"/>
  </si>
  <si>
    <t>　　当たり、企画提案募集要領の２に規定されている応募資格要件を全て満たすことを誓約します。</t>
    <phoneticPr fontId="5"/>
  </si>
  <si>
    <t>※修了日前に訓練休を、１日以上設けること。</t>
    <rPh sb="1" eb="4">
      <t>シュウリョウビ</t>
    </rPh>
    <rPh sb="4" eb="5">
      <t>マエ</t>
    </rPh>
    <rPh sb="6" eb="8">
      <t>クンレン</t>
    </rPh>
    <rPh sb="8" eb="9">
      <t>キュウ</t>
    </rPh>
    <rPh sb="12" eb="13">
      <t>ニチ</t>
    </rPh>
    <rPh sb="13" eb="15">
      <t>イジョウ</t>
    </rPh>
    <rPh sb="15" eb="16">
      <t>モウ</t>
    </rPh>
    <phoneticPr fontId="5"/>
  </si>
  <si>
    <t>地域</t>
    <rPh sb="0" eb="2">
      <t>チイキ</t>
    </rPh>
    <phoneticPr fontId="5"/>
  </si>
  <si>
    <t>訓練コース</t>
    <rPh sb="0" eb="2">
      <t>クンレン</t>
    </rPh>
    <phoneticPr fontId="5"/>
  </si>
  <si>
    <t>定員</t>
    <rPh sb="0" eb="2">
      <t>テイイン</t>
    </rPh>
    <phoneticPr fontId="5"/>
  </si>
  <si>
    <t>開講</t>
    <rPh sb="0" eb="2">
      <t>カイコウ</t>
    </rPh>
    <phoneticPr fontId="5"/>
  </si>
  <si>
    <t>修了</t>
    <rPh sb="0" eb="2">
      <t>シュウリョウ</t>
    </rPh>
    <phoneticPr fontId="5"/>
  </si>
  <si>
    <t>橋本</t>
    <rPh sb="0" eb="2">
      <t>ハシモト</t>
    </rPh>
    <phoneticPr fontId="5"/>
  </si>
  <si>
    <t>訓練コース概要</t>
    <rPh sb="0" eb="2">
      <t>クンレン</t>
    </rPh>
    <rPh sb="5" eb="7">
      <t>ガイヨウ</t>
    </rPh>
    <phoneticPr fontId="5"/>
  </si>
  <si>
    <t>の網掛け部分は、訓練コース一覧の該当箇所の内容を値複写してください。</t>
    <rPh sb="1" eb="3">
      <t>アミカ</t>
    </rPh>
    <rPh sb="4" eb="6">
      <t>ブブン</t>
    </rPh>
    <rPh sb="8" eb="10">
      <t>クンレン</t>
    </rPh>
    <rPh sb="13" eb="15">
      <t>イチラン</t>
    </rPh>
    <rPh sb="16" eb="20">
      <t>ガイトウカショ</t>
    </rPh>
    <rPh sb="21" eb="23">
      <t>ナイヨウ</t>
    </rPh>
    <rPh sb="24" eb="25">
      <t>アタイ</t>
    </rPh>
    <rPh sb="25" eb="27">
      <t>フクシャ</t>
    </rPh>
    <phoneticPr fontId="5"/>
  </si>
  <si>
    <t>産業技術専門学院が実施する離転職者等職業訓練事業に係る業務を</t>
    <phoneticPr fontId="5"/>
  </si>
  <si>
    <t>受託したく、下記のとおり提案いたします。</t>
    <phoneticPr fontId="5"/>
  </si>
  <si>
    <t>「キャリアコンサルティング技能士（１級又は２級）等」欄について該当する場合、該当のア、イを記載してください。</t>
    <rPh sb="24" eb="25">
      <t>トウ</t>
    </rPh>
    <rPh sb="26" eb="27">
      <t>ラン</t>
    </rPh>
    <rPh sb="31" eb="33">
      <t>ガイトウ</t>
    </rPh>
    <rPh sb="35" eb="37">
      <t>バアイ</t>
    </rPh>
    <rPh sb="38" eb="40">
      <t>ガイトウ</t>
    </rPh>
    <rPh sb="45" eb="47">
      <t>キサイ</t>
    </rPh>
    <phoneticPr fontId="5"/>
  </si>
  <si>
    <t>職業能力開発促進法（昭和４４年法律第６４号）第２８条第２項に規定する職業訓練指導員免許を有する者</t>
  </si>
  <si>
    <t>職場見学等実施計画書</t>
    <rPh sb="0" eb="2">
      <t>ショクバ</t>
    </rPh>
    <rPh sb="2" eb="4">
      <t>ケンガク</t>
    </rPh>
    <rPh sb="4" eb="5">
      <t>トウ</t>
    </rPh>
    <rPh sb="5" eb="7">
      <t>ジッシ</t>
    </rPh>
    <rPh sb="7" eb="10">
      <t>ケイカクショ</t>
    </rPh>
    <phoneticPr fontId="7"/>
  </si>
  <si>
    <t>施設種類
（特養、デイ、訪問など）</t>
    <rPh sb="0" eb="2">
      <t>シセツ</t>
    </rPh>
    <rPh sb="2" eb="4">
      <t>シュルイ</t>
    </rPh>
    <phoneticPr fontId="5"/>
  </si>
  <si>
    <t>職場見学、職場体験、職場実習の別</t>
    <rPh sb="0" eb="2">
      <t>ショクバ</t>
    </rPh>
    <rPh sb="2" eb="4">
      <t>ケンガク</t>
    </rPh>
    <rPh sb="5" eb="7">
      <t>ショクバ</t>
    </rPh>
    <rPh sb="7" eb="9">
      <t>タイケン</t>
    </rPh>
    <rPh sb="10" eb="12">
      <t>ショクバ</t>
    </rPh>
    <rPh sb="12" eb="14">
      <t>ジッシュウ</t>
    </rPh>
    <rPh sb="15" eb="16">
      <t>ベツ</t>
    </rPh>
    <phoneticPr fontId="7"/>
  </si>
  <si>
    <t>特別養護老人ホーム</t>
  </si>
  <si>
    <t>社会福祉法人●●</t>
    <rPh sb="0" eb="2">
      <t>シャカイ</t>
    </rPh>
    <rPh sb="2" eb="4">
      <t>フクシ</t>
    </rPh>
    <rPh sb="4" eb="6">
      <t>ホウジン</t>
    </rPh>
    <phoneticPr fontId="5"/>
  </si>
  <si>
    <t>●月●日、
●月×日</t>
    <rPh sb="1" eb="2">
      <t>ガツ</t>
    </rPh>
    <rPh sb="3" eb="4">
      <t>ニチ</t>
    </rPh>
    <rPh sb="7" eb="8">
      <t>ガツ</t>
    </rPh>
    <rPh sb="9" eb="10">
      <t>ニチ</t>
    </rPh>
    <phoneticPr fontId="5"/>
  </si>
  <si>
    <t>５人</t>
    <rPh sb="1" eb="2">
      <t>ニン</t>
    </rPh>
    <phoneticPr fontId="5"/>
  </si>
  <si>
    <t>訪問介護</t>
  </si>
  <si>
    <t>000-000-000</t>
    <phoneticPr fontId="5"/>
  </si>
  <si>
    <t>※調整中の事項については備考欄にその状況を記載すること。</t>
    <rPh sb="1" eb="3">
      <t>チョウセイ</t>
    </rPh>
    <rPh sb="3" eb="4">
      <t>チュウ</t>
    </rPh>
    <rPh sb="5" eb="7">
      <t>ジコウ</t>
    </rPh>
    <rPh sb="12" eb="15">
      <t>ビコウラン</t>
    </rPh>
    <rPh sb="18" eb="20">
      <t>ジョウキョウ</t>
    </rPh>
    <rPh sb="21" eb="23">
      <t>キサイ</t>
    </rPh>
    <phoneticPr fontId="5"/>
  </si>
  <si>
    <t>様式11-1</t>
    <rPh sb="0" eb="2">
      <t>ヨウシキ</t>
    </rPh>
    <phoneticPr fontId="5"/>
  </si>
  <si>
    <t>様式11-2</t>
    <rPh sb="0" eb="2">
      <t>ヨウシキ</t>
    </rPh>
    <phoneticPr fontId="5"/>
  </si>
  <si>
    <t>職場体験</t>
  </si>
  <si>
    <t>職場実習</t>
  </si>
  <si>
    <t>委託訓練カリキュラム　※介護初級科（自由提案）</t>
    <rPh sb="12" eb="14">
      <t>カイゴ</t>
    </rPh>
    <rPh sb="14" eb="16">
      <t>ショキュウ</t>
    </rPh>
    <rPh sb="16" eb="17">
      <t>カ</t>
    </rPh>
    <rPh sb="18" eb="20">
      <t>ジユウ</t>
    </rPh>
    <rPh sb="20" eb="22">
      <t>テイアン</t>
    </rPh>
    <phoneticPr fontId="5"/>
  </si>
  <si>
    <t>介護関連の職種</t>
  </si>
  <si>
    <t>介護に携わる者が、基本的な介護業務を行うことができるよう最低限の知識・技術とそれを実践する際の考え方のプロセスを習得する。</t>
  </si>
  <si>
    <t xml:space="preserve"> 介護員養成研修介護職員初任者研修課程（訓練修了時に左記課程も修了）</t>
    <phoneticPr fontId="5"/>
  </si>
  <si>
    <t xml:space="preserve"> 介護職員として介護関連職種に就職を目指す求職者</t>
  </si>
  <si>
    <t>訓　　　練　　　の　　　内　　　容</t>
    <phoneticPr fontId="5"/>
  </si>
  <si>
    <t>学科及び実技</t>
    <rPh sb="0" eb="2">
      <t>ガッカ</t>
    </rPh>
    <rPh sb="2" eb="3">
      <t>オヨ</t>
    </rPh>
    <rPh sb="4" eb="6">
      <t>ジツギ</t>
    </rPh>
    <phoneticPr fontId="5"/>
  </si>
  <si>
    <t>介護職員初任者研修課程</t>
    <phoneticPr fontId="5"/>
  </si>
  <si>
    <t>職務の理解（6h）、介護における尊厳保持・自立支援（9h）、介護の基本（6h）、介護・福祉サービスの理解と医療との連携（9h）、介護におけるコミュニケーション技術（6h）、老化の理解（6h）、認知症の理解（6h）、障害の理解（3h）、こころとからだのしくみと生活支援技術（75h）、振り返り（4h）
※こころとからだのしくみと生活支援技術については、一部実技演習を含む。</t>
    <rPh sb="175" eb="177">
      <t>イチブ</t>
    </rPh>
    <rPh sb="177" eb="179">
      <t>ジツギ</t>
    </rPh>
    <rPh sb="179" eb="181">
      <t>エンシュウ</t>
    </rPh>
    <rPh sb="182" eb="183">
      <t>フク</t>
    </rPh>
    <phoneticPr fontId="5"/>
  </si>
  <si>
    <t>社会人基礎講習</t>
    <rPh sb="0" eb="2">
      <t>シャカイ</t>
    </rPh>
    <rPh sb="2" eb="3">
      <t>ジン</t>
    </rPh>
    <rPh sb="3" eb="5">
      <t>キソ</t>
    </rPh>
    <rPh sb="5" eb="7">
      <t>コウシュウ</t>
    </rPh>
    <phoneticPr fontId="5"/>
  </si>
  <si>
    <t>自己理解、職業意識、現場見学など仕事理解、接遇マナー、苦情対応</t>
    <rPh sb="0" eb="2">
      <t>ジコ</t>
    </rPh>
    <rPh sb="2" eb="4">
      <t>リカイ</t>
    </rPh>
    <rPh sb="5" eb="7">
      <t>ショクギョウ</t>
    </rPh>
    <rPh sb="7" eb="9">
      <t>イシキ</t>
    </rPh>
    <rPh sb="10" eb="12">
      <t>ゲンバ</t>
    </rPh>
    <rPh sb="12" eb="14">
      <t>ケンガク</t>
    </rPh>
    <rPh sb="16" eb="18">
      <t>シゴト</t>
    </rPh>
    <rPh sb="18" eb="20">
      <t>リカイ</t>
    </rPh>
    <rPh sb="21" eb="23">
      <t>セツグウ</t>
    </rPh>
    <rPh sb="27" eb="29">
      <t>クジョウ</t>
    </rPh>
    <rPh sb="29" eb="31">
      <t>タイオウ</t>
    </rPh>
    <phoneticPr fontId="5"/>
  </si>
  <si>
    <t>就職支援</t>
    <phoneticPr fontId="5"/>
  </si>
  <si>
    <t>就職活動の進め方（キャリアデザイン、履歴書・職務経歴書の書き方、面接対応等）、修了評価</t>
    <rPh sb="0" eb="2">
      <t>シュウショク</t>
    </rPh>
    <rPh sb="18" eb="21">
      <t>リレキショ</t>
    </rPh>
    <rPh sb="22" eb="24">
      <t>ショクム</t>
    </rPh>
    <rPh sb="24" eb="27">
      <t>ケイレキショ</t>
    </rPh>
    <rPh sb="28" eb="29">
      <t>カ</t>
    </rPh>
    <rPh sb="30" eb="31">
      <t>カタ</t>
    </rPh>
    <rPh sb="32" eb="34">
      <t>メンセツ</t>
    </rPh>
    <rPh sb="34" eb="36">
      <t>タイオウ</t>
    </rPh>
    <rPh sb="36" eb="37">
      <t>トウ</t>
    </rPh>
    <rPh sb="39" eb="41">
      <t>シュウリョウ</t>
    </rPh>
    <rPh sb="41" eb="43">
      <t>ヒョウカ</t>
    </rPh>
    <phoneticPr fontId="5"/>
  </si>
  <si>
    <t>以上</t>
    <rPh sb="0" eb="2">
      <t>イジョウ</t>
    </rPh>
    <phoneticPr fontId="5"/>
  </si>
  <si>
    <t>実技（演習）</t>
    <rPh sb="3" eb="5">
      <t>エンシュウ</t>
    </rPh>
    <phoneticPr fontId="5"/>
  </si>
  <si>
    <t>実技（職場見学等）</t>
    <rPh sb="3" eb="5">
      <t>ショクバ</t>
    </rPh>
    <rPh sb="5" eb="7">
      <t>ケンガク</t>
    </rPh>
    <rPh sb="7" eb="8">
      <t>トウ</t>
    </rPh>
    <phoneticPr fontId="5"/>
  </si>
  <si>
    <t>基本的な介護業務を行う中で日常業務ができるよう最低限の知識・技術(介護・パソコン操作)とそれを実践する際の考え方のプロセスを習得する。</t>
    <phoneticPr fontId="5"/>
  </si>
  <si>
    <t>介護員養成研修介護職員初任者研修課程（訓練修了時に左記課程も修了）
日商PC検定試験(文書作成・データ活用)3級※任意</t>
    <phoneticPr fontId="5"/>
  </si>
  <si>
    <t>介護職員として介護関連職種に就職を目指す求職者（パソコン未経験者も受講可能）</t>
    <phoneticPr fontId="5"/>
  </si>
  <si>
    <t xml:space="preserve"> パソコン基本操作</t>
    <rPh sb="5" eb="7">
      <t>キホン</t>
    </rPh>
    <rPh sb="7" eb="9">
      <t>ソウサ</t>
    </rPh>
    <phoneticPr fontId="7"/>
  </si>
  <si>
    <t xml:space="preserve"> パソコン文書作成（Word）</t>
    <rPh sb="5" eb="7">
      <t>ブンショ</t>
    </rPh>
    <rPh sb="7" eb="9">
      <t>サクセイ</t>
    </rPh>
    <phoneticPr fontId="7"/>
  </si>
  <si>
    <t>文書作成ソフトの基本操作と応用、報告書・ビジネス文書等の作成</t>
    <rPh sb="0" eb="2">
      <t>ブンショ</t>
    </rPh>
    <rPh sb="2" eb="4">
      <t>サクセイ</t>
    </rPh>
    <rPh sb="8" eb="10">
      <t>キホン</t>
    </rPh>
    <rPh sb="10" eb="12">
      <t>ソウサ</t>
    </rPh>
    <rPh sb="13" eb="15">
      <t>オウヨウ</t>
    </rPh>
    <rPh sb="16" eb="18">
      <t>ホウコク</t>
    </rPh>
    <rPh sb="18" eb="19">
      <t>ショ</t>
    </rPh>
    <rPh sb="24" eb="26">
      <t>ブンショ</t>
    </rPh>
    <rPh sb="26" eb="27">
      <t>トウ</t>
    </rPh>
    <rPh sb="28" eb="30">
      <t>サクセイ</t>
    </rPh>
    <phoneticPr fontId="7"/>
  </si>
  <si>
    <t xml:space="preserve"> パソコン基本操作（Excel）</t>
    <rPh sb="5" eb="7">
      <t>キホン</t>
    </rPh>
    <rPh sb="7" eb="9">
      <t>ソウサ</t>
    </rPh>
    <phoneticPr fontId="7"/>
  </si>
  <si>
    <t>表計算ソフトの基本操作、関数、書式設定、グラフの作成と編集、関数の活用、データベース利用</t>
    <rPh sb="0" eb="3">
      <t>ヒョウケイサン</t>
    </rPh>
    <rPh sb="7" eb="9">
      <t>キホン</t>
    </rPh>
    <rPh sb="9" eb="11">
      <t>ソウサ</t>
    </rPh>
    <rPh sb="12" eb="14">
      <t>カンスウ</t>
    </rPh>
    <rPh sb="15" eb="17">
      <t>ショシキ</t>
    </rPh>
    <rPh sb="17" eb="19">
      <t>セッテイ</t>
    </rPh>
    <rPh sb="24" eb="26">
      <t>サクセイ</t>
    </rPh>
    <rPh sb="27" eb="29">
      <t>ヘンシュウ</t>
    </rPh>
    <rPh sb="30" eb="32">
      <t>カンスウ</t>
    </rPh>
    <rPh sb="33" eb="35">
      <t>カツヨウ</t>
    </rPh>
    <rPh sb="42" eb="44">
      <t>リヨウ</t>
    </rPh>
    <phoneticPr fontId="7"/>
  </si>
  <si>
    <t xml:space="preserve"> ＯＡ実務演習　</t>
    <rPh sb="3" eb="5">
      <t>ジツム</t>
    </rPh>
    <rPh sb="5" eb="7">
      <t>エンシュウ</t>
    </rPh>
    <phoneticPr fontId="7"/>
  </si>
  <si>
    <t>Word・Excel等の複数のソフトを活用した介護職での実務実践課題</t>
    <rPh sb="10" eb="11">
      <t>トウ</t>
    </rPh>
    <rPh sb="12" eb="14">
      <t>フクスウ</t>
    </rPh>
    <rPh sb="19" eb="21">
      <t>カツヨウ</t>
    </rPh>
    <rPh sb="23" eb="25">
      <t>カイゴ</t>
    </rPh>
    <rPh sb="25" eb="26">
      <t>ショク</t>
    </rPh>
    <rPh sb="28" eb="30">
      <t>ジツム</t>
    </rPh>
    <rPh sb="30" eb="32">
      <t>ジッセン</t>
    </rPh>
    <rPh sb="32" eb="34">
      <t>カダイ</t>
    </rPh>
    <phoneticPr fontId="7"/>
  </si>
  <si>
    <t>月数</t>
    <rPh sb="0" eb="2">
      <t>ツキスウ</t>
    </rPh>
    <phoneticPr fontId="5"/>
  </si>
  <si>
    <t>キャリアコンサルティング技能士（１級又は２級）等</t>
    <rPh sb="23" eb="24">
      <t>トウ</t>
    </rPh>
    <phoneticPr fontId="5"/>
  </si>
  <si>
    <t>３　添付書類等　　提出書類一覧参照</t>
    <phoneticPr fontId="5"/>
  </si>
  <si>
    <t>　　　令和　年　　月　日付けで公告のありました和歌山県離転職者等職業訓練事業の企画提案に</t>
    <phoneticPr fontId="5"/>
  </si>
  <si>
    <t>No.</t>
    <phoneticPr fontId="5"/>
  </si>
  <si>
    <t>様式</t>
    <rPh sb="0" eb="2">
      <t>ヨウシキ</t>
    </rPh>
    <phoneticPr fontId="5"/>
  </si>
  <si>
    <t>チェック</t>
    <phoneticPr fontId="5"/>
  </si>
  <si>
    <t>離転職者等職業訓練コース企画書</t>
    <phoneticPr fontId="5"/>
  </si>
  <si>
    <t>離転職者等職業訓練の要素別点検表</t>
    <rPh sb="0" eb="3">
      <t>リテンショク</t>
    </rPh>
    <rPh sb="3" eb="4">
      <t>シャ</t>
    </rPh>
    <rPh sb="4" eb="5">
      <t>トウ</t>
    </rPh>
    <rPh sb="5" eb="7">
      <t>ショクギョウ</t>
    </rPh>
    <rPh sb="7" eb="9">
      <t>クンレン</t>
    </rPh>
    <rPh sb="10" eb="12">
      <t>ヨウソ</t>
    </rPh>
    <rPh sb="12" eb="13">
      <t>ベツ</t>
    </rPh>
    <rPh sb="13" eb="15">
      <t>テンケン</t>
    </rPh>
    <rPh sb="15" eb="16">
      <t>ヒョウ</t>
    </rPh>
    <phoneticPr fontId="5"/>
  </si>
  <si>
    <t>別添１</t>
    <phoneticPr fontId="5"/>
  </si>
  <si>
    <t>使用する教室の平面図を添付してください。</t>
    <phoneticPr fontId="5"/>
  </si>
  <si>
    <t>パソコン設置状況とソフトウェア</t>
    <phoneticPr fontId="5"/>
  </si>
  <si>
    <t>別添２</t>
    <phoneticPr fontId="5"/>
  </si>
  <si>
    <t>講師名簿</t>
    <rPh sb="0" eb="2">
      <t>コウシ</t>
    </rPh>
    <rPh sb="2" eb="4">
      <t>メイボ</t>
    </rPh>
    <phoneticPr fontId="5"/>
  </si>
  <si>
    <t>使用教材一覧表</t>
    <rPh sb="0" eb="2">
      <t>シヨウ</t>
    </rPh>
    <rPh sb="2" eb="4">
      <t>キョウザイ</t>
    </rPh>
    <rPh sb="4" eb="6">
      <t>イチラン</t>
    </rPh>
    <rPh sb="6" eb="7">
      <t>ヒョウ</t>
    </rPh>
    <phoneticPr fontId="5"/>
  </si>
  <si>
    <t>訓練及び就職支援等実施内容</t>
    <phoneticPr fontId="5"/>
  </si>
  <si>
    <t>経費見積書</t>
    <rPh sb="0" eb="2">
      <t>ケイヒ</t>
    </rPh>
    <rPh sb="2" eb="4">
      <t>ミツ</t>
    </rPh>
    <rPh sb="4" eb="5">
      <t>ショ</t>
    </rPh>
    <phoneticPr fontId="5"/>
  </si>
  <si>
    <t>再委託予定先企業調書</t>
    <phoneticPr fontId="5"/>
  </si>
  <si>
    <t>委託訓練カリキュラム</t>
    <phoneticPr fontId="5"/>
  </si>
  <si>
    <t>スキル項目・学習項目チェックシート</t>
    <phoneticPr fontId="5"/>
  </si>
  <si>
    <t>受託しようとするカリキュラムと同等の教育訓練を実施していることを確認できる書類（認定書、内定通知、契約書の写し等）</t>
    <phoneticPr fontId="5"/>
  </si>
  <si>
    <t>誓約書</t>
    <phoneticPr fontId="5"/>
  </si>
  <si>
    <t>備考</t>
    <phoneticPr fontId="5"/>
  </si>
  <si>
    <t>雇用保険適用事業所設置届（写）</t>
    <phoneticPr fontId="5"/>
  </si>
  <si>
    <t>設置届を提出している場合</t>
    <phoneticPr fontId="5"/>
  </si>
  <si>
    <t>常用雇用している場合</t>
    <phoneticPr fontId="5"/>
  </si>
  <si>
    <t>ア　健康保険厚生年金保険被保険者標準報酬決定通知書（写）</t>
    <phoneticPr fontId="5"/>
  </si>
  <si>
    <t>社会保険に加入している場合</t>
    <phoneticPr fontId="5"/>
  </si>
  <si>
    <t>イ　雇用保険被保険者資格取得等確認通知書（写）</t>
    <phoneticPr fontId="5"/>
  </si>
  <si>
    <t>雇用保険に加入している場合</t>
    <phoneticPr fontId="5"/>
  </si>
  <si>
    <t>ウ　 源泉徴収簿又は賃金台帳等（写）</t>
    <phoneticPr fontId="5"/>
  </si>
  <si>
    <t>実施施設（実習等の再委託予定先施設を含む。）紹介パンフレット等</t>
    <phoneticPr fontId="5"/>
  </si>
  <si>
    <t>写真（建物外観、教室、就職相談室、事務室、自習室、男女別トイレ、障害者用トイレ、駐車場等訓練に関係する施設）</t>
    <phoneticPr fontId="5"/>
  </si>
  <si>
    <t>契約締結時において有効な職業訓練サービスガイドライン研修の受講証明書（写）又はＩＳＯ２９９９３（公式教育外の学習サービス－サービス要求事項）及びＩＳＯ２１００１（教育機関－教育機関のためのマネジメントシステム－要求事項及び利用の手引）の審査登録証(写)</t>
    <phoneticPr fontId="5"/>
  </si>
  <si>
    <t>和歌山県離転職者等職業訓練　提出書類一覧</t>
    <rPh sb="16" eb="18">
      <t>ショルイ</t>
    </rPh>
    <phoneticPr fontId="5"/>
  </si>
  <si>
    <t>職場実習実施計画書</t>
    <rPh sb="0" eb="2">
      <t>ショクバ</t>
    </rPh>
    <rPh sb="2" eb="4">
      <t>ジッシュウ</t>
    </rPh>
    <rPh sb="4" eb="6">
      <t>ジッシ</t>
    </rPh>
    <rPh sb="6" eb="9">
      <t>ケイカクショ</t>
    </rPh>
    <phoneticPr fontId="5"/>
  </si>
  <si>
    <t>法人にあっては登記事項証明書、個人にあっては住民票（本人のみ、本籍・続柄不要）（写）</t>
    <rPh sb="40" eb="41">
      <t>ウツ</t>
    </rPh>
    <phoneticPr fontId="5"/>
  </si>
  <si>
    <t>和歌山県が発行した、県税（延滞金を含む。）の全税目に未納がないことを確認できる証明書（写）</t>
    <phoneticPr fontId="5"/>
  </si>
  <si>
    <t>税務署長が発行した、消費税及び地方消費税に未納がないことを確認できる納税証明書（写）</t>
    <phoneticPr fontId="5"/>
  </si>
  <si>
    <t>定員：</t>
    <rPh sb="0" eb="2">
      <t>テイイン</t>
    </rPh>
    <phoneticPr fontId="5"/>
  </si>
  <si>
    <t>㎡</t>
    <phoneticPr fontId="5"/>
  </si>
  <si>
    <t>㎡</t>
    <phoneticPr fontId="5"/>
  </si>
  <si>
    <t>利用可</t>
    <rPh sb="0" eb="2">
      <t>リヨウ</t>
    </rPh>
    <phoneticPr fontId="5"/>
  </si>
  <si>
    <t>パソコンの利用(時間外)</t>
    <rPh sb="5" eb="7">
      <t>リヨウ</t>
    </rPh>
    <phoneticPr fontId="5"/>
  </si>
  <si>
    <t>ソフト名称</t>
    <rPh sb="3" eb="5">
      <t>メイショウ</t>
    </rPh>
    <phoneticPr fontId="5"/>
  </si>
  <si>
    <t>バージョン</t>
    <phoneticPr fontId="5"/>
  </si>
  <si>
    <t>使用許諾
契約</t>
    <rPh sb="0" eb="2">
      <t>シヨウ</t>
    </rPh>
    <rPh sb="2" eb="4">
      <t>キョダク</t>
    </rPh>
    <rPh sb="5" eb="7">
      <t>ケイヤク</t>
    </rPh>
    <phoneticPr fontId="5"/>
  </si>
  <si>
    <t>使用するＯＳの名称
及びバージョン</t>
    <rPh sb="0" eb="2">
      <t>シヨウ</t>
    </rPh>
    <rPh sb="7" eb="9">
      <t>メイショウ</t>
    </rPh>
    <rPh sb="10" eb="11">
      <t>オヨ</t>
    </rPh>
    <phoneticPr fontId="5"/>
  </si>
  <si>
    <t>使用ソフトの名称
（バージョン）</t>
    <rPh sb="0" eb="2">
      <t>シヨウ</t>
    </rPh>
    <rPh sb="6" eb="8">
      <t>メイショウ</t>
    </rPh>
    <phoneticPr fontId="5"/>
  </si>
  <si>
    <t>区　　　分</t>
    <rPh sb="0" eb="1">
      <t>ク</t>
    </rPh>
    <rPh sb="4" eb="5">
      <t>ブン</t>
    </rPh>
    <phoneticPr fontId="5"/>
  </si>
  <si>
    <t>（２）ソフトウェア（パソコンを必要とする科目のみ記入してください。）</t>
    <rPh sb="15" eb="17">
      <t>ヒツヨウ</t>
    </rPh>
    <rPh sb="20" eb="22">
      <t>カモク</t>
    </rPh>
    <rPh sb="24" eb="26">
      <t>キニュウ</t>
    </rPh>
    <phoneticPr fontId="5"/>
  </si>
  <si>
    <t>様式１２－１</t>
    <rPh sb="0" eb="2">
      <t>ヨウシキ</t>
    </rPh>
    <phoneticPr fontId="5"/>
  </si>
  <si>
    <t>様式１２－２</t>
    <rPh sb="0" eb="2">
      <t>ヨウシキ</t>
    </rPh>
    <phoneticPr fontId="5"/>
  </si>
  <si>
    <t>知識等習得コース（デジタル分野）のみ提出</t>
    <rPh sb="0" eb="5">
      <t>チシキトウシュウトク</t>
    </rPh>
    <rPh sb="13" eb="15">
      <t>ブンヤ</t>
    </rPh>
    <rPh sb="18" eb="20">
      <t>テイシュツ</t>
    </rPh>
    <phoneticPr fontId="5"/>
  </si>
  <si>
    <t>（１）訓練に関する提出書類（1部）</t>
    <rPh sb="3" eb="5">
      <t>クンレン</t>
    </rPh>
    <rPh sb="6" eb="7">
      <t>カン</t>
    </rPh>
    <rPh sb="9" eb="11">
      <t>テイシュツ</t>
    </rPh>
    <rPh sb="11" eb="13">
      <t>ショルイ</t>
    </rPh>
    <rPh sb="15" eb="16">
      <t>ブ</t>
    </rPh>
    <phoneticPr fontId="5"/>
  </si>
  <si>
    <t>（２）訓練実施施設に関する添付資料（1部）</t>
    <rPh sb="3" eb="5">
      <t>クンレン</t>
    </rPh>
    <rPh sb="5" eb="7">
      <t>ジッシ</t>
    </rPh>
    <rPh sb="7" eb="9">
      <t>シセツ</t>
    </rPh>
    <rPh sb="10" eb="11">
      <t>カン</t>
    </rPh>
    <rPh sb="13" eb="15">
      <t>テンプ</t>
    </rPh>
    <rPh sb="15" eb="17">
      <t>シリョウ</t>
    </rPh>
    <rPh sb="19" eb="20">
      <t>ブ</t>
    </rPh>
    <phoneticPr fontId="5"/>
  </si>
  <si>
    <r>
      <t>※基礎データ入力票作成時、該当セルへ下記の項目を</t>
    </r>
    <r>
      <rPr>
        <b/>
        <sz val="12"/>
        <rFont val="ＭＳ 明朝"/>
        <family val="1"/>
        <charset val="128"/>
      </rPr>
      <t>値複写</t>
    </r>
    <r>
      <rPr>
        <sz val="12"/>
        <rFont val="ＭＳ 明朝"/>
        <family val="1"/>
        <charset val="128"/>
      </rPr>
      <t>してください。</t>
    </r>
    <rPh sb="1" eb="3">
      <t>キソ</t>
    </rPh>
    <rPh sb="6" eb="8">
      <t>ニュウリョク</t>
    </rPh>
    <rPh sb="8" eb="9">
      <t>ヒョウ</t>
    </rPh>
    <rPh sb="9" eb="11">
      <t>サクセイ</t>
    </rPh>
    <rPh sb="11" eb="12">
      <t>ジ</t>
    </rPh>
    <rPh sb="13" eb="15">
      <t>ガイトウ</t>
    </rPh>
    <rPh sb="18" eb="20">
      <t>カキ</t>
    </rPh>
    <rPh sb="21" eb="23">
      <t>コウモク</t>
    </rPh>
    <rPh sb="24" eb="25">
      <t>アタイ</t>
    </rPh>
    <rPh sb="25" eb="27">
      <t>フクシャ</t>
    </rPh>
    <phoneticPr fontId="5"/>
  </si>
  <si>
    <t>実習予定先企業調書</t>
    <rPh sb="0" eb="2">
      <t>ジッシュウ</t>
    </rPh>
    <phoneticPr fontId="5"/>
  </si>
  <si>
    <t>パイプイス</t>
    <phoneticPr fontId="5"/>
  </si>
  <si>
    <t>委託訓練カリキュラム　※パソコン・総務経理事務科（自由提案）</t>
    <rPh sb="25" eb="27">
      <t>ジユウ</t>
    </rPh>
    <rPh sb="27" eb="29">
      <t>テイアン</t>
    </rPh>
    <phoneticPr fontId="5"/>
  </si>
  <si>
    <t>経理事務、総務事務</t>
    <rPh sb="0" eb="2">
      <t>ケイリ</t>
    </rPh>
    <rPh sb="2" eb="4">
      <t>ジム</t>
    </rPh>
    <rPh sb="5" eb="7">
      <t>ソウム</t>
    </rPh>
    <rPh sb="7" eb="9">
      <t>ジム</t>
    </rPh>
    <phoneticPr fontId="5"/>
  </si>
  <si>
    <t>企業の総務事務職に必要な労務・社会保険実務や給与事務などの実践的な知識を習得するとともに、商業簿記の記帳から決算処理までの一連の知識及び会計ソフトの操作技能を習得する。</t>
    <rPh sb="0" eb="2">
      <t>キギョウ</t>
    </rPh>
    <rPh sb="3" eb="5">
      <t>ソウム</t>
    </rPh>
    <rPh sb="5" eb="7">
      <t>ジム</t>
    </rPh>
    <rPh sb="7" eb="8">
      <t>ショク</t>
    </rPh>
    <rPh sb="9" eb="11">
      <t>ヒツヨウ</t>
    </rPh>
    <rPh sb="12" eb="14">
      <t>ロウム</t>
    </rPh>
    <rPh sb="15" eb="17">
      <t>シャカイ</t>
    </rPh>
    <rPh sb="17" eb="19">
      <t>ホケン</t>
    </rPh>
    <rPh sb="19" eb="21">
      <t>ジツム</t>
    </rPh>
    <rPh sb="22" eb="24">
      <t>キュウヨ</t>
    </rPh>
    <rPh sb="24" eb="26">
      <t>ジム</t>
    </rPh>
    <rPh sb="29" eb="32">
      <t>ジッセンテキ</t>
    </rPh>
    <rPh sb="33" eb="35">
      <t>チシキ</t>
    </rPh>
    <rPh sb="36" eb="38">
      <t>シュウトク</t>
    </rPh>
    <rPh sb="45" eb="47">
      <t>ショウギョウ</t>
    </rPh>
    <rPh sb="47" eb="49">
      <t>ボキ</t>
    </rPh>
    <rPh sb="50" eb="52">
      <t>キチョウ</t>
    </rPh>
    <rPh sb="54" eb="56">
      <t>ケッサン</t>
    </rPh>
    <rPh sb="56" eb="58">
      <t>ショリ</t>
    </rPh>
    <rPh sb="61" eb="63">
      <t>イチレン</t>
    </rPh>
    <rPh sb="64" eb="66">
      <t>チシキ</t>
    </rPh>
    <rPh sb="66" eb="67">
      <t>オヨ</t>
    </rPh>
    <rPh sb="68" eb="70">
      <t>カイケイ</t>
    </rPh>
    <rPh sb="74" eb="76">
      <t>ソウサ</t>
    </rPh>
    <rPh sb="76" eb="78">
      <t>ギノウ</t>
    </rPh>
    <rPh sb="79" eb="81">
      <t>シュウトク</t>
    </rPh>
    <phoneticPr fontId="5"/>
  </si>
  <si>
    <t>日商ＰＣ検定試験（文書作成、データ活用、プレゼン資料作成）３級、日商簿記検定試験３級</t>
    <rPh sb="0" eb="2">
      <t>ニッショウ</t>
    </rPh>
    <rPh sb="4" eb="6">
      <t>ケンテイ</t>
    </rPh>
    <rPh sb="6" eb="8">
      <t>シケン</t>
    </rPh>
    <rPh sb="9" eb="11">
      <t>ブンショ</t>
    </rPh>
    <rPh sb="11" eb="13">
      <t>サクセイ</t>
    </rPh>
    <rPh sb="17" eb="19">
      <t>カツヨウ</t>
    </rPh>
    <rPh sb="24" eb="26">
      <t>シリョウ</t>
    </rPh>
    <rPh sb="26" eb="28">
      <t>サクセイ</t>
    </rPh>
    <rPh sb="30" eb="31">
      <t>キュウ</t>
    </rPh>
    <rPh sb="32" eb="34">
      <t>ニッショウ</t>
    </rPh>
    <rPh sb="34" eb="36">
      <t>ボキ</t>
    </rPh>
    <rPh sb="36" eb="38">
      <t>ケンテイ</t>
    </rPh>
    <rPh sb="38" eb="40">
      <t>シケン</t>
    </rPh>
    <rPh sb="41" eb="42">
      <t>キュウ</t>
    </rPh>
    <phoneticPr fontId="5"/>
  </si>
  <si>
    <t>総務事務、経理事務全般の知識を習得し、企業の総務・経理部門での就職を目指す求職者（文字入力ができ、ワード、エクセル等の基本的なパソコン操作ができる方）</t>
    <rPh sb="0" eb="2">
      <t>ソウム</t>
    </rPh>
    <rPh sb="2" eb="4">
      <t>ジム</t>
    </rPh>
    <rPh sb="5" eb="7">
      <t>ケイリ</t>
    </rPh>
    <rPh sb="7" eb="9">
      <t>ジム</t>
    </rPh>
    <rPh sb="9" eb="11">
      <t>ゼンパン</t>
    </rPh>
    <rPh sb="12" eb="14">
      <t>チシキ</t>
    </rPh>
    <rPh sb="15" eb="17">
      <t>シュウトク</t>
    </rPh>
    <rPh sb="19" eb="21">
      <t>キギョウ</t>
    </rPh>
    <rPh sb="22" eb="24">
      <t>ソウム</t>
    </rPh>
    <rPh sb="25" eb="27">
      <t>ケイリ</t>
    </rPh>
    <rPh sb="27" eb="29">
      <t>ブモン</t>
    </rPh>
    <rPh sb="31" eb="33">
      <t>シュウショク</t>
    </rPh>
    <rPh sb="34" eb="36">
      <t>メザ</t>
    </rPh>
    <rPh sb="37" eb="39">
      <t>キュウショク</t>
    </rPh>
    <rPh sb="39" eb="40">
      <t>シャ</t>
    </rPh>
    <rPh sb="41" eb="43">
      <t>モジ</t>
    </rPh>
    <rPh sb="43" eb="45">
      <t>ニュウリョク</t>
    </rPh>
    <rPh sb="57" eb="58">
      <t>トウ</t>
    </rPh>
    <rPh sb="59" eb="62">
      <t>キホンテキ</t>
    </rPh>
    <rPh sb="67" eb="69">
      <t>ソウサ</t>
    </rPh>
    <rPh sb="73" eb="74">
      <t>カタ</t>
    </rPh>
    <phoneticPr fontId="5"/>
  </si>
  <si>
    <t>経理の基礎</t>
    <rPh sb="0" eb="2">
      <t>ケイリ</t>
    </rPh>
    <rPh sb="3" eb="5">
      <t>キソ</t>
    </rPh>
    <phoneticPr fontId="5"/>
  </si>
  <si>
    <t>商業簿記</t>
    <rPh sb="0" eb="2">
      <t>ショウギョウ</t>
    </rPh>
    <rPh sb="2" eb="4">
      <t>ボキ</t>
    </rPh>
    <phoneticPr fontId="5"/>
  </si>
  <si>
    <t>様式１２－３</t>
    <rPh sb="0" eb="2">
      <t>ヨウシキ</t>
    </rPh>
    <phoneticPr fontId="5"/>
  </si>
  <si>
    <t>様式１２－４</t>
    <rPh sb="0" eb="2">
      <t>ヨウシキ</t>
    </rPh>
    <phoneticPr fontId="5"/>
  </si>
  <si>
    <t>訓練を管轄する学院が実施した職業訓練については省略することができる。</t>
    <rPh sb="0" eb="2">
      <t>クンレン</t>
    </rPh>
    <rPh sb="3" eb="5">
      <t>カンカツ</t>
    </rPh>
    <rPh sb="7" eb="9">
      <t>ガクイン</t>
    </rPh>
    <rPh sb="10" eb="12">
      <t>ジッシ</t>
    </rPh>
    <rPh sb="14" eb="16">
      <t>ショクギョウ</t>
    </rPh>
    <rPh sb="16" eb="18">
      <t>クンレン</t>
    </rPh>
    <rPh sb="23" eb="25">
      <t>ショウリャク</t>
    </rPh>
    <phoneticPr fontId="5"/>
  </si>
  <si>
    <t>経理事務、パソコン操作の必要な一般事務等</t>
    <rPh sb="0" eb="2">
      <t>ケイリ</t>
    </rPh>
    <rPh sb="2" eb="4">
      <t>ジム</t>
    </rPh>
    <rPh sb="9" eb="11">
      <t>ソウサ</t>
    </rPh>
    <rPh sb="12" eb="14">
      <t>ヒツヨウ</t>
    </rPh>
    <rPh sb="15" eb="17">
      <t>イッパン</t>
    </rPh>
    <rPh sb="17" eb="19">
      <t>ジム</t>
    </rPh>
    <rPh sb="19" eb="20">
      <t>ナド</t>
    </rPh>
    <phoneticPr fontId="5"/>
  </si>
  <si>
    <t>簿記およびワープロ技術や表計算の基礎編から応用編、インターネット操作技術とビジネスマナー等の知識・技能を習得する。</t>
    <rPh sb="0" eb="2">
      <t>ボキ</t>
    </rPh>
    <rPh sb="9" eb="11">
      <t>ギジュツ</t>
    </rPh>
    <rPh sb="12" eb="15">
      <t>ヒョウケイサン</t>
    </rPh>
    <rPh sb="16" eb="18">
      <t>キソ</t>
    </rPh>
    <rPh sb="18" eb="19">
      <t>ヘン</t>
    </rPh>
    <rPh sb="21" eb="23">
      <t>オウヨウ</t>
    </rPh>
    <rPh sb="23" eb="24">
      <t>ヘン</t>
    </rPh>
    <rPh sb="32" eb="34">
      <t>ソウサ</t>
    </rPh>
    <rPh sb="34" eb="36">
      <t>ギジュツ</t>
    </rPh>
    <rPh sb="44" eb="45">
      <t>トウ</t>
    </rPh>
    <rPh sb="46" eb="48">
      <t>チシキ</t>
    </rPh>
    <rPh sb="49" eb="51">
      <t>ギノウ</t>
    </rPh>
    <rPh sb="52" eb="54">
      <t>シュウトク</t>
    </rPh>
    <phoneticPr fontId="5"/>
  </si>
  <si>
    <t>日商ＰＣ検定試験（文書作成、データ活用）３級、日商簿記検定試験３級</t>
    <rPh sb="0" eb="2">
      <t>ニッショウ</t>
    </rPh>
    <rPh sb="4" eb="6">
      <t>ケンテイ</t>
    </rPh>
    <rPh sb="6" eb="8">
      <t>シケン</t>
    </rPh>
    <rPh sb="9" eb="11">
      <t>ブンショ</t>
    </rPh>
    <rPh sb="11" eb="13">
      <t>サクセイ</t>
    </rPh>
    <rPh sb="17" eb="19">
      <t>カツヨウ</t>
    </rPh>
    <rPh sb="21" eb="22">
      <t>キュウ</t>
    </rPh>
    <rPh sb="23" eb="25">
      <t>ニッショウ</t>
    </rPh>
    <rPh sb="25" eb="27">
      <t>ボキ</t>
    </rPh>
    <rPh sb="27" eb="29">
      <t>ケンテイ</t>
    </rPh>
    <rPh sb="29" eb="31">
      <t>シケン</t>
    </rPh>
    <rPh sb="32" eb="33">
      <t>キュウ</t>
    </rPh>
    <phoneticPr fontId="5"/>
  </si>
  <si>
    <t>委託訓練カリキュラム　※パソコン・簿記事務科（自由提案）</t>
    <phoneticPr fontId="5"/>
  </si>
  <si>
    <t>簿記・パソコンの知識・技能を習得し、総務・経理関係事務等で就職を目指す方</t>
    <rPh sb="0" eb="2">
      <t>ボキ</t>
    </rPh>
    <rPh sb="8" eb="10">
      <t>チシキ</t>
    </rPh>
    <rPh sb="11" eb="13">
      <t>ギノウ</t>
    </rPh>
    <rPh sb="14" eb="16">
      <t>シュウトク</t>
    </rPh>
    <rPh sb="18" eb="20">
      <t>ソウム</t>
    </rPh>
    <rPh sb="21" eb="23">
      <t>ケイリ</t>
    </rPh>
    <rPh sb="23" eb="25">
      <t>カンケイ</t>
    </rPh>
    <rPh sb="25" eb="28">
      <t>ジムナド</t>
    </rPh>
    <rPh sb="29" eb="31">
      <t>シュウショク</t>
    </rPh>
    <rPh sb="32" eb="34">
      <t>メザ</t>
    </rPh>
    <rPh sb="35" eb="36">
      <t>カタ</t>
    </rPh>
    <phoneticPr fontId="5"/>
  </si>
  <si>
    <t>実技（演習）</t>
    <rPh sb="0" eb="2">
      <t>ジツギ</t>
    </rPh>
    <rPh sb="3" eb="5">
      <t>エンシュウ</t>
    </rPh>
    <phoneticPr fontId="5"/>
  </si>
  <si>
    <t>パソコンを使用する訓練コースのみ提出</t>
    <phoneticPr fontId="5"/>
  </si>
  <si>
    <t>　離転職者等職業訓練の職場実習先企業について、下記のとおり報告します。</t>
    <rPh sb="11" eb="13">
      <t>ショクバ</t>
    </rPh>
    <rPh sb="13" eb="15">
      <t>ジッシュウ</t>
    </rPh>
    <rPh sb="15" eb="16">
      <t>サキ</t>
    </rPh>
    <rPh sb="16" eb="18">
      <t>キギョウ</t>
    </rPh>
    <phoneticPr fontId="5"/>
  </si>
  <si>
    <t>様式９</t>
    <rPh sb="0" eb="2">
      <t>ヨウシキ</t>
    </rPh>
    <phoneticPr fontId="5"/>
  </si>
  <si>
    <t>様式10</t>
    <rPh sb="0" eb="2">
      <t>ヨウシキ</t>
    </rPh>
    <phoneticPr fontId="5"/>
  </si>
  <si>
    <t>別添１（様式２）</t>
    <rPh sb="0" eb="2">
      <t>ベッテン</t>
    </rPh>
    <rPh sb="4" eb="6">
      <t>ヨウシキ</t>
    </rPh>
    <phoneticPr fontId="5"/>
  </si>
  <si>
    <t>障害者用トイレ　</t>
    <rPh sb="0" eb="3">
      <t>ショウガイシャ</t>
    </rPh>
    <rPh sb="3" eb="4">
      <t>ヨウ</t>
    </rPh>
    <phoneticPr fontId="5"/>
  </si>
  <si>
    <t>・有</t>
    <rPh sb="1" eb="2">
      <t>ユウ</t>
    </rPh>
    <phoneticPr fontId="5"/>
  </si>
  <si>
    <t>・有</t>
    <rPh sb="1" eb="2">
      <t>アリ</t>
    </rPh>
    <phoneticPr fontId="5"/>
  </si>
  <si>
    <t>自習用教室の開放
（時間外）</t>
    <rPh sb="0" eb="3">
      <t>ジシュウヨウ</t>
    </rPh>
    <rPh sb="3" eb="5">
      <t>キョウシツ</t>
    </rPh>
    <rPh sb="6" eb="8">
      <t>カイホウ</t>
    </rPh>
    <rPh sb="10" eb="12">
      <t>ジカン</t>
    </rPh>
    <rPh sb="12" eb="13">
      <t>ソト</t>
    </rPh>
    <phoneticPr fontId="5"/>
  </si>
  <si>
    <t>・利用可（教室でも可）</t>
    <rPh sb="1" eb="3">
      <t>リヨウ</t>
    </rPh>
    <rPh sb="3" eb="4">
      <t>カ</t>
    </rPh>
    <rPh sb="5" eb="7">
      <t>キョウシツ</t>
    </rPh>
    <rPh sb="9" eb="10">
      <t>カ</t>
    </rPh>
    <phoneticPr fontId="5"/>
  </si>
  <si>
    <t>・対応可</t>
    <rPh sb="1" eb="3">
      <t>タイオウ</t>
    </rPh>
    <rPh sb="3" eb="4">
      <t>カ</t>
    </rPh>
    <phoneticPr fontId="5"/>
  </si>
  <si>
    <t>配線の固定）</t>
    <rPh sb="0" eb="2">
      <t>ハイセン</t>
    </rPh>
    <rPh sb="3" eb="5">
      <t>コテイ</t>
    </rPh>
    <phoneticPr fontId="5"/>
  </si>
  <si>
    <t>配線を収納できない）</t>
    <rPh sb="0" eb="2">
      <t>ハイセン</t>
    </rPh>
    <rPh sb="3" eb="5">
      <t>シュウノウ</t>
    </rPh>
    <phoneticPr fontId="5"/>
  </si>
  <si>
    <t>様式8-2</t>
    <rPh sb="0" eb="2">
      <t>ヨウシキ</t>
    </rPh>
    <phoneticPr fontId="5"/>
  </si>
  <si>
    <t>１人当たり金額
（税抜）</t>
    <rPh sb="6" eb="7">
      <t>ガク</t>
    </rPh>
    <rPh sb="9" eb="10">
      <t>ゼイ</t>
    </rPh>
    <rPh sb="10" eb="11">
      <t>ヌ</t>
    </rPh>
    <phoneticPr fontId="5"/>
  </si>
  <si>
    <t>　離転職者等職業訓練提案コースの再委託先企業について、下記のとおり報告します。</t>
    <rPh sb="10" eb="12">
      <t>テイアン</t>
    </rPh>
    <rPh sb="16" eb="19">
      <t>サイイタク</t>
    </rPh>
    <rPh sb="19" eb="20">
      <t>サキ</t>
    </rPh>
    <rPh sb="20" eb="22">
      <t>キギョウ</t>
    </rPh>
    <phoneticPr fontId="5"/>
  </si>
  <si>
    <t>（具体的な内容を箇条書きで記載）</t>
  </si>
  <si>
    <t>（具体的な内容を箇条書きで記載）</t>
    <phoneticPr fontId="5"/>
  </si>
  <si>
    <t>様式1０</t>
    <rPh sb="0" eb="2">
      <t>ヨウシキ</t>
    </rPh>
    <phoneticPr fontId="5"/>
  </si>
  <si>
    <t>Javaプログラミング能力認定試験３級、Python 3 エンジニア認定基礎試験、Excel VBA ベーシック</t>
  </si>
  <si>
    <t>実施主体の別</t>
    <rPh sb="0" eb="2">
      <t>ジッシ</t>
    </rPh>
    <rPh sb="2" eb="4">
      <t>シュタイ</t>
    </rPh>
    <rPh sb="5" eb="6">
      <t>ベツ</t>
    </rPh>
    <phoneticPr fontId="5"/>
  </si>
  <si>
    <t>実施教育訓練コース名</t>
    <phoneticPr fontId="5"/>
  </si>
  <si>
    <t>訓練内容</t>
    <rPh sb="0" eb="2">
      <t>クンレン</t>
    </rPh>
    <rPh sb="2" eb="4">
      <t>ナイヨウ</t>
    </rPh>
    <phoneticPr fontId="5"/>
  </si>
  <si>
    <t>対象者</t>
    <rPh sb="0" eb="3">
      <t>タイショウシャ</t>
    </rPh>
    <phoneticPr fontId="5"/>
  </si>
  <si>
    <t>対象期間</t>
    <rPh sb="0" eb="2">
      <t>タイショウ</t>
    </rPh>
    <rPh sb="2" eb="4">
      <t>キカン</t>
    </rPh>
    <phoneticPr fontId="5"/>
  </si>
  <si>
    <t>その他</t>
    <rPh sb="2" eb="3">
      <t>ホカ</t>
    </rPh>
    <phoneticPr fontId="5"/>
  </si>
  <si>
    <t>初心者を対象に、ワード、エクセルの基本操作から応用操作までの幅広い訓練を行い、訓練生に対し就職支援を行いながら、就職率１００％を目指す。</t>
    <rPh sb="0" eb="3">
      <t>ショシンシャ</t>
    </rPh>
    <rPh sb="4" eb="6">
      <t>タイショウ</t>
    </rPh>
    <rPh sb="17" eb="19">
      <t>キホン</t>
    </rPh>
    <rPh sb="19" eb="21">
      <t>ソウサ</t>
    </rPh>
    <rPh sb="23" eb="25">
      <t>オウヨウ</t>
    </rPh>
    <rPh sb="25" eb="27">
      <t>ソウサ</t>
    </rPh>
    <rPh sb="30" eb="32">
      <t>ハバヒロ</t>
    </rPh>
    <rPh sb="33" eb="35">
      <t>クンレン</t>
    </rPh>
    <rPh sb="36" eb="37">
      <t>オコナ</t>
    </rPh>
    <rPh sb="39" eb="41">
      <t>クンレン</t>
    </rPh>
    <rPh sb="41" eb="42">
      <t>セイ</t>
    </rPh>
    <rPh sb="43" eb="44">
      <t>タイ</t>
    </rPh>
    <rPh sb="45" eb="47">
      <t>シュウショク</t>
    </rPh>
    <rPh sb="47" eb="49">
      <t>シエン</t>
    </rPh>
    <rPh sb="50" eb="51">
      <t>オコナ</t>
    </rPh>
    <rPh sb="56" eb="58">
      <t>シュウショク</t>
    </rPh>
    <rPh sb="58" eb="59">
      <t>リツ</t>
    </rPh>
    <rPh sb="64" eb="66">
      <t>メザ</t>
    </rPh>
    <phoneticPr fontId="5"/>
  </si>
  <si>
    <t>令和4年12月～令和5年2月</t>
    <rPh sb="0" eb="2">
      <t>レイワ</t>
    </rPh>
    <rPh sb="3" eb="4">
      <t>ネン</t>
    </rPh>
    <rPh sb="6" eb="7">
      <t>ガツ</t>
    </rPh>
    <rPh sb="8" eb="10">
      <t>レイワ</t>
    </rPh>
    <rPh sb="11" eb="12">
      <t>ネン</t>
    </rPh>
    <rPh sb="13" eb="14">
      <t>ガツ</t>
    </rPh>
    <phoneticPr fontId="5"/>
  </si>
  <si>
    <t>（実際に訓練を行う場所について御記載ください）</t>
    <rPh sb="1" eb="3">
      <t>ジッサイ</t>
    </rPh>
    <rPh sb="4" eb="6">
      <t>クンレン</t>
    </rPh>
    <rPh sb="7" eb="8">
      <t>オコナ</t>
    </rPh>
    <rPh sb="9" eb="11">
      <t>バショ</t>
    </rPh>
    <rPh sb="15" eb="16">
      <t>ゴ</t>
    </rPh>
    <phoneticPr fontId="5"/>
  </si>
  <si>
    <t>受講希望者等</t>
    <rPh sb="0" eb="2">
      <t>ジュコウ</t>
    </rPh>
    <rPh sb="2" eb="5">
      <t>キボウシャ</t>
    </rPh>
    <rPh sb="5" eb="6">
      <t>トウ</t>
    </rPh>
    <phoneticPr fontId="5"/>
  </si>
  <si>
    <t>訓練実施期間
（〇年〇月～△年△月）</t>
    <rPh sb="0" eb="2">
      <t>クンレン</t>
    </rPh>
    <rPh sb="2" eb="4">
      <t>ジッシ</t>
    </rPh>
    <rPh sb="4" eb="6">
      <t>キカン</t>
    </rPh>
    <rPh sb="9" eb="10">
      <t>ネン</t>
    </rPh>
    <rPh sb="11" eb="12">
      <t>ツキ</t>
    </rPh>
    <rPh sb="14" eb="15">
      <t>ネン</t>
    </rPh>
    <rPh sb="16" eb="17">
      <t>ツキ</t>
    </rPh>
    <phoneticPr fontId="5"/>
  </si>
  <si>
    <t>【過去３年間の訓練実施実績】</t>
    <rPh sb="1" eb="3">
      <t>カコ</t>
    </rPh>
    <rPh sb="4" eb="6">
      <t>ネンカン</t>
    </rPh>
    <rPh sb="7" eb="9">
      <t>クンレン</t>
    </rPh>
    <rPh sb="9" eb="11">
      <t>ジッシ</t>
    </rPh>
    <rPh sb="11" eb="13">
      <t>ジッセキ</t>
    </rPh>
    <phoneticPr fontId="5"/>
  </si>
  <si>
    <t>県設定科名</t>
    <rPh sb="0" eb="1">
      <t>ケン</t>
    </rPh>
    <rPh sb="1" eb="3">
      <t>セッテイ</t>
    </rPh>
    <rPh sb="3" eb="5">
      <t>カメイ</t>
    </rPh>
    <phoneticPr fontId="5"/>
  </si>
  <si>
    <r>
      <t>職場見学等（介護老人福祉施設、居宅介護事業所、グループホーム、障害者支援施設などのうちから</t>
    </r>
    <r>
      <rPr>
        <b/>
        <sz val="12"/>
        <color theme="1"/>
        <rFont val="ＭＳ 明朝"/>
        <family val="1"/>
        <charset val="128"/>
      </rPr>
      <t>２か所以上かつ6時間以上</t>
    </r>
    <r>
      <rPr>
        <sz val="12"/>
        <color theme="1"/>
        <rFont val="ＭＳ 明朝"/>
        <family val="1"/>
        <charset val="128"/>
      </rPr>
      <t>）</t>
    </r>
    <rPh sb="0" eb="2">
      <t>ショクバ</t>
    </rPh>
    <rPh sb="2" eb="4">
      <t>ケンガク</t>
    </rPh>
    <rPh sb="4" eb="5">
      <t>トウ</t>
    </rPh>
    <rPh sb="6" eb="8">
      <t>カイゴ</t>
    </rPh>
    <rPh sb="8" eb="10">
      <t>ロウジン</t>
    </rPh>
    <rPh sb="10" eb="12">
      <t>フクシ</t>
    </rPh>
    <rPh sb="12" eb="14">
      <t>シセツ</t>
    </rPh>
    <rPh sb="15" eb="17">
      <t>キョタク</t>
    </rPh>
    <rPh sb="17" eb="19">
      <t>カイゴ</t>
    </rPh>
    <rPh sb="19" eb="22">
      <t>ジギョウショ</t>
    </rPh>
    <rPh sb="31" eb="34">
      <t>ショウガイシャ</t>
    </rPh>
    <rPh sb="34" eb="36">
      <t>シエン</t>
    </rPh>
    <rPh sb="36" eb="38">
      <t>シセツ</t>
    </rPh>
    <rPh sb="53" eb="57">
      <t>ジカンイジョウ</t>
    </rPh>
    <phoneticPr fontId="5"/>
  </si>
  <si>
    <t>　・３割以上４割未満</t>
    <rPh sb="3" eb="4">
      <t>ワリ</t>
    </rPh>
    <rPh sb="4" eb="6">
      <t>イジョウ</t>
    </rPh>
    <rPh sb="7" eb="8">
      <t>ワリ</t>
    </rPh>
    <rPh sb="8" eb="10">
      <t>ミマン</t>
    </rPh>
    <phoneticPr fontId="5"/>
  </si>
  <si>
    <t>・(　　　　　年　　　月　　　受講　　　又は　　　取得　）</t>
    <rPh sb="15" eb="17">
      <t>ジュコウ</t>
    </rPh>
    <rPh sb="20" eb="21">
      <t>マタ</t>
    </rPh>
    <rPh sb="25" eb="27">
      <t>シュトク</t>
    </rPh>
    <phoneticPr fontId="5"/>
  </si>
  <si>
    <t xml:space="preserve">)駅 </t>
    <rPh sb="1" eb="2">
      <t>エキ</t>
    </rPh>
    <phoneticPr fontId="5"/>
  </si>
  <si>
    <t>徒歩(</t>
  </si>
  <si>
    <t>便房の広さが２００㎝×２００㎝程度・車いす回転スペース</t>
    <rPh sb="0" eb="1">
      <t>ビン</t>
    </rPh>
    <rPh sb="1" eb="2">
      <t>フサ</t>
    </rPh>
    <rPh sb="3" eb="4">
      <t>ヒロ</t>
    </rPh>
    <rPh sb="15" eb="17">
      <t>テイド</t>
    </rPh>
    <rPh sb="18" eb="19">
      <t>クルマ</t>
    </rPh>
    <rPh sb="21" eb="23">
      <t>カイテン</t>
    </rPh>
    <phoneticPr fontId="5"/>
  </si>
  <si>
    <t>・可</t>
    <rPh sb="1" eb="2">
      <t>カ</t>
    </rPh>
    <phoneticPr fontId="5"/>
  </si>
  <si>
    <t>・不可</t>
    <rPh sb="1" eb="3">
      <t>フカ</t>
    </rPh>
    <phoneticPr fontId="5"/>
  </si>
  <si>
    <t>ここでいう男女別トイレとは入口から男女別であることを指す。</t>
    <rPh sb="5" eb="7">
      <t>ダンジョ</t>
    </rPh>
    <rPh sb="7" eb="8">
      <t>ベツ</t>
    </rPh>
    <rPh sb="13" eb="15">
      <t>イリグチ</t>
    </rPh>
    <rPh sb="17" eb="19">
      <t>ダンジョ</t>
    </rPh>
    <rPh sb="19" eb="20">
      <t>ベツ</t>
    </rPh>
    <rPh sb="26" eb="27">
      <t>サ</t>
    </rPh>
    <phoneticPr fontId="5"/>
  </si>
  <si>
    <t>常駐できる人数 　（</t>
    <rPh sb="0" eb="2">
      <t>ジョウチュウ</t>
    </rPh>
    <rPh sb="5" eb="7">
      <t>ニンズウ</t>
    </rPh>
    <phoneticPr fontId="5"/>
  </si>
  <si>
    <t xml:space="preserve">建物進入口から教室、実習室等訓練に必要な施設に車いす等で介助なく移動できる </t>
    <rPh sb="32" eb="34">
      <t>イドウ</t>
    </rPh>
    <phoneticPr fontId="5"/>
  </si>
  <si>
    <t>受講生１人
当たりの面積</t>
    <rPh sb="0" eb="3">
      <t>ジュコウセイ</t>
    </rPh>
    <rPh sb="4" eb="5">
      <t>ニン</t>
    </rPh>
    <rPh sb="6" eb="7">
      <t>ア</t>
    </rPh>
    <rPh sb="10" eb="12">
      <t>メンセキ</t>
    </rPh>
    <phoneticPr fontId="5"/>
  </si>
  <si>
    <t>平均</t>
    <rPh sb="0" eb="2">
      <t>ヘイキン</t>
    </rPh>
    <phoneticPr fontId="5"/>
  </si>
  <si>
    <t>インターネットの利用(時間外)</t>
    <rPh sb="8" eb="10">
      <t>リヨウ</t>
    </rPh>
    <phoneticPr fontId="5"/>
  </si>
  <si>
    <t>※該当する項目の□をクリックしてください。「レ」が表示されます。</t>
    <rPh sb="1" eb="3">
      <t>ガイトウ</t>
    </rPh>
    <rPh sb="5" eb="7">
      <t>コウモク</t>
    </rPh>
    <phoneticPr fontId="5"/>
  </si>
  <si>
    <t>・イス　(</t>
    <phoneticPr fontId="5"/>
  </si>
  <si>
    <t>・机　（</t>
    <rPh sb="1" eb="2">
      <t>ツクエ</t>
    </rPh>
    <phoneticPr fontId="5"/>
  </si>
  <si>
    <t>（訓練受講状況等を問い合わせた際に、確実に対応できる方を記載してください。）</t>
    <phoneticPr fontId="5"/>
  </si>
  <si>
    <t>・専修学校　　　･各種学校　　･　事業主団体　　･事業主　　･大学　
･ＮＰＯ法人　 　･その他(　　　　　　　　　　　　　　　　　　　　　　)</t>
    <rPh sb="1" eb="3">
      <t>センシュウ</t>
    </rPh>
    <rPh sb="3" eb="5">
      <t>ガッコウ</t>
    </rPh>
    <rPh sb="9" eb="11">
      <t>カクシュ</t>
    </rPh>
    <rPh sb="11" eb="13">
      <t>ガッコウ</t>
    </rPh>
    <rPh sb="17" eb="20">
      <t>ジギョウヌシ</t>
    </rPh>
    <rPh sb="20" eb="22">
      <t>ダンタイ</t>
    </rPh>
    <rPh sb="25" eb="28">
      <t>ジギョウヌシ</t>
    </rPh>
    <rPh sb="31" eb="33">
      <t>ダイガク</t>
    </rPh>
    <rPh sb="40" eb="42">
      <t>ホウジン</t>
    </rPh>
    <rPh sb="48" eb="49">
      <t>タ</t>
    </rPh>
    <phoneticPr fontId="5"/>
  </si>
  <si>
    <t>受講
者数</t>
    <rPh sb="0" eb="2">
      <t>ジュコウ</t>
    </rPh>
    <rPh sb="3" eb="4">
      <t>シャ</t>
    </rPh>
    <rPh sb="4" eb="5">
      <t>スウ</t>
    </rPh>
    <phoneticPr fontId="5"/>
  </si>
  <si>
    <t>就職
者数</t>
    <rPh sb="0" eb="2">
      <t>シュウショク</t>
    </rPh>
    <rPh sb="3" eb="4">
      <t>シャ</t>
    </rPh>
    <rPh sb="4" eb="5">
      <t>スウ</t>
    </rPh>
    <phoneticPr fontId="5"/>
  </si>
  <si>
    <t xml:space="preserve">※「実施施設の属性」において、選択肢に該当するものがない場合は、その他欄に具体的に記載してください。
</t>
    <rPh sb="37" eb="40">
      <t>グタイテキ</t>
    </rPh>
    <phoneticPr fontId="5"/>
  </si>
  <si>
    <t>ア　キャリアコンサルティング技能士（１級又は２級）</t>
  </si>
  <si>
    <t>説　　　　明</t>
    <rPh sb="0" eb="1">
      <t>セツ</t>
    </rPh>
    <rPh sb="5" eb="6">
      <t>メイ</t>
    </rPh>
    <phoneticPr fontId="5"/>
  </si>
  <si>
    <t>金額（円）</t>
    <rPh sb="0" eb="1">
      <t>キン</t>
    </rPh>
    <rPh sb="1" eb="2">
      <t>ガク</t>
    </rPh>
    <rPh sb="3" eb="4">
      <t>エン</t>
    </rPh>
    <phoneticPr fontId="5"/>
  </si>
  <si>
    <t>「建物外観」･「学科・実習教室・機器等」･「就職相談室」・「事務室」・「自習室」</t>
    <rPh sb="16" eb="18">
      <t>キキ</t>
    </rPh>
    <rPh sb="18" eb="19">
      <t>トウ</t>
    </rPh>
    <rPh sb="22" eb="24">
      <t>シュウショク</t>
    </rPh>
    <rPh sb="24" eb="27">
      <t>ソウダンシツ</t>
    </rPh>
    <rPh sb="30" eb="33">
      <t>ジムシツ</t>
    </rPh>
    <phoneticPr fontId="5"/>
  </si>
  <si>
    <t>「男女別トイレ」・「障害者用トイレ」・「駐車場」等</t>
    <rPh sb="20" eb="23">
      <t>チュウシャジョウ</t>
    </rPh>
    <rPh sb="24" eb="25">
      <t>トウ</t>
    </rPh>
    <phoneticPr fontId="5"/>
  </si>
  <si>
    <t>アイウエオ＊アイウエオ＊アイウエオ＊アイウエオ＊アイウエオ＊アイウ</t>
    <phoneticPr fontId="5"/>
  </si>
  <si>
    <t>あいうえお＊あいうえお＊あいうえお＊あいうえお＊あいうえお＊あいう</t>
    <phoneticPr fontId="5"/>
  </si>
  <si>
    <t>所在地</t>
    <rPh sb="0" eb="1">
      <t>トコロ</t>
    </rPh>
    <rPh sb="1" eb="2">
      <t>ザイ</t>
    </rPh>
    <rPh sb="2" eb="3">
      <t>チ</t>
    </rPh>
    <phoneticPr fontId="5"/>
  </si>
  <si>
    <r>
      <t>過去３年間に実施した教育訓練コース（科）を各期間ごとに</t>
    </r>
    <r>
      <rPr>
        <u val="double"/>
        <sz val="14"/>
        <color rgb="FFFF0000"/>
        <rFont val="ＭＳ 明朝"/>
        <family val="1"/>
        <charset val="128"/>
      </rPr>
      <t>１コース</t>
    </r>
    <r>
      <rPr>
        <sz val="12"/>
        <rFont val="ＭＳ 明朝"/>
        <family val="1"/>
        <charset val="128"/>
      </rPr>
      <t>御記載ください。</t>
    </r>
    <rPh sb="0" eb="2">
      <t>カコ</t>
    </rPh>
    <rPh sb="3" eb="5">
      <t>ネンカン</t>
    </rPh>
    <rPh sb="6" eb="8">
      <t>ジッシ</t>
    </rPh>
    <rPh sb="10" eb="12">
      <t>キョウイク</t>
    </rPh>
    <rPh sb="12" eb="14">
      <t>クンレン</t>
    </rPh>
    <rPh sb="18" eb="19">
      <t>カ</t>
    </rPh>
    <rPh sb="21" eb="22">
      <t>カク</t>
    </rPh>
    <rPh sb="22" eb="24">
      <t>キカン</t>
    </rPh>
    <rPh sb="31" eb="32">
      <t>ゴ</t>
    </rPh>
    <phoneticPr fontId="5"/>
  </si>
  <si>
    <t>)</t>
  </si>
  <si>
    <t>訓練実施経費　１人１月当たり　　　　 金　　　　 　　　　　円（税抜）</t>
    <rPh sb="0" eb="2">
      <t>クンレン</t>
    </rPh>
    <rPh sb="2" eb="4">
      <t>ジッシ</t>
    </rPh>
    <rPh sb="4" eb="6">
      <t>ケイヒ</t>
    </rPh>
    <rPh sb="32" eb="34">
      <t>ゼイヌキ</t>
    </rPh>
    <phoneticPr fontId="5"/>
  </si>
  <si>
    <t>○年○月○日～
○年○月○日</t>
    <rPh sb="1" eb="2">
      <t>ネン</t>
    </rPh>
    <rPh sb="3" eb="4">
      <t>ガツ</t>
    </rPh>
    <rPh sb="5" eb="6">
      <t>ニチ</t>
    </rPh>
    <rPh sb="9" eb="10">
      <t>ネン</t>
    </rPh>
    <rPh sb="11" eb="12">
      <t>ガツ</t>
    </rPh>
    <rPh sb="13" eb="14">
      <t>ニチ</t>
    </rPh>
    <phoneticPr fontId="5"/>
  </si>
  <si>
    <t>※受講生1人当たりの面積＝教室面積÷定員（自動計算:小数第２位切捨て）</t>
    <rPh sb="1" eb="4">
      <t>ジュコウセイ</t>
    </rPh>
    <rPh sb="4" eb="6">
      <t>ヒトリ</t>
    </rPh>
    <rPh sb="6" eb="7">
      <t>ア</t>
    </rPh>
    <rPh sb="10" eb="12">
      <t>メンセキ</t>
    </rPh>
    <rPh sb="13" eb="15">
      <t>キョウシツ</t>
    </rPh>
    <rPh sb="15" eb="17">
      <t>メンセキ</t>
    </rPh>
    <rPh sb="18" eb="20">
      <t>テイイン</t>
    </rPh>
    <rPh sb="21" eb="23">
      <t>ジドウ</t>
    </rPh>
    <rPh sb="23" eb="25">
      <t>ケイサン</t>
    </rPh>
    <rPh sb="26" eb="29">
      <t>ショウスウダイ</t>
    </rPh>
    <rPh sb="30" eb="31">
      <t>イ</t>
    </rPh>
    <rPh sb="31" eb="33">
      <t>キリス</t>
    </rPh>
    <phoneticPr fontId="5"/>
  </si>
  <si>
    <t>※平均＝各教室受講生1人当たりの面積÷記入教室数（自動計算:小数第２位切捨て）</t>
    <rPh sb="1" eb="3">
      <t>ヘイキン</t>
    </rPh>
    <rPh sb="4" eb="7">
      <t>カクキョウシツ</t>
    </rPh>
    <rPh sb="7" eb="10">
      <t>ジュコウセイ</t>
    </rPh>
    <rPh sb="10" eb="12">
      <t>ヒトリ</t>
    </rPh>
    <rPh sb="12" eb="13">
      <t>ア</t>
    </rPh>
    <rPh sb="16" eb="18">
      <t>メンセキ</t>
    </rPh>
    <rPh sb="19" eb="21">
      <t>キニュウ</t>
    </rPh>
    <rPh sb="21" eb="23">
      <t>キョウシツ</t>
    </rPh>
    <rPh sb="23" eb="24">
      <t>スウ</t>
    </rPh>
    <rPh sb="25" eb="27">
      <t>ジドウ</t>
    </rPh>
    <rPh sb="27" eb="29">
      <t>ケイサン</t>
    </rPh>
    <phoneticPr fontId="5"/>
  </si>
  <si>
    <t>教室面積
※事務所・休憩エリアは
含まない。</t>
    <phoneticPr fontId="5"/>
  </si>
  <si>
    <t>様式１５</t>
    <rPh sb="0" eb="2">
      <t>ヨウシキ</t>
    </rPh>
    <phoneticPr fontId="5"/>
  </si>
  <si>
    <t>デジタルリテラシーチェックシート</t>
    <phoneticPr fontId="5"/>
  </si>
  <si>
    <t>複数の欄にチェックしていただいても差し支えありません。</t>
  </si>
  <si>
    <t>デジタルリテラシーを含むカリキュラムの例</t>
  </si>
  <si>
    <t>チェック欄（☑）</t>
  </si>
  <si>
    <t>・就職先業界の社会課題とデータやデジタルによる解決【項目１】</t>
  </si>
  <si>
    <t>・就職先業界の顧客・ユーザーの行動変化と変化への対応【項目２】</t>
  </si>
  <si>
    <t>・就職先業界の顧客・ユーザーを取り巻くデジタルサービス【項目２】</t>
  </si>
  <si>
    <t>・就職先業界のデジタル技術の活用による競争環境変化の具体的事例【項目３】</t>
  </si>
  <si>
    <t>・就職先で想定されるインターネットサービスの活用【項目11】</t>
  </si>
  <si>
    <t>・就職先で想定されるデータ・デジタル技術の活用事例【項目12】</t>
  </si>
  <si>
    <t>・就職先で想定される日常業務に関するパソコン等のツールの利用方法【項目13】</t>
  </si>
  <si>
    <t>・就職先で想定されるツール利用方法【項目13】</t>
  </si>
  <si>
    <t>・就職先で想定される情報セキュリティ関係【項目14】</t>
  </si>
  <si>
    <t>・就職先で想定されるインターネット、SNS等を利用する際の注意点【項目15】</t>
  </si>
  <si>
    <t>・就職先業界のデジタルデータを扱う際の法令遵守【項目16】</t>
  </si>
  <si>
    <t>・その他【項目　　　　】</t>
    <phoneticPr fontId="5"/>
  </si>
  <si>
    <t>下記の「デジタルリテラシーを含むカリキュラム例」の中から、就職先業界で必要なカリキュラムを</t>
    <phoneticPr fontId="5"/>
  </si>
  <si>
    <t>検討の上、訓練コースの中で実施するものに、チェック欄にチェック（☑）を入れてください。</t>
    <phoneticPr fontId="5"/>
  </si>
  <si>
    <t>DXリテラシー標準の該当項目の番号を記載してください。</t>
    <phoneticPr fontId="5"/>
  </si>
  <si>
    <r>
      <t>の網掛け部分は、事業所提案科名を入力してください。</t>
    </r>
    <r>
      <rPr>
        <sz val="12"/>
        <color rgb="FFFF0000"/>
        <rFont val="ＭＳ 明朝"/>
        <family val="1"/>
        <charset val="128"/>
      </rPr>
      <t>（任意）</t>
    </r>
    <rPh sb="1" eb="3">
      <t>アミカ</t>
    </rPh>
    <rPh sb="4" eb="6">
      <t>ブブン</t>
    </rPh>
    <rPh sb="8" eb="11">
      <t>ジギョウショ</t>
    </rPh>
    <rPh sb="11" eb="13">
      <t>テイアン</t>
    </rPh>
    <rPh sb="13" eb="15">
      <t>カメイ</t>
    </rPh>
    <rPh sb="16" eb="18">
      <t>ニュウリョク</t>
    </rPh>
    <rPh sb="26" eb="28">
      <t>ニンイ</t>
    </rPh>
    <phoneticPr fontId="5"/>
  </si>
  <si>
    <t>※不要な日については空欄とすること（訓練実施月が30日までなら、31日の欄の31が入力されているセルを空にする）</t>
    <rPh sb="1" eb="3">
      <t>フヨウ</t>
    </rPh>
    <rPh sb="4" eb="5">
      <t>ヒ</t>
    </rPh>
    <rPh sb="10" eb="12">
      <t>クウラン</t>
    </rPh>
    <rPh sb="18" eb="20">
      <t>クンレン</t>
    </rPh>
    <rPh sb="20" eb="22">
      <t>ジッシ</t>
    </rPh>
    <rPh sb="22" eb="23">
      <t>ツキ</t>
    </rPh>
    <rPh sb="26" eb="27">
      <t>ニチ</t>
    </rPh>
    <rPh sb="34" eb="35">
      <t>ニチ</t>
    </rPh>
    <rPh sb="36" eb="37">
      <t>ラン</t>
    </rPh>
    <rPh sb="41" eb="43">
      <t>ニュウリョク</t>
    </rPh>
    <rPh sb="51" eb="52">
      <t>カラ</t>
    </rPh>
    <phoneticPr fontId="5"/>
  </si>
  <si>
    <t>「大型自動車一種運転業務従事者育成コース」のみ提出</t>
    <rPh sb="23" eb="25">
      <t>テイシュツ</t>
    </rPh>
    <phoneticPr fontId="5"/>
  </si>
  <si>
    <t>受託希望機関名</t>
    <rPh sb="0" eb="2">
      <t>ジュタク</t>
    </rPh>
    <rPh sb="2" eb="4">
      <t>キボウ</t>
    </rPh>
    <rPh sb="4" eb="6">
      <t>キカン</t>
    </rPh>
    <rPh sb="6" eb="7">
      <t>ジツメイ</t>
    </rPh>
    <phoneticPr fontId="5"/>
  </si>
  <si>
    <t>受託希望機関名：</t>
    <phoneticPr fontId="5"/>
  </si>
  <si>
    <t>様式１２－５</t>
    <rPh sb="0" eb="2">
      <t>ヨウシキ</t>
    </rPh>
    <phoneticPr fontId="5"/>
  </si>
  <si>
    <t>様式１２－６</t>
    <rPh sb="0" eb="2">
      <t>ヨウシキ</t>
    </rPh>
    <phoneticPr fontId="5"/>
  </si>
  <si>
    <t>様式15</t>
    <rPh sb="0" eb="2">
      <t>ヨウシキ</t>
    </rPh>
    <phoneticPr fontId="5"/>
  </si>
  <si>
    <t>デジタルリテラシーを含むカリキュラムチェックシート</t>
    <phoneticPr fontId="5"/>
  </si>
  <si>
    <t>大型一種運転者育成科（和歌山）</t>
    <rPh sb="0" eb="2">
      <t>オオガタ</t>
    </rPh>
    <rPh sb="2" eb="4">
      <t>イッシュ</t>
    </rPh>
    <rPh sb="4" eb="6">
      <t>ウンテン</t>
    </rPh>
    <rPh sb="6" eb="7">
      <t>シャ</t>
    </rPh>
    <rPh sb="7" eb="9">
      <t>イクセイ</t>
    </rPh>
    <rPh sb="9" eb="10">
      <t>カ</t>
    </rPh>
    <rPh sb="11" eb="14">
      <t>ワカヤマ</t>
    </rPh>
    <phoneticPr fontId="1"/>
  </si>
  <si>
    <t>事業者提案科名</t>
    <rPh sb="0" eb="3">
      <t>ジギョウシャ</t>
    </rPh>
    <rPh sb="3" eb="5">
      <t>テイアン</t>
    </rPh>
    <rPh sb="5" eb="7">
      <t>カメイ</t>
    </rPh>
    <phoneticPr fontId="5"/>
  </si>
  <si>
    <t>新宮</t>
    <rPh sb="0" eb="2">
      <t>シングウ</t>
    </rPh>
    <phoneticPr fontId="5"/>
  </si>
  <si>
    <t>の網掛け部分は、提案業者で入力してください。</t>
    <rPh sb="1" eb="3">
      <t>アミカ</t>
    </rPh>
    <rPh sb="4" eb="6">
      <t>ブブン</t>
    </rPh>
    <rPh sb="8" eb="12">
      <t>テイアンギョウシャ</t>
    </rPh>
    <rPh sb="13" eb="15">
      <t>ニュウリョク</t>
    </rPh>
    <phoneticPr fontId="5"/>
  </si>
  <si>
    <t>御坊</t>
    <rPh sb="0" eb="2">
      <t>ゴボウ</t>
    </rPh>
    <phoneticPr fontId="5"/>
  </si>
  <si>
    <t>訓練実施責任者を常用雇用していることを確認できる書類等（写）</t>
    <rPh sb="0" eb="2">
      <t>クンレン</t>
    </rPh>
    <rPh sb="2" eb="4">
      <t>ジッシ</t>
    </rPh>
    <rPh sb="4" eb="7">
      <t>セキニンシャ</t>
    </rPh>
    <rPh sb="8" eb="10">
      <t>ジョウヨウ</t>
    </rPh>
    <rPh sb="10" eb="12">
      <t>コヨウ</t>
    </rPh>
    <rPh sb="19" eb="21">
      <t>カクニン</t>
    </rPh>
    <rPh sb="24" eb="26">
      <t>ショルイ</t>
    </rPh>
    <rPh sb="26" eb="27">
      <t>ナド</t>
    </rPh>
    <phoneticPr fontId="5"/>
  </si>
  <si>
    <t>離転職者等職業訓練実施予定表</t>
    <phoneticPr fontId="5"/>
  </si>
  <si>
    <t xml:space="preserve"> </t>
    <phoneticPr fontId="5"/>
  </si>
  <si>
    <t xml:space="preserve"> </t>
    <phoneticPr fontId="5"/>
  </si>
  <si>
    <t>離転職者等職業訓練実施予定表</t>
    <rPh sb="0" eb="9">
      <t>リテンショクシャトウショクギョウクンレン</t>
    </rPh>
    <phoneticPr fontId="5"/>
  </si>
  <si>
    <t xml:space="preserve"> </t>
    <phoneticPr fontId="5"/>
  </si>
  <si>
    <t>点検項目に対して該当する内容に○を付す又は、（　　）内に記入してください。</t>
    <rPh sb="0" eb="2">
      <t>テンケン</t>
    </rPh>
    <rPh sb="2" eb="4">
      <t>コウモク</t>
    </rPh>
    <rPh sb="5" eb="6">
      <t>タイ</t>
    </rPh>
    <rPh sb="8" eb="10">
      <t>ガイトウ</t>
    </rPh>
    <rPh sb="12" eb="14">
      <t>ナイヨウ</t>
    </rPh>
    <rPh sb="17" eb="18">
      <t>フ</t>
    </rPh>
    <rPh sb="19" eb="20">
      <t>マタ</t>
    </rPh>
    <rPh sb="26" eb="27">
      <t>ナイ</t>
    </rPh>
    <rPh sb="28" eb="30">
      <t>キニュウ</t>
    </rPh>
    <phoneticPr fontId="5"/>
  </si>
  <si>
    <r>
      <t>・上記訓練時間とは別に開講・修了に係る行事を行う。
・職場見学等は、下限</t>
    </r>
    <r>
      <rPr>
        <sz val="12"/>
        <rFont val="ＭＳ 明朝"/>
        <family val="1"/>
        <charset val="128"/>
      </rPr>
      <t>は6</t>
    </r>
    <r>
      <rPr>
        <sz val="12"/>
        <color theme="1"/>
        <rFont val="ＭＳ 明朝"/>
        <family val="1"/>
        <charset val="128"/>
      </rPr>
      <t>時間以上とする。
　なお、原則として現場での実施を基本とするが、職場見学はオンラインでの実施も可とする。</t>
    </r>
    <rPh sb="27" eb="29">
      <t>ショクバ</t>
    </rPh>
    <rPh sb="29" eb="31">
      <t>ケンガク</t>
    </rPh>
    <rPh sb="31" eb="32">
      <t>ナド</t>
    </rPh>
    <phoneticPr fontId="5"/>
  </si>
  <si>
    <r>
      <t>・上記訓練時間とは別に開講・修了に係る行事を行う。
・職場見学等は、下限は</t>
    </r>
    <r>
      <rPr>
        <sz val="12"/>
        <rFont val="ＭＳ 明朝"/>
        <family val="1"/>
        <charset val="128"/>
      </rPr>
      <t>6</t>
    </r>
    <r>
      <rPr>
        <sz val="12"/>
        <color theme="1"/>
        <rFont val="ＭＳ 明朝"/>
        <family val="1"/>
        <charset val="128"/>
      </rPr>
      <t>時間以上とする。
　なお、原則として現場での実施を基本とするが、職場見学はオンラインでの実施も可とする。</t>
    </r>
    <rPh sb="27" eb="29">
      <t>ショクバ</t>
    </rPh>
    <rPh sb="29" eb="31">
      <t>ケンガク</t>
    </rPh>
    <rPh sb="31" eb="32">
      <t>ナド</t>
    </rPh>
    <phoneticPr fontId="5"/>
  </si>
  <si>
    <t>上記訓練時間とは別に開講・修了に係る行事を行う。</t>
    <phoneticPr fontId="5"/>
  </si>
  <si>
    <t>・上記訓練時間とは別に開講・修了に係る行事を行う。
・訓練終了後３か月を経過するまで免許取得に向けた支援や就職支援を行うこと。</t>
    <rPh sb="1" eb="3">
      <t>ジョウキ</t>
    </rPh>
    <rPh sb="3" eb="5">
      <t>クンレン</t>
    </rPh>
    <rPh sb="5" eb="7">
      <t>ジカン</t>
    </rPh>
    <rPh sb="9" eb="10">
      <t>ベツ</t>
    </rPh>
    <rPh sb="11" eb="13">
      <t>カイコウ</t>
    </rPh>
    <rPh sb="14" eb="16">
      <t>シュウリョウ</t>
    </rPh>
    <rPh sb="17" eb="18">
      <t>カカ</t>
    </rPh>
    <rPh sb="19" eb="21">
      <t>ギョウジ</t>
    </rPh>
    <rPh sb="22" eb="23">
      <t>オコナ</t>
    </rPh>
    <rPh sb="27" eb="29">
      <t>クンレン</t>
    </rPh>
    <rPh sb="29" eb="32">
      <t>シュウリョウゴ</t>
    </rPh>
    <rPh sb="34" eb="35">
      <t>ゲツ</t>
    </rPh>
    <rPh sb="36" eb="38">
      <t>ケイカ</t>
    </rPh>
    <rPh sb="42" eb="44">
      <t>メンキョ</t>
    </rPh>
    <rPh sb="44" eb="46">
      <t>シュトク</t>
    </rPh>
    <rPh sb="47" eb="48">
      <t>ム</t>
    </rPh>
    <rPh sb="50" eb="52">
      <t>シエン</t>
    </rPh>
    <rPh sb="53" eb="55">
      <t>シュウショク</t>
    </rPh>
    <rPh sb="55" eb="57">
      <t>シエン</t>
    </rPh>
    <rPh sb="58" eb="59">
      <t>オコナ</t>
    </rPh>
    <phoneticPr fontId="7"/>
  </si>
  <si>
    <t>様式１１-１～２</t>
    <rPh sb="0" eb="2">
      <t>ヨウシキ</t>
    </rPh>
    <phoneticPr fontId="5"/>
  </si>
  <si>
    <t>【留意事項】
１　企画書を訓練コースごとに作成・提出すること。
２　提出書類は紙又はメールにて提出すること。</t>
    <rPh sb="1" eb="3">
      <t>リュウイ</t>
    </rPh>
    <rPh sb="3" eb="5">
      <t>ジコウ</t>
    </rPh>
    <rPh sb="34" eb="36">
      <t>テイシュツ</t>
    </rPh>
    <rPh sb="36" eb="38">
      <t>ショルイ</t>
    </rPh>
    <rPh sb="39" eb="40">
      <t>カミ</t>
    </rPh>
    <rPh sb="40" eb="41">
      <t>マタ</t>
    </rPh>
    <rPh sb="47" eb="49">
      <t>テイシュツ</t>
    </rPh>
    <phoneticPr fontId="5"/>
  </si>
  <si>
    <t>「知識等習得コース（デジタル分野）」のうちでデジタル職場実習を実施する場合又は「知識等習得コース（介護分野）」の訓練を実施する場合のみ提出</t>
    <rPh sb="37" eb="38">
      <t>マタ</t>
    </rPh>
    <rPh sb="49" eb="51">
      <t>カイゴ</t>
    </rPh>
    <rPh sb="67" eb="69">
      <t>テイシュツ</t>
    </rPh>
    <phoneticPr fontId="5"/>
  </si>
  <si>
    <t>駐車場を賃貸により確保する場合、企画提案提出時に必要書類が提出できないときは、提案業者責任者又は貸借人から訓練開始時に駐車場の確保ができる旨を記載した確約書（写）（書式自由）を提出すること。</t>
    <rPh sb="46" eb="47">
      <t>マタ</t>
    </rPh>
    <rPh sb="55" eb="57">
      <t>カイシ</t>
    </rPh>
    <rPh sb="57" eb="58">
      <t>ジ</t>
    </rPh>
    <rPh sb="79" eb="80">
      <t>ウツ</t>
    </rPh>
    <phoneticPr fontId="5"/>
  </si>
  <si>
    <t>・基本情報を間違えて設定した場合</t>
  </si>
  <si>
    <t>なお、各様式の基礎情報表示欄は、保護をかけていないので注意してください。</t>
  </si>
  <si>
    <t>作成時の注意点</t>
    <rPh sb="2" eb="3">
      <t>ジ</t>
    </rPh>
    <phoneticPr fontId="5"/>
  </si>
  <si>
    <t>提出時の注意点</t>
    <rPh sb="0" eb="2">
      <t>テイシュツ</t>
    </rPh>
    <rPh sb="2" eb="3">
      <t>ジ</t>
    </rPh>
    <rPh sb="4" eb="7">
      <t>チュウイテン</t>
    </rPh>
    <phoneticPr fontId="5"/>
  </si>
  <si>
    <t>・提出する場合、全ての様式の網掛けを、「白」に設定してください。</t>
    <rPh sb="1" eb="3">
      <t>テイシュツ</t>
    </rPh>
    <rPh sb="5" eb="7">
      <t>バアイ</t>
    </rPh>
    <rPh sb="8" eb="9">
      <t>スベ</t>
    </rPh>
    <rPh sb="11" eb="13">
      <t>ヨウシキ</t>
    </rPh>
    <rPh sb="14" eb="16">
      <t>アミカ</t>
    </rPh>
    <rPh sb="20" eb="21">
      <t>シロ</t>
    </rPh>
    <rPh sb="23" eb="25">
      <t>セッテイ</t>
    </rPh>
    <phoneticPr fontId="5"/>
  </si>
  <si>
    <t>令和７年度上半期訓練コース一覧（和歌山産業技術専門学院）</t>
    <rPh sb="0" eb="2">
      <t>レイワ</t>
    </rPh>
    <rPh sb="3" eb="5">
      <t>ネンド</t>
    </rPh>
    <rPh sb="5" eb="8">
      <t>カミハンキ</t>
    </rPh>
    <rPh sb="8" eb="10">
      <t>クンレン</t>
    </rPh>
    <rPh sb="13" eb="15">
      <t>イチラン</t>
    </rPh>
    <rPh sb="16" eb="19">
      <t>ワカヤマ</t>
    </rPh>
    <rPh sb="19" eb="21">
      <t>サンギョウ</t>
    </rPh>
    <rPh sb="21" eb="23">
      <t>ギジュツ</t>
    </rPh>
    <rPh sb="23" eb="25">
      <t>センモン</t>
    </rPh>
    <rPh sb="25" eb="27">
      <t>ガクイン</t>
    </rPh>
    <phoneticPr fontId="5"/>
  </si>
  <si>
    <t>令和７年度上半期訓練コース一覧（田辺産業技術専門学院）</t>
    <rPh sb="0" eb="2">
      <t>レイワ</t>
    </rPh>
    <rPh sb="3" eb="5">
      <t>ネンド</t>
    </rPh>
    <rPh sb="5" eb="8">
      <t>カミハンキ</t>
    </rPh>
    <rPh sb="8" eb="10">
      <t>クンレン</t>
    </rPh>
    <rPh sb="13" eb="15">
      <t>イチラン</t>
    </rPh>
    <rPh sb="16" eb="18">
      <t>タナベ</t>
    </rPh>
    <rPh sb="18" eb="20">
      <t>サンギョウ</t>
    </rPh>
    <rPh sb="20" eb="22">
      <t>ギジュツ</t>
    </rPh>
    <rPh sb="22" eb="24">
      <t>センモン</t>
    </rPh>
    <rPh sb="24" eb="26">
      <t>ガクイン</t>
    </rPh>
    <phoneticPr fontId="5"/>
  </si>
  <si>
    <t>Java+Pythonプログラミング科（和歌山）</t>
    <rPh sb="18" eb="19">
      <t>カ</t>
    </rPh>
    <rPh sb="20" eb="23">
      <t>ワカヤマ</t>
    </rPh>
    <phoneticPr fontId="5"/>
  </si>
  <si>
    <t>介護初級科(和歌山１）</t>
  </si>
  <si>
    <t>湯浅</t>
    <rPh sb="0" eb="2">
      <t>ユアサ</t>
    </rPh>
    <phoneticPr fontId="5"/>
  </si>
  <si>
    <t>ＯＡ事務・Ｗｅｂ科（湯浅）</t>
    <rPh sb="2" eb="4">
      <t>ジム</t>
    </rPh>
    <rPh sb="8" eb="9">
      <t>カ</t>
    </rPh>
    <phoneticPr fontId="1"/>
  </si>
  <si>
    <t>海南</t>
    <rPh sb="0" eb="2">
      <t>カイナン</t>
    </rPh>
    <phoneticPr fontId="5"/>
  </si>
  <si>
    <t>ＯＡ事務・Ｗｅｂ科(海南）</t>
    <rPh sb="2" eb="4">
      <t>ジム</t>
    </rPh>
    <rPh sb="8" eb="9">
      <t>カ</t>
    </rPh>
    <rPh sb="10" eb="12">
      <t>カイナン</t>
    </rPh>
    <phoneticPr fontId="1"/>
  </si>
  <si>
    <t>ＯＡ事務・Ｗｅｂ科（和歌山１）</t>
    <rPh sb="2" eb="4">
      <t>ジム</t>
    </rPh>
    <rPh sb="8" eb="9">
      <t>カ</t>
    </rPh>
    <rPh sb="10" eb="13">
      <t>ワカヤマ</t>
    </rPh>
    <phoneticPr fontId="1"/>
  </si>
  <si>
    <t>医療（医科）・調剤事務科(和歌山）</t>
    <rPh sb="0" eb="2">
      <t>イリョウ</t>
    </rPh>
    <rPh sb="3" eb="5">
      <t>イカ</t>
    </rPh>
    <rPh sb="7" eb="9">
      <t>チョウザイ</t>
    </rPh>
    <rPh sb="9" eb="11">
      <t>ジム</t>
    </rPh>
    <rPh sb="11" eb="12">
      <t>カ</t>
    </rPh>
    <phoneticPr fontId="1"/>
  </si>
  <si>
    <t>介護初級科(橋本１）</t>
    <rPh sb="0" eb="2">
      <t>カイゴ</t>
    </rPh>
    <rPh sb="2" eb="4">
      <t>ショキュウ</t>
    </rPh>
    <rPh sb="4" eb="5">
      <t>カ</t>
    </rPh>
    <rPh sb="6" eb="8">
      <t>ハシモト</t>
    </rPh>
    <phoneticPr fontId="1"/>
  </si>
  <si>
    <t>ＯＡ事務・Ｗｅｂ科(和歌山２)（岩出市・紀の川市）</t>
    <rPh sb="2" eb="4">
      <t>ジム</t>
    </rPh>
    <rPh sb="8" eb="9">
      <t>カ</t>
    </rPh>
    <rPh sb="10" eb="13">
      <t>ワカヤマ</t>
    </rPh>
    <rPh sb="16" eb="19">
      <t>イワデシ</t>
    </rPh>
    <rPh sb="20" eb="21">
      <t>キ</t>
    </rPh>
    <rPh sb="22" eb="24">
      <t>カワシ</t>
    </rPh>
    <phoneticPr fontId="1"/>
  </si>
  <si>
    <t>介護パソコン科(和歌山１)</t>
    <rPh sb="0" eb="2">
      <t>カイゴ</t>
    </rPh>
    <rPh sb="6" eb="7">
      <t>カ</t>
    </rPh>
    <rPh sb="8" eb="11">
      <t>ワカヤマ</t>
    </rPh>
    <phoneticPr fontId="1"/>
  </si>
  <si>
    <t>パソコン・総務経理事務科(和歌山１)</t>
    <rPh sb="5" eb="7">
      <t>ソウム</t>
    </rPh>
    <rPh sb="7" eb="9">
      <t>ケイリ</t>
    </rPh>
    <rPh sb="9" eb="12">
      <t>ジムカ</t>
    </rPh>
    <rPh sb="13" eb="16">
      <t>ワカヤマ</t>
    </rPh>
    <phoneticPr fontId="1"/>
  </si>
  <si>
    <t>ＯＡ事務・Ｗｅｂ科(和歌山３）</t>
    <rPh sb="2" eb="4">
      <t>ジム</t>
    </rPh>
    <rPh sb="8" eb="9">
      <t>カ</t>
    </rPh>
    <rPh sb="10" eb="13">
      <t>ワカヤマ</t>
    </rPh>
    <phoneticPr fontId="1"/>
  </si>
  <si>
    <t xml:space="preserve">介護初級科(和歌山２) </t>
    <rPh sb="0" eb="2">
      <t>カイゴ</t>
    </rPh>
    <rPh sb="2" eb="4">
      <t>ショキュウ</t>
    </rPh>
    <rPh sb="4" eb="5">
      <t>カ</t>
    </rPh>
    <rPh sb="6" eb="9">
      <t>ワカヤマ</t>
    </rPh>
    <phoneticPr fontId="1"/>
  </si>
  <si>
    <t>ＯＡ事務・Ｗｅｂ科（御坊）</t>
    <rPh sb="2" eb="4">
      <t>ジム</t>
    </rPh>
    <rPh sb="8" eb="9">
      <t>カ</t>
    </rPh>
    <rPh sb="10" eb="12">
      <t>ゴボウ</t>
    </rPh>
    <phoneticPr fontId="5"/>
  </si>
  <si>
    <t>ＯＡ事務・Ｗｅｂ科（田辺１）</t>
    <rPh sb="10" eb="12">
      <t>タナベ</t>
    </rPh>
    <phoneticPr fontId="5"/>
  </si>
  <si>
    <t>Ｊａｖａ＋Ｐｙｔｈｏｎプログラミング科（田辺）</t>
    <rPh sb="18" eb="19">
      <t>カ</t>
    </rPh>
    <rPh sb="20" eb="22">
      <t>タナベ</t>
    </rPh>
    <phoneticPr fontId="5"/>
  </si>
  <si>
    <t>介護初級科（田辺１）</t>
    <rPh sb="0" eb="2">
      <t>カイゴ</t>
    </rPh>
    <rPh sb="2" eb="5">
      <t>ショキュウカ</t>
    </rPh>
    <rPh sb="6" eb="8">
      <t>タナベ</t>
    </rPh>
    <phoneticPr fontId="5"/>
  </si>
  <si>
    <t>介護初級科（御坊）</t>
    <rPh sb="0" eb="2">
      <t>カイゴ</t>
    </rPh>
    <rPh sb="2" eb="5">
      <t>ショキュウカ</t>
    </rPh>
    <rPh sb="6" eb="8">
      <t>ゴボウ</t>
    </rPh>
    <phoneticPr fontId="5"/>
  </si>
  <si>
    <t>ＯＡ事務・Ｗｅｂ科（新宮）</t>
    <rPh sb="10" eb="12">
      <t>シングウ</t>
    </rPh>
    <phoneticPr fontId="5"/>
  </si>
  <si>
    <t>パソコン・総務経理事務科（田辺１）</t>
    <rPh sb="5" eb="7">
      <t>ソウム</t>
    </rPh>
    <rPh sb="7" eb="9">
      <t>ケイリ</t>
    </rPh>
    <rPh sb="9" eb="11">
      <t>ジム</t>
    </rPh>
    <rPh sb="11" eb="12">
      <t>カ</t>
    </rPh>
    <rPh sb="13" eb="15">
      <t>タナベ</t>
    </rPh>
    <phoneticPr fontId="5"/>
  </si>
  <si>
    <t>介護初級科（田辺２）</t>
    <rPh sb="0" eb="2">
      <t>カイゴ</t>
    </rPh>
    <rPh sb="2" eb="5">
      <t>ショキュウカ</t>
    </rPh>
    <rPh sb="6" eb="8">
      <t>タナベ</t>
    </rPh>
    <phoneticPr fontId="5"/>
  </si>
  <si>
    <t>ＤＸ人材養成科（若年者） (和歌山）</t>
    <rPh sb="4" eb="6">
      <t>ヨウセイ</t>
    </rPh>
    <phoneticPr fontId="1"/>
  </si>
  <si>
    <t>パソコン・総務経理実習科</t>
    <rPh sb="5" eb="7">
      <t>ソウム</t>
    </rPh>
    <rPh sb="7" eb="9">
      <t>ケイリ</t>
    </rPh>
    <rPh sb="9" eb="11">
      <t>ジッシュウ</t>
    </rPh>
    <rPh sb="11" eb="12">
      <t>カ</t>
    </rPh>
    <phoneticPr fontId="5"/>
  </si>
  <si>
    <t>パソコン・簿記事務科（御坊１）</t>
    <rPh sb="5" eb="7">
      <t>ボキ</t>
    </rPh>
    <rPh sb="7" eb="9">
      <t>ジム</t>
    </rPh>
    <rPh sb="9" eb="10">
      <t>カ</t>
    </rPh>
    <rPh sb="11" eb="13">
      <t>ゴボウ</t>
    </rPh>
    <phoneticPr fontId="5"/>
  </si>
  <si>
    <t>医療事務科</t>
    <rPh sb="0" eb="2">
      <t>イリョウ</t>
    </rPh>
    <rPh sb="2" eb="4">
      <t>ジム</t>
    </rPh>
    <rPh sb="4" eb="5">
      <t>カ</t>
    </rPh>
    <phoneticPr fontId="5"/>
  </si>
  <si>
    <t>パソコン・簿記事務科（新宮）</t>
    <rPh sb="5" eb="7">
      <t>ボキ</t>
    </rPh>
    <rPh sb="7" eb="9">
      <t>ジム</t>
    </rPh>
    <rPh sb="9" eb="10">
      <t>カ</t>
    </rPh>
    <rPh sb="11" eb="13">
      <t>シングウ</t>
    </rPh>
    <phoneticPr fontId="5"/>
  </si>
  <si>
    <t>令和7年度</t>
    <rPh sb="0" eb="2">
      <t>レイワ</t>
    </rPh>
    <rPh sb="3" eb="5">
      <t>ネンド</t>
    </rPh>
    <phoneticPr fontId="5"/>
  </si>
  <si>
    <t>様式１</t>
    <rPh sb="0" eb="2">
      <t>ヨウシキ</t>
    </rPh>
    <phoneticPr fontId="5"/>
  </si>
  <si>
    <t>様式６</t>
    <rPh sb="0" eb="2">
      <t>ヨウシキ</t>
    </rPh>
    <phoneticPr fontId="5"/>
  </si>
  <si>
    <t>様式８-１～２</t>
    <rPh sb="0" eb="2">
      <t>ヨウシキ</t>
    </rPh>
    <phoneticPr fontId="5"/>
  </si>
  <si>
    <t>講師の経歴</t>
    <rPh sb="0" eb="2">
      <t>コウシ</t>
    </rPh>
    <rPh sb="3" eb="5">
      <t>ケイレキ</t>
    </rPh>
    <phoneticPr fontId="5"/>
  </si>
  <si>
    <t>担当科目経験年数</t>
    <rPh sb="0" eb="2">
      <t>タントウ</t>
    </rPh>
    <rPh sb="2" eb="4">
      <t>カモク</t>
    </rPh>
    <rPh sb="4" eb="6">
      <t>ケイケン</t>
    </rPh>
    <rPh sb="6" eb="8">
      <t>ネンスウ</t>
    </rPh>
    <phoneticPr fontId="5"/>
  </si>
  <si>
    <t>令和5年12月～
令和6年11月</t>
    <rPh sb="0" eb="2">
      <t>レイワ</t>
    </rPh>
    <rPh sb="3" eb="4">
      <t>ネン</t>
    </rPh>
    <rPh sb="6" eb="7">
      <t>ツキ</t>
    </rPh>
    <rPh sb="9" eb="11">
      <t>レイワ</t>
    </rPh>
    <rPh sb="12" eb="13">
      <t>ネン</t>
    </rPh>
    <rPh sb="15" eb="16">
      <t>ツキ</t>
    </rPh>
    <phoneticPr fontId="5"/>
  </si>
  <si>
    <t>令和4年12月～
令和5年11月</t>
    <rPh sb="0" eb="2">
      <t>レイワ</t>
    </rPh>
    <rPh sb="3" eb="4">
      <t>ネン</t>
    </rPh>
    <rPh sb="6" eb="7">
      <t>ツキ</t>
    </rPh>
    <rPh sb="9" eb="11">
      <t>レイワ</t>
    </rPh>
    <rPh sb="12" eb="13">
      <t>ネン</t>
    </rPh>
    <rPh sb="15" eb="16">
      <t>ツキ</t>
    </rPh>
    <phoneticPr fontId="5"/>
  </si>
  <si>
    <t>令和3年12月～
令和4年11月</t>
    <rPh sb="0" eb="2">
      <t>レイワ</t>
    </rPh>
    <rPh sb="3" eb="4">
      <t>ネン</t>
    </rPh>
    <rPh sb="6" eb="7">
      <t>ツキ</t>
    </rPh>
    <rPh sb="9" eb="11">
      <t>レイワ</t>
    </rPh>
    <rPh sb="12" eb="13">
      <t>ネン</t>
    </rPh>
    <rPh sb="15" eb="16">
      <t>ツキ</t>
    </rPh>
    <phoneticPr fontId="5"/>
  </si>
  <si>
    <t>委託訓練カリキュラム　※医療（医科）・調剤事務科（自由提案）</t>
    <rPh sb="12" eb="14">
      <t>イリョウ</t>
    </rPh>
    <rPh sb="15" eb="17">
      <t>イカ</t>
    </rPh>
    <rPh sb="19" eb="21">
      <t>チョウザイ</t>
    </rPh>
    <rPh sb="21" eb="23">
      <t>ジム</t>
    </rPh>
    <rPh sb="23" eb="24">
      <t>カ</t>
    </rPh>
    <rPh sb="25" eb="27">
      <t>ジユウ</t>
    </rPh>
    <rPh sb="27" eb="29">
      <t>テイアン</t>
    </rPh>
    <phoneticPr fontId="5"/>
  </si>
  <si>
    <t>病院・福祉施設関連の事務</t>
    <rPh sb="0" eb="2">
      <t>ビョウイン</t>
    </rPh>
    <rPh sb="3" eb="5">
      <t>フクシ</t>
    </rPh>
    <rPh sb="5" eb="7">
      <t>シセツ</t>
    </rPh>
    <rPh sb="7" eb="9">
      <t>カンレン</t>
    </rPh>
    <rPh sb="10" eb="12">
      <t>ジム</t>
    </rPh>
    <phoneticPr fontId="5"/>
  </si>
  <si>
    <t>病院・薬局に必要な診療報酬明細書に関する作成方法と電子カルテオペレーション、医療保険、ビジネスマナーなどの知識・技能について、医療（医科）現場における職場実習（１か月）を交えて実践的に習得する。</t>
    <rPh sb="0" eb="2">
      <t>ビョウイン</t>
    </rPh>
    <rPh sb="3" eb="5">
      <t>ヤッキョク</t>
    </rPh>
    <rPh sb="6" eb="8">
      <t>ヒツヨウ</t>
    </rPh>
    <rPh sb="9" eb="11">
      <t>シンリョウ</t>
    </rPh>
    <rPh sb="11" eb="13">
      <t>ホウシュウ</t>
    </rPh>
    <rPh sb="13" eb="16">
      <t>メイサイショ</t>
    </rPh>
    <rPh sb="17" eb="18">
      <t>カン</t>
    </rPh>
    <rPh sb="20" eb="22">
      <t>サクセイ</t>
    </rPh>
    <rPh sb="22" eb="24">
      <t>ホウホウ</t>
    </rPh>
    <rPh sb="25" eb="27">
      <t>デンシ</t>
    </rPh>
    <rPh sb="38" eb="40">
      <t>イリョウ</t>
    </rPh>
    <rPh sb="40" eb="42">
      <t>ホケン</t>
    </rPh>
    <rPh sb="53" eb="55">
      <t>チシキ</t>
    </rPh>
    <rPh sb="56" eb="58">
      <t>ギノウ</t>
    </rPh>
    <rPh sb="63" eb="65">
      <t>イリョウ</t>
    </rPh>
    <rPh sb="66" eb="68">
      <t>イカ</t>
    </rPh>
    <rPh sb="69" eb="71">
      <t>ゲンバ</t>
    </rPh>
    <rPh sb="75" eb="77">
      <t>ショクバ</t>
    </rPh>
    <rPh sb="77" eb="79">
      <t>ジッシュウ</t>
    </rPh>
    <rPh sb="82" eb="83">
      <t>ゲツ</t>
    </rPh>
    <rPh sb="85" eb="86">
      <t>マジ</t>
    </rPh>
    <rPh sb="88" eb="91">
      <t>ジッセンテキ</t>
    </rPh>
    <rPh sb="92" eb="94">
      <t>シュウトク</t>
    </rPh>
    <phoneticPr fontId="5"/>
  </si>
  <si>
    <t>診療報酬請求事務能力認定試験、医療事務管理士技能認定試験、メディカルクラーク（医科）、調剤事務管理士技能認定試験</t>
    <rPh sb="0" eb="2">
      <t>シンリョウ</t>
    </rPh>
    <rPh sb="2" eb="4">
      <t>ホウシュウ</t>
    </rPh>
    <rPh sb="4" eb="6">
      <t>セイキュウ</t>
    </rPh>
    <rPh sb="6" eb="8">
      <t>ジム</t>
    </rPh>
    <rPh sb="8" eb="10">
      <t>ノウリョク</t>
    </rPh>
    <rPh sb="10" eb="12">
      <t>ニンテイ</t>
    </rPh>
    <rPh sb="12" eb="14">
      <t>シケン</t>
    </rPh>
    <rPh sb="15" eb="17">
      <t>イリョウ</t>
    </rPh>
    <rPh sb="17" eb="19">
      <t>ジム</t>
    </rPh>
    <rPh sb="19" eb="21">
      <t>カンリ</t>
    </rPh>
    <rPh sb="21" eb="22">
      <t>シ</t>
    </rPh>
    <rPh sb="22" eb="24">
      <t>ギノウ</t>
    </rPh>
    <rPh sb="24" eb="26">
      <t>ニンテイ</t>
    </rPh>
    <rPh sb="26" eb="28">
      <t>シケン</t>
    </rPh>
    <rPh sb="39" eb="41">
      <t>イカ</t>
    </rPh>
    <rPh sb="43" eb="45">
      <t>チョウザイ</t>
    </rPh>
    <rPh sb="45" eb="47">
      <t>ジム</t>
    </rPh>
    <rPh sb="47" eb="50">
      <t>カンリシ</t>
    </rPh>
    <rPh sb="50" eb="52">
      <t>ギノウ</t>
    </rPh>
    <rPh sb="52" eb="54">
      <t>ニンテイ</t>
    </rPh>
    <rPh sb="54" eb="56">
      <t>シケン</t>
    </rPh>
    <phoneticPr fontId="5"/>
  </si>
  <si>
    <t>病院・福祉施設関連の受付、案内、会計業務、診療報酬事務、調剤報酬請求・入力オペレーション等に関する職種に就職を目指す求職者</t>
    <rPh sb="0" eb="2">
      <t>ビョウイン</t>
    </rPh>
    <rPh sb="3" eb="5">
      <t>フクシ</t>
    </rPh>
    <rPh sb="5" eb="7">
      <t>シセツ</t>
    </rPh>
    <rPh sb="7" eb="9">
      <t>カンレン</t>
    </rPh>
    <rPh sb="10" eb="12">
      <t>ウケツケ</t>
    </rPh>
    <rPh sb="13" eb="15">
      <t>アンナイ</t>
    </rPh>
    <rPh sb="16" eb="18">
      <t>カイケイ</t>
    </rPh>
    <rPh sb="18" eb="20">
      <t>ギョウム</t>
    </rPh>
    <rPh sb="21" eb="23">
      <t>シンリョウ</t>
    </rPh>
    <rPh sb="23" eb="25">
      <t>ホウシュウ</t>
    </rPh>
    <rPh sb="25" eb="27">
      <t>ジム</t>
    </rPh>
    <rPh sb="28" eb="30">
      <t>チョウザイ</t>
    </rPh>
    <rPh sb="30" eb="32">
      <t>ホウシュウ</t>
    </rPh>
    <rPh sb="32" eb="34">
      <t>セイキュウ</t>
    </rPh>
    <rPh sb="35" eb="37">
      <t>ニュウリョク</t>
    </rPh>
    <rPh sb="44" eb="45">
      <t>トウ</t>
    </rPh>
    <rPh sb="46" eb="47">
      <t>カン</t>
    </rPh>
    <rPh sb="49" eb="51">
      <t>ショクシュ</t>
    </rPh>
    <rPh sb="52" eb="54">
      <t>シュウショク</t>
    </rPh>
    <rPh sb="55" eb="57">
      <t>メザ</t>
    </rPh>
    <rPh sb="58" eb="60">
      <t>キュウショク</t>
    </rPh>
    <rPh sb="60" eb="61">
      <t>シャ</t>
    </rPh>
    <phoneticPr fontId="5"/>
  </si>
  <si>
    <t>職業能力向上講習
（訓練導入講習対象科目）</t>
    <phoneticPr fontId="5"/>
  </si>
  <si>
    <t>キャリア形成の必要性、キャリアコンサルティング、労働市場等の把握、職場理解、職場体験、ビジネスマナーの向上、コミュニケーション、安全衛生、ＶＤＴ作業における労働衛生環境管理</t>
    <phoneticPr fontId="5"/>
  </si>
  <si>
    <t>職場実習</t>
    <rPh sb="0" eb="2">
      <t>ショクバ</t>
    </rPh>
    <rPh sb="2" eb="4">
      <t>ジッシュウ</t>
    </rPh>
    <phoneticPr fontId="5"/>
  </si>
  <si>
    <t>医療事務基礎
（訓練導入講習対象科目）</t>
    <phoneticPr fontId="5"/>
  </si>
  <si>
    <t>医療保険制度の概要、診療報酬、薬価基準、材料価格基準の基礎知識</t>
    <phoneticPr fontId="5"/>
  </si>
  <si>
    <t>上記訓練時間とは別に開講・修了に係る行事を行ってください。</t>
  </si>
  <si>
    <t>委託訓練カリキュラム　※パソコン総務経理実習科（自由提案）</t>
    <rPh sb="16" eb="18">
      <t>ソウム</t>
    </rPh>
    <rPh sb="18" eb="20">
      <t>ケイリ</t>
    </rPh>
    <rPh sb="20" eb="22">
      <t>ジッシュウ</t>
    </rPh>
    <rPh sb="22" eb="23">
      <t>カ</t>
    </rPh>
    <rPh sb="24" eb="26">
      <t>ジユウ</t>
    </rPh>
    <rPh sb="26" eb="28">
      <t>テイアン</t>
    </rPh>
    <phoneticPr fontId="5"/>
  </si>
  <si>
    <t>事務全般（総務事務、経理事務、営業事務等）</t>
    <rPh sb="0" eb="2">
      <t>ジム</t>
    </rPh>
    <rPh sb="2" eb="4">
      <t>ゼンパン</t>
    </rPh>
    <rPh sb="5" eb="7">
      <t>ソウム</t>
    </rPh>
    <rPh sb="7" eb="9">
      <t>ジム</t>
    </rPh>
    <rPh sb="10" eb="12">
      <t>ケイリ</t>
    </rPh>
    <rPh sb="12" eb="14">
      <t>ジム</t>
    </rPh>
    <rPh sb="15" eb="17">
      <t>エイギョウ</t>
    </rPh>
    <rPh sb="17" eb="20">
      <t>ジムナド</t>
    </rPh>
    <phoneticPr fontId="5"/>
  </si>
  <si>
    <t>総務事務や経理事務（商業簿記）の知識及びパソコンによる文書・帳票作成、ビジネスマナーなどに関する知識・技能について、職場実習(１か月)を交えてより実践的に習得する。</t>
    <rPh sb="0" eb="2">
      <t>ソウム</t>
    </rPh>
    <rPh sb="2" eb="4">
      <t>ジム</t>
    </rPh>
    <rPh sb="5" eb="7">
      <t>ケイリ</t>
    </rPh>
    <rPh sb="7" eb="9">
      <t>ジム</t>
    </rPh>
    <rPh sb="10" eb="12">
      <t>ショウギョウ</t>
    </rPh>
    <rPh sb="12" eb="14">
      <t>ボキ</t>
    </rPh>
    <rPh sb="16" eb="18">
      <t>チシキ</t>
    </rPh>
    <rPh sb="18" eb="19">
      <t>オヨ</t>
    </rPh>
    <rPh sb="27" eb="29">
      <t>ブンショ</t>
    </rPh>
    <rPh sb="30" eb="32">
      <t>チョウヒョウ</t>
    </rPh>
    <rPh sb="32" eb="34">
      <t>サクセイ</t>
    </rPh>
    <rPh sb="45" eb="46">
      <t>カン</t>
    </rPh>
    <rPh sb="48" eb="50">
      <t>チシキ</t>
    </rPh>
    <rPh sb="51" eb="53">
      <t>ギノウ</t>
    </rPh>
    <rPh sb="58" eb="60">
      <t>ショクバ</t>
    </rPh>
    <rPh sb="60" eb="62">
      <t>ジッシュウ</t>
    </rPh>
    <rPh sb="65" eb="66">
      <t>ゲツ</t>
    </rPh>
    <rPh sb="68" eb="69">
      <t>マジ</t>
    </rPh>
    <rPh sb="73" eb="76">
      <t>ジッセンテキ</t>
    </rPh>
    <rPh sb="77" eb="79">
      <t>シュウトク</t>
    </rPh>
    <phoneticPr fontId="5"/>
  </si>
  <si>
    <t>日商簿記検定３級（商業簿記）、日商ＰＣ検定試験（文書作成、データ活用）３級</t>
    <rPh sb="0" eb="2">
      <t>ニッショウ</t>
    </rPh>
    <rPh sb="2" eb="4">
      <t>ボキ</t>
    </rPh>
    <rPh sb="4" eb="6">
      <t>ケンテイ</t>
    </rPh>
    <rPh sb="7" eb="8">
      <t>キュウ</t>
    </rPh>
    <rPh sb="9" eb="11">
      <t>ショウギョウ</t>
    </rPh>
    <rPh sb="11" eb="13">
      <t>ボキ</t>
    </rPh>
    <rPh sb="15" eb="17">
      <t>ニッショウ</t>
    </rPh>
    <rPh sb="19" eb="21">
      <t>ケンテイ</t>
    </rPh>
    <rPh sb="21" eb="23">
      <t>シケン</t>
    </rPh>
    <rPh sb="24" eb="26">
      <t>ブンショ</t>
    </rPh>
    <rPh sb="26" eb="28">
      <t>サクセイ</t>
    </rPh>
    <rPh sb="32" eb="34">
      <t>カツヨウ</t>
    </rPh>
    <rPh sb="36" eb="37">
      <t>キュウ</t>
    </rPh>
    <phoneticPr fontId="5"/>
  </si>
  <si>
    <t>総務・経理・パソコンの知識・技能を習得し、総務・経理関係事務等で就職を目指す求職者（パソコン未経験者も受講可能）。</t>
    <rPh sb="0" eb="2">
      <t>ソウム</t>
    </rPh>
    <rPh sb="3" eb="5">
      <t>ケイリ</t>
    </rPh>
    <rPh sb="11" eb="13">
      <t>チシキ</t>
    </rPh>
    <rPh sb="14" eb="16">
      <t>ギノウ</t>
    </rPh>
    <rPh sb="17" eb="19">
      <t>シュウトク</t>
    </rPh>
    <rPh sb="21" eb="23">
      <t>ソウム</t>
    </rPh>
    <rPh sb="24" eb="26">
      <t>ケイリ</t>
    </rPh>
    <rPh sb="26" eb="28">
      <t>カンケイ</t>
    </rPh>
    <rPh sb="28" eb="31">
      <t>ジムナド</t>
    </rPh>
    <rPh sb="32" eb="34">
      <t>シュウショク</t>
    </rPh>
    <rPh sb="35" eb="37">
      <t>メザ</t>
    </rPh>
    <rPh sb="38" eb="40">
      <t>キュウショク</t>
    </rPh>
    <rPh sb="40" eb="41">
      <t>シャ</t>
    </rPh>
    <rPh sb="46" eb="50">
      <t>ミケイケンシャ</t>
    </rPh>
    <rPh sb="51" eb="53">
      <t>ジュコウ</t>
    </rPh>
    <rPh sb="53" eb="55">
      <t>カノウ</t>
    </rPh>
    <phoneticPr fontId="5"/>
  </si>
  <si>
    <t xml:space="preserve"> 小計</t>
    <phoneticPr fontId="5"/>
  </si>
  <si>
    <t>小計</t>
    <phoneticPr fontId="5"/>
  </si>
  <si>
    <t>接客接遇実習
（訓練導入講習対象科目）</t>
    <rPh sb="0" eb="2">
      <t>セッキャク</t>
    </rPh>
    <rPh sb="2" eb="4">
      <t>セツグウ</t>
    </rPh>
    <rPh sb="4" eb="6">
      <t>ジッシュウ</t>
    </rPh>
    <rPh sb="8" eb="18">
      <t>クンレンドウニュウコウシュウタイショウカモク</t>
    </rPh>
    <phoneticPr fontId="5"/>
  </si>
  <si>
    <t>接客用語の使い方等による受付、案内、電話対応</t>
    <rPh sb="0" eb="2">
      <t>セッキャク</t>
    </rPh>
    <rPh sb="2" eb="4">
      <t>ヨウゴ</t>
    </rPh>
    <rPh sb="5" eb="6">
      <t>ツカ</t>
    </rPh>
    <rPh sb="7" eb="8">
      <t>カタ</t>
    </rPh>
    <rPh sb="8" eb="9">
      <t>トウ</t>
    </rPh>
    <rPh sb="12" eb="14">
      <t>ウケツケ</t>
    </rPh>
    <rPh sb="15" eb="17">
      <t>アンナイ</t>
    </rPh>
    <rPh sb="18" eb="20">
      <t>デンワ</t>
    </rPh>
    <rPh sb="20" eb="22">
      <t>タイオウ</t>
    </rPh>
    <phoneticPr fontId="5"/>
  </si>
  <si>
    <t>文書・帳票作成実習
（訓練導入講習対象科目）</t>
    <rPh sb="0" eb="2">
      <t>ブンショ</t>
    </rPh>
    <rPh sb="3" eb="5">
      <t>チョウヒョウ</t>
    </rPh>
    <rPh sb="5" eb="7">
      <t>サクセイ</t>
    </rPh>
    <rPh sb="7" eb="9">
      <t>ジッシュウ</t>
    </rPh>
    <rPh sb="11" eb="21">
      <t>クンレンドウニュウコウシュウタイショウカモク</t>
    </rPh>
    <phoneticPr fontId="5"/>
  </si>
  <si>
    <t>ＯＡ機器操作によるビジネス文書・帳票等作成の実務</t>
    <rPh sb="2" eb="4">
      <t>キキ</t>
    </rPh>
    <rPh sb="4" eb="6">
      <t>ソウサ</t>
    </rPh>
    <rPh sb="13" eb="15">
      <t>ブンショ</t>
    </rPh>
    <rPh sb="16" eb="18">
      <t>チョウヒョウ</t>
    </rPh>
    <rPh sb="18" eb="19">
      <t>トウ</t>
    </rPh>
    <rPh sb="19" eb="21">
      <t>サクセイ</t>
    </rPh>
    <rPh sb="22" eb="24">
      <t>ジツム</t>
    </rPh>
    <phoneticPr fontId="5"/>
  </si>
  <si>
    <t>事務処理実習
（訓練導入講習対象科目）</t>
    <rPh sb="0" eb="2">
      <t>ジム</t>
    </rPh>
    <rPh sb="2" eb="4">
      <t>ショリ</t>
    </rPh>
    <rPh sb="4" eb="6">
      <t>ジッシュウ</t>
    </rPh>
    <rPh sb="8" eb="10">
      <t>クンレン</t>
    </rPh>
    <rPh sb="10" eb="12">
      <t>ドウニュウ</t>
    </rPh>
    <rPh sb="12" eb="14">
      <t>コウシュウ</t>
    </rPh>
    <rPh sb="14" eb="16">
      <t>タイショウ</t>
    </rPh>
    <rPh sb="16" eb="18">
      <t>カモク</t>
    </rPh>
    <phoneticPr fontId="5"/>
  </si>
  <si>
    <t>各種データ等の整理、書類整理等の日常業務</t>
    <rPh sb="0" eb="2">
      <t>カクシュ</t>
    </rPh>
    <rPh sb="5" eb="6">
      <t>トウ</t>
    </rPh>
    <rPh sb="7" eb="9">
      <t>セイリ</t>
    </rPh>
    <rPh sb="10" eb="12">
      <t>ショルイ</t>
    </rPh>
    <rPh sb="12" eb="14">
      <t>セイリ</t>
    </rPh>
    <rPh sb="14" eb="15">
      <t>トウ</t>
    </rPh>
    <rPh sb="16" eb="18">
      <t>ニチジョウ</t>
    </rPh>
    <rPh sb="18" eb="20">
      <t>ギョウム</t>
    </rPh>
    <phoneticPr fontId="5"/>
  </si>
  <si>
    <t>経理事務実習
（訓練導入講習対象科目）</t>
    <rPh sb="0" eb="2">
      <t>ケイリ</t>
    </rPh>
    <rPh sb="2" eb="4">
      <t>ジム</t>
    </rPh>
    <rPh sb="4" eb="6">
      <t>ジッシュウ</t>
    </rPh>
    <rPh sb="8" eb="10">
      <t>クンレン</t>
    </rPh>
    <rPh sb="10" eb="12">
      <t>ドウニュウ</t>
    </rPh>
    <rPh sb="12" eb="14">
      <t>コウシュウ</t>
    </rPh>
    <rPh sb="14" eb="16">
      <t>タイショウ</t>
    </rPh>
    <rPh sb="16" eb="18">
      <t>カモク</t>
    </rPh>
    <phoneticPr fontId="5"/>
  </si>
  <si>
    <t>経理事務（伝票記入、帳簿記入、書類作成等）</t>
    <rPh sb="0" eb="2">
      <t>ケイリ</t>
    </rPh>
    <rPh sb="2" eb="4">
      <t>ジム</t>
    </rPh>
    <rPh sb="5" eb="7">
      <t>デンピョウ</t>
    </rPh>
    <rPh sb="7" eb="9">
      <t>キニュウ</t>
    </rPh>
    <rPh sb="10" eb="12">
      <t>チョウボ</t>
    </rPh>
    <rPh sb="12" eb="14">
      <t>キニュウ</t>
    </rPh>
    <rPh sb="15" eb="17">
      <t>ショルイ</t>
    </rPh>
    <rPh sb="17" eb="19">
      <t>サクセイ</t>
    </rPh>
    <rPh sb="19" eb="20">
      <t>トウ</t>
    </rPh>
    <phoneticPr fontId="5"/>
  </si>
  <si>
    <t>上記訓練時間とは別に開講・修了に係る行事を行ってください。</t>
    <phoneticPr fontId="5"/>
  </si>
  <si>
    <t>【障害者への合理的配慮等】</t>
    <rPh sb="1" eb="4">
      <t>ショウガイシャ</t>
    </rPh>
    <rPh sb="6" eb="9">
      <t>ゴウリテキ</t>
    </rPh>
    <rPh sb="9" eb="11">
      <t>ハイリョ</t>
    </rPh>
    <rPh sb="11" eb="12">
      <t>トウ</t>
    </rPh>
    <phoneticPr fontId="5"/>
  </si>
  <si>
    <t>〈対応内容・方法等〉</t>
    <rPh sb="1" eb="3">
      <t>タイオウ</t>
    </rPh>
    <rPh sb="3" eb="5">
      <t>ナイヨウ</t>
    </rPh>
    <rPh sb="6" eb="8">
      <t>ホウホウ</t>
    </rPh>
    <rPh sb="8" eb="9">
      <t>トウ</t>
    </rPh>
    <phoneticPr fontId="5"/>
  </si>
  <si>
    <t>緊急連絡先</t>
    <rPh sb="0" eb="2">
      <t>キンキュウ</t>
    </rPh>
    <rPh sb="2" eb="5">
      <t>レンラクサキ</t>
    </rPh>
    <phoneticPr fontId="5"/>
  </si>
  <si>
    <t>携帯電話番号</t>
    <rPh sb="0" eb="2">
      <t>ケイタイ</t>
    </rPh>
    <rPh sb="2" eb="4">
      <t>デンワ</t>
    </rPh>
    <rPh sb="4" eb="6">
      <t>バンゴウ</t>
    </rPh>
    <phoneticPr fontId="5"/>
  </si>
  <si>
    <t>災害時避難場所</t>
    <rPh sb="0" eb="2">
      <t>サイガイ</t>
    </rPh>
    <rPh sb="2" eb="3">
      <t>ジ</t>
    </rPh>
    <rPh sb="3" eb="5">
      <t>ヒナン</t>
    </rPh>
    <rPh sb="5" eb="7">
      <t>バショ</t>
    </rPh>
    <phoneticPr fontId="5"/>
  </si>
  <si>
    <t>委託訓練カリキュラム　※医療事務科（自由提案）</t>
    <rPh sb="12" eb="14">
      <t>イリョウ</t>
    </rPh>
    <rPh sb="14" eb="16">
      <t>ジム</t>
    </rPh>
    <phoneticPr fontId="5"/>
  </si>
  <si>
    <t>病院・薬局に必要な診療報酬明細書に関する作成方法と電子カルテオペレーション、医療保険、ビジネスマナーなどの知識・技能を習得する。</t>
    <rPh sb="0" eb="2">
      <t>ビョウイン</t>
    </rPh>
    <rPh sb="3" eb="5">
      <t>ヤッキョク</t>
    </rPh>
    <rPh sb="6" eb="8">
      <t>ヒツヨウ</t>
    </rPh>
    <rPh sb="9" eb="11">
      <t>シンリョウ</t>
    </rPh>
    <rPh sb="11" eb="13">
      <t>ホウシュウ</t>
    </rPh>
    <rPh sb="13" eb="16">
      <t>メイサイショ</t>
    </rPh>
    <rPh sb="17" eb="18">
      <t>カン</t>
    </rPh>
    <rPh sb="20" eb="22">
      <t>サクセイ</t>
    </rPh>
    <rPh sb="22" eb="24">
      <t>ホウホウ</t>
    </rPh>
    <rPh sb="25" eb="27">
      <t>デンシ</t>
    </rPh>
    <rPh sb="38" eb="40">
      <t>イリョウ</t>
    </rPh>
    <rPh sb="40" eb="42">
      <t>ホケン</t>
    </rPh>
    <rPh sb="53" eb="55">
      <t>チシキ</t>
    </rPh>
    <rPh sb="56" eb="58">
      <t>ギノウ</t>
    </rPh>
    <rPh sb="59" eb="61">
      <t>シュウトク</t>
    </rPh>
    <phoneticPr fontId="5"/>
  </si>
  <si>
    <t>診療報酬請求事務能力認定試験、医療事務管理士技能認定試験、メディカルクラーク（医科）、調剤事務管理士技能認定試験</t>
    <rPh sb="0" eb="2">
      <t>シンリョウ</t>
    </rPh>
    <rPh sb="2" eb="4">
      <t>ホウシュウ</t>
    </rPh>
    <rPh sb="4" eb="6">
      <t>セイキュウ</t>
    </rPh>
    <rPh sb="6" eb="8">
      <t>ジム</t>
    </rPh>
    <rPh sb="8" eb="10">
      <t>ノウリョク</t>
    </rPh>
    <rPh sb="10" eb="12">
      <t>ニンテイ</t>
    </rPh>
    <rPh sb="12" eb="14">
      <t>シケン</t>
    </rPh>
    <rPh sb="15" eb="17">
      <t>イリョウ</t>
    </rPh>
    <rPh sb="17" eb="19">
      <t>ジム</t>
    </rPh>
    <rPh sb="19" eb="21">
      <t>カンリ</t>
    </rPh>
    <rPh sb="21" eb="22">
      <t>シ</t>
    </rPh>
    <rPh sb="22" eb="24">
      <t>ギノウ</t>
    </rPh>
    <rPh sb="24" eb="26">
      <t>ニンテイ</t>
    </rPh>
    <rPh sb="26" eb="28">
      <t>シケン</t>
    </rPh>
    <rPh sb="39" eb="41">
      <t>イカ</t>
    </rPh>
    <rPh sb="43" eb="45">
      <t>チョウザイ</t>
    </rPh>
    <rPh sb="45" eb="47">
      <t>ジム</t>
    </rPh>
    <rPh sb="47" eb="49">
      <t>カンリ</t>
    </rPh>
    <rPh sb="49" eb="50">
      <t>シ</t>
    </rPh>
    <rPh sb="50" eb="52">
      <t>ギノウ</t>
    </rPh>
    <rPh sb="52" eb="54">
      <t>ニンテイ</t>
    </rPh>
    <rPh sb="54" eb="56">
      <t>シケン</t>
    </rPh>
    <phoneticPr fontId="5"/>
  </si>
  <si>
    <t>様式１２－７</t>
    <rPh sb="0" eb="2">
      <t>ヨウシキ</t>
    </rPh>
    <phoneticPr fontId="5"/>
  </si>
  <si>
    <t>様式１２－８</t>
    <rPh sb="0" eb="2">
      <t>ヨウシキ</t>
    </rPh>
    <phoneticPr fontId="5"/>
  </si>
  <si>
    <t>デジタル分野以外で、カリキュラムにリテラシー項目を反映した内容について提出</t>
    <rPh sb="4" eb="5">
      <t>ブン</t>
    </rPh>
    <rPh sb="5" eb="6">
      <t>ヤ</t>
    </rPh>
    <rPh sb="6" eb="8">
      <t>イガイ</t>
    </rPh>
    <rPh sb="22" eb="24">
      <t>コウモク</t>
    </rPh>
    <rPh sb="25" eb="27">
      <t>ハンエイ</t>
    </rPh>
    <rPh sb="29" eb="31">
      <t>ナイヨウ</t>
    </rPh>
    <rPh sb="35" eb="37">
      <t>テイシュツ</t>
    </rPh>
    <phoneticPr fontId="5"/>
  </si>
  <si>
    <t>様式１３</t>
    <rPh sb="0" eb="2">
      <t>ヨウシキ</t>
    </rPh>
    <phoneticPr fontId="5"/>
  </si>
  <si>
    <t>様式１４</t>
    <rPh sb="0" eb="2">
      <t>ヨウシキ</t>
    </rPh>
    <phoneticPr fontId="5"/>
  </si>
  <si>
    <t>様式１２－９</t>
    <rPh sb="0" eb="2">
      <t>ヨウシキ</t>
    </rPh>
    <phoneticPr fontId="5"/>
  </si>
  <si>
    <t>様式13</t>
    <rPh sb="0" eb="2">
      <t>ヨウシキ</t>
    </rPh>
    <phoneticPr fontId="5"/>
  </si>
  <si>
    <t>様式14</t>
    <rPh sb="0" eb="2">
      <t>ヨウシキ</t>
    </rPh>
    <phoneticPr fontId="5"/>
  </si>
  <si>
    <t>提出する際、全ての様式の網掛けを「白」に設定してください。</t>
    <rPh sb="0" eb="2">
      <t>テイシュツ</t>
    </rPh>
    <rPh sb="4" eb="5">
      <t>サイ</t>
    </rPh>
    <rPh sb="6" eb="7">
      <t>スベ</t>
    </rPh>
    <rPh sb="9" eb="11">
      <t>ヨウシキ</t>
    </rPh>
    <rPh sb="12" eb="14">
      <t>アミカ</t>
    </rPh>
    <rPh sb="17" eb="18">
      <t>シロ</t>
    </rPh>
    <rPh sb="20" eb="22">
      <t>セッテイ</t>
    </rPh>
    <phoneticPr fontId="5"/>
  </si>
  <si>
    <t>・「基礎データ入力票シート」に基本情報を入力すると企画提案各様式の基本情報が</t>
    <phoneticPr fontId="5"/>
  </si>
  <si>
    <t xml:space="preserve"> 自動的に入力されます。</t>
    <phoneticPr fontId="5"/>
  </si>
  <si>
    <t>・各様式作成前に、「基礎データ入力票シート」に基本情報を設定し、その後、各様式の</t>
    <phoneticPr fontId="5"/>
  </si>
  <si>
    <t xml:space="preserve"> 個々の情報を入力してください。</t>
    <phoneticPr fontId="5"/>
  </si>
  <si>
    <t>　　Ｗｅｂ科（和歌山）」と基本シートに入力し、提出様式の基本情報欄が「ＯＡ事務・</t>
    <phoneticPr fontId="5"/>
  </si>
  <si>
    <t>例）「ＯＡ事務・Ｗｅｂ科（橋本）」コースの提案資料作成時、間違えて「ＯＡ事務・</t>
    <phoneticPr fontId="5"/>
  </si>
  <si>
    <t>　　Ｗｅｂ科（和歌山）」となった時,「基礎データ入力票」の訓練科名欄入力内容を</t>
    <phoneticPr fontId="5"/>
  </si>
  <si>
    <t>様式 １</t>
    <rPh sb="0" eb="2">
      <t>ヨウシキ</t>
    </rPh>
    <phoneticPr fontId="5"/>
  </si>
  <si>
    <t>様式8-1</t>
    <rPh sb="0" eb="2">
      <t>ヨウシキ</t>
    </rPh>
    <phoneticPr fontId="5"/>
  </si>
  <si>
    <t>委託訓練カリキュラム　　※介護パソコン科（自由提案）</t>
    <rPh sb="21" eb="23">
      <t>ジユウ</t>
    </rPh>
    <phoneticPr fontId="5"/>
  </si>
  <si>
    <t>様式１２－１０</t>
    <rPh sb="0" eb="2">
      <t>ヨウシキ</t>
    </rPh>
    <phoneticPr fontId="5"/>
  </si>
  <si>
    <t>様式１２－１１</t>
    <rPh sb="0" eb="2">
      <t>ヨウシキ</t>
    </rPh>
    <phoneticPr fontId="5"/>
  </si>
  <si>
    <t>　効果的なSNS広報の事例、データ・デジタル技術を活用した顧客・ユーザー行動の分析の紹介等</t>
    <phoneticPr fontId="5"/>
  </si>
  <si>
    <t>　介護・美容・飲食・病院・流通等のデジタル活用による効率化の事例の紹介等</t>
    <phoneticPr fontId="5"/>
  </si>
  <si>
    <t>　eコマース、デリバリーサービス等の事例の紹介等</t>
    <phoneticPr fontId="5"/>
  </si>
  <si>
    <t>　小売・流通業界・観光業界等の事例の紹介等</t>
    <phoneticPr fontId="5"/>
  </si>
  <si>
    <t>　ZOOM、Teams等の代表的なWEB会議用ソフト、グループウェアの利用方法・紹介等</t>
    <phoneticPr fontId="5"/>
  </si>
  <si>
    <t>　POSシステム、キャッシュレス決済、モバイルPOSレジ、電子カルテ、介護ソフト、施工管理や勤怠管理のICT化導入、生成ＡＩの活用事例の紹介等</t>
    <phoneticPr fontId="5"/>
  </si>
  <si>
    <t>　オフィスソフトの操作（就職先での報告書やリーフレット等の作成で使用が想定される文字のサイズやフォントを変更した文書作成、就職先での資料作成、データ管理等で使用が想定される基本的な関数、表作成などのレベルのものに限る）等</t>
    <phoneticPr fontId="5"/>
  </si>
  <si>
    <t>　会計ソフト、医療事務システム、CADシステムなどの利用方法・紹介等</t>
    <phoneticPr fontId="5"/>
  </si>
  <si>
    <t>　デジタルデータに係る情報セキュリティの重要性、情報セキュリティ事故の原因、個人がとるべきセキュリティ対策等</t>
    <phoneticPr fontId="5"/>
  </si>
  <si>
    <t>　投稿内容、ネットエチケット等の注意点</t>
    <phoneticPr fontId="5"/>
  </si>
  <si>
    <t>　顧客等のデジタルデータを扱う際の個人情報保護法、画像等のデジタルデータを扱う際の著作権などのルール等</t>
    <phoneticPr fontId="5"/>
  </si>
  <si>
    <t>ベンダーマネジメント</t>
    <phoneticPr fontId="5"/>
  </si>
  <si>
    <t>6時間
以上</t>
    <rPh sb="1" eb="3">
      <t>ジカン</t>
    </rPh>
    <rPh sb="4" eb="6">
      <t>イジョウ</t>
    </rPh>
    <phoneticPr fontId="5"/>
  </si>
  <si>
    <t>Webデザイナー</t>
    <phoneticPr fontId="5"/>
  </si>
  <si>
    <t>Web制作の仕組み、デザイン用ソフトの機能を理解し、コードの記述やソフトの操作、基本的なWebページ作成を習得し、関連資格の取得により、早期就職を目指す。</t>
  </si>
  <si>
    <t>①ＷＥＢクリエイター能力認定試験（エキスパート）、②Ｉｌｌｕｓｔｒａｔｏｒ®クリエイター能力認定試験（エキスパート）、③Ｐｈｏｔｏｓｈｏｐ®クリエイター能力認定試験（エキスパート）、④Ｗｅｂ検定（デザイン、ディレクション、プロデュース)、⑤CG-ARTS検定（CGクリエイター検定（エキスパート）、Ｗｅｂデザイナー検定（エキスパート）、画像処理エンジニア検定（エキスパート）、CGエンジニア検定（エキスパート）、マルチメディア検定（エキスパート））、⑥アドビ認定プロフェッショナル（Ｐｈｏｔｏｓｈｏｐ、Ｉｌｌｕｓｔｒａｔｏｒ、Ｐｒｅｍｉｅｒｅ Ｐｒo）、⑦ウェブデザイン技能検定　１～３級のうちいずれか</t>
    <phoneticPr fontId="5"/>
  </si>
  <si>
    <t>様式１２－１２</t>
    <rPh sb="0" eb="2">
      <t>ヨウシキ</t>
    </rPh>
    <phoneticPr fontId="5"/>
  </si>
  <si>
    <t>※表示行が足りない時には追加してください。ただし、追加した時には平均に記載の計算式を確認してください。</t>
    <phoneticPr fontId="5"/>
  </si>
  <si>
    <t>　　「ＯＡ事務・Ｗｅｂ科（和歌山）」から「ＯＡ事務・Ｗｅｂ科（橋本）」へ変更</t>
    <phoneticPr fontId="5"/>
  </si>
  <si>
    <t>　　すると、提出様式の全ての訓練科名欄が変更されます。</t>
    <phoneticPr fontId="5"/>
  </si>
  <si>
    <t xml:space="preserve"> </t>
    <phoneticPr fontId="5"/>
  </si>
  <si>
    <t xml:space="preserve">※「大型自動車一種運転業務従事者育成コース」は、様式８－２を提出。
※「大型自動車一種運転業務従事者育成コース」の場合、一般の利用者の利用単価が分かる資料（料金表等）を添付すること。ただし、（２）６に「一般の利用者の利用単価が分かる資料（料金表等）」が記載されている場合は、省略することができる。
なお、それ以外のコースで見積の根拠となる資料の提出を求める場合がある。
</t>
    <phoneticPr fontId="5"/>
  </si>
  <si>
    <t>※使用するＯＳ及びソフトは、訓練期間中、サポート期限内であること</t>
    <phoneticPr fontId="5"/>
  </si>
  <si>
    <t>　・プルダウンリストから選択してください。</t>
    <rPh sb="12" eb="14">
      <t>センタク</t>
    </rPh>
    <phoneticPr fontId="5"/>
  </si>
  <si>
    <t>　・使用許諾契約の必要のないフリーソフトの場合は、「不要」を選んでください。</t>
    <rPh sb="2" eb="4">
      <t>シヨウ</t>
    </rPh>
    <rPh sb="4" eb="6">
      <t>キョダク</t>
    </rPh>
    <rPh sb="6" eb="8">
      <t>ケイヤク</t>
    </rPh>
    <rPh sb="9" eb="11">
      <t>ヒツヨウ</t>
    </rPh>
    <rPh sb="21" eb="23">
      <t>バアイ</t>
    </rPh>
    <rPh sb="26" eb="28">
      <t>フヨウ</t>
    </rPh>
    <rPh sb="30" eb="31">
      <t>エラ</t>
    </rPh>
    <phoneticPr fontId="5"/>
  </si>
  <si>
    <t>サポート期限内である事を確認</t>
    <phoneticPr fontId="5"/>
  </si>
  <si>
    <t>　・まだ購入されていない場合、「購入予定」と入力してください。</t>
    <rPh sb="4" eb="6">
      <t>コウニュウ</t>
    </rPh>
    <rPh sb="12" eb="14">
      <t>バアイ</t>
    </rPh>
    <rPh sb="16" eb="18">
      <t>コウニュウ</t>
    </rPh>
    <rPh sb="18" eb="20">
      <t>ヨテイ</t>
    </rPh>
    <rPh sb="22" eb="24">
      <t>ニュウリョク</t>
    </rPh>
    <phoneticPr fontId="5"/>
  </si>
  <si>
    <t>※「使用許諾契約」セルについて</t>
    <rPh sb="2" eb="8">
      <t>シヨウキョダクケイヤク</t>
    </rPh>
    <phoneticPr fontId="5"/>
  </si>
  <si>
    <t>※「サポート期限内である事を確認」セルについて</t>
    <phoneticPr fontId="5"/>
  </si>
  <si>
    <t>　・すでに購入されており、訓練期間中はサポート期限内であれば、「期限内」と入力してください。</t>
    <rPh sb="5" eb="7">
      <t>コウニュウ</t>
    </rPh>
    <rPh sb="13" eb="15">
      <t>クンレン</t>
    </rPh>
    <rPh sb="15" eb="18">
      <t>キカンチュウ</t>
    </rPh>
    <rPh sb="23" eb="26">
      <t>キゲンナイ</t>
    </rPh>
    <rPh sb="32" eb="35">
      <t>キゲンナイ</t>
    </rPh>
    <rPh sb="37" eb="39">
      <t>ニュウリョク</t>
    </rPh>
    <phoneticPr fontId="5"/>
  </si>
  <si>
    <t xml:space="preserve"> </t>
    <phoneticPr fontId="5"/>
  </si>
  <si>
    <t>訓練実施施設及び駐車場に関する不動産登記簿謄本（写）又は賃貸借契約書（写）</t>
    <rPh sb="6" eb="7">
      <t>オヨ</t>
    </rPh>
    <phoneticPr fontId="5"/>
  </si>
  <si>
    <t>６に施設案内図・配置図、避難経路図が記載されている場合は、７を省略することができる。ただし、６の記載内容（施設名称等）が企画提案書類記載内容と一致しないときは、省略することはできない。</t>
    <rPh sb="12" eb="17">
      <t>ヒナンケイロズ</t>
    </rPh>
    <phoneticPr fontId="5"/>
  </si>
  <si>
    <t>⑦</t>
    <phoneticPr fontId="5"/>
  </si>
  <si>
    <t>受託希望訓練科と同等コース（科）開始年月日</t>
    <rPh sb="0" eb="4">
      <t>ジュタクキボウ</t>
    </rPh>
    <rPh sb="4" eb="7">
      <t>クンレンカ</t>
    </rPh>
    <rPh sb="8" eb="10">
      <t>ドウトウ</t>
    </rPh>
    <rPh sb="14" eb="15">
      <t>カ</t>
    </rPh>
    <rPh sb="16" eb="18">
      <t>カイシ</t>
    </rPh>
    <rPh sb="18" eb="20">
      <t>ネンゲツ</t>
    </rPh>
    <rPh sb="20" eb="21">
      <t>ヒ</t>
    </rPh>
    <phoneticPr fontId="5"/>
  </si>
  <si>
    <t>②　担当科目には、講師が担当する科目名を記入してください。</t>
    <phoneticPr fontId="5"/>
  </si>
  <si>
    <t>③　科目名は、様式１２（委託訓練カリキュラム）に記載の科目名を記入してください。</t>
    <rPh sb="2" eb="5">
      <t>カモクメイ</t>
    </rPh>
    <rPh sb="7" eb="9">
      <t>ヨウシキ</t>
    </rPh>
    <rPh sb="12" eb="14">
      <t>イタク</t>
    </rPh>
    <rPh sb="14" eb="16">
      <t>クンレン</t>
    </rPh>
    <rPh sb="24" eb="26">
      <t>キサイ</t>
    </rPh>
    <rPh sb="27" eb="30">
      <t>カモクメイ</t>
    </rPh>
    <rPh sb="31" eb="33">
      <t>キニュウ</t>
    </rPh>
    <phoneticPr fontId="5"/>
  </si>
  <si>
    <t>④　資格・免許は、職業訓練指導員免許、教員免許及び担当科に係る免許・資格を詳細に記入してください。</t>
    <rPh sb="37" eb="39">
      <t>ショウサイ</t>
    </rPh>
    <phoneticPr fontId="5"/>
  </si>
  <si>
    <t>⑤　実際に当該訓練を指導する講師のみ記載してください。</t>
    <phoneticPr fontId="5"/>
  </si>
  <si>
    <t>提出時、この行は削除してください。</t>
    <rPh sb="6" eb="7">
      <t>ギョウ</t>
    </rPh>
    <phoneticPr fontId="5"/>
  </si>
  <si>
    <t>デジタル
職場実習</t>
    <rPh sb="5" eb="7">
      <t>ショクバ</t>
    </rPh>
    <rPh sb="7" eb="9">
      <t>ジッシュウ</t>
    </rPh>
    <phoneticPr fontId="5"/>
  </si>
  <si>
    <t>ｘ</t>
    <phoneticPr fontId="5"/>
  </si>
  <si>
    <t>①　担当科目経験年数は令和７年４月１日現在で記入してください。</t>
    <rPh sb="2" eb="6">
      <t>タントウカモク</t>
    </rPh>
    <rPh sb="6" eb="10">
      <t>ケイケンネンスウ</t>
    </rPh>
    <rPh sb="11" eb="13">
      <t>レイワ</t>
    </rPh>
    <rPh sb="14" eb="15">
      <t>ネン</t>
    </rPh>
    <rPh sb="16" eb="17">
      <t>ガツ</t>
    </rPh>
    <rPh sb="18" eb="19">
      <t>ニチ</t>
    </rPh>
    <rPh sb="19" eb="21">
      <t>ゲンザイ</t>
    </rPh>
    <rPh sb="22" eb="24">
      <t>キニュウ</t>
    </rPh>
    <phoneticPr fontId="5"/>
  </si>
  <si>
    <t xml:space="preserve">記載例
</t>
    <rPh sb="0" eb="2">
      <t>キサイ</t>
    </rPh>
    <rPh sb="2" eb="3">
      <t>レイ</t>
    </rPh>
    <phoneticPr fontId="5"/>
  </si>
  <si>
    <t>提出時、この行は
削除してください</t>
    <rPh sb="0" eb="2">
      <t>テイシュツ</t>
    </rPh>
    <rPh sb="2" eb="3">
      <t>ジ</t>
    </rPh>
    <rPh sb="6" eb="7">
      <t>ギョウ</t>
    </rPh>
    <rPh sb="9" eb="11">
      <t>サクジョ</t>
    </rPh>
    <phoneticPr fontId="5"/>
  </si>
  <si>
    <r>
      <rPr>
        <sz val="12"/>
        <rFont val="ＭＳ 明朝"/>
        <family val="1"/>
        <charset val="128"/>
      </rPr>
      <t>・令和６年度下半期実施の企画提案募集に参加し、学院に３～５を提出している者は、当該書類の提出を省略することができる。
・「和歌山県物品の購入、役務の提供等の契約に係る競争入札参加者の資格に関する要綱（令和５年和歌山県告示第１０００号）に基づき競争入札参加資格者名簿に登載されている者は３</t>
    </r>
    <r>
      <rPr>
        <sz val="12"/>
        <color theme="1"/>
        <rFont val="ＭＳ 明朝"/>
        <family val="1"/>
        <charset val="128"/>
      </rPr>
      <t>～５を省略することができる。ただし、代わりに競争入札参加資格決定通知書等（写）を提出すること。</t>
    </r>
    <rPh sb="6" eb="9">
      <t>シモハンキ</t>
    </rPh>
    <phoneticPr fontId="5"/>
  </si>
  <si>
    <t>様式１２－１～１２</t>
    <rPh sb="0" eb="2">
      <t>ヨウシキ</t>
    </rPh>
    <phoneticPr fontId="5"/>
  </si>
  <si>
    <t>　上記の訓練実施委託費は、自動車教習施設における大型自動車一種免許取得のために必要な訓練委託費を除く委託費である。
　実際に支払われる委託費は、上記の額に、自動車教習施設における大型自動車一種免許取得のために必要な訓練委託費を加えた額であり、その加算する額は、下記に記載する訓練生の既取得自動車免許によって区分された訓練委託費である。</t>
    <rPh sb="1" eb="3">
      <t>ジョウキ</t>
    </rPh>
    <rPh sb="4" eb="6">
      <t>クンレン</t>
    </rPh>
    <rPh sb="6" eb="8">
      <t>ジッシ</t>
    </rPh>
    <rPh sb="8" eb="10">
      <t>イタク</t>
    </rPh>
    <rPh sb="10" eb="11">
      <t>ヒ</t>
    </rPh>
    <rPh sb="13" eb="16">
      <t>ジドウシャ</t>
    </rPh>
    <rPh sb="16" eb="18">
      <t>キョウシュウ</t>
    </rPh>
    <rPh sb="18" eb="20">
      <t>シセツ</t>
    </rPh>
    <rPh sb="24" eb="26">
      <t>オオガタ</t>
    </rPh>
    <rPh sb="26" eb="29">
      <t>ジドウシャ</t>
    </rPh>
    <rPh sb="29" eb="31">
      <t>イッシュ</t>
    </rPh>
    <rPh sb="31" eb="33">
      <t>メンキョ</t>
    </rPh>
    <rPh sb="33" eb="35">
      <t>シュトク</t>
    </rPh>
    <rPh sb="39" eb="41">
      <t>ヒツヨウ</t>
    </rPh>
    <rPh sb="42" eb="44">
      <t>クンレン</t>
    </rPh>
    <rPh sb="44" eb="46">
      <t>イタク</t>
    </rPh>
    <rPh sb="46" eb="47">
      <t>ヒ</t>
    </rPh>
    <rPh sb="48" eb="49">
      <t>ノゾ</t>
    </rPh>
    <rPh sb="50" eb="52">
      <t>イタク</t>
    </rPh>
    <rPh sb="52" eb="53">
      <t>ヒ</t>
    </rPh>
    <rPh sb="59" eb="61">
      <t>ジッサイ</t>
    </rPh>
    <rPh sb="62" eb="64">
      <t>シハラ</t>
    </rPh>
    <rPh sb="67" eb="69">
      <t>イタク</t>
    </rPh>
    <rPh sb="69" eb="70">
      <t>ヒ</t>
    </rPh>
    <rPh sb="72" eb="74">
      <t>ジョウキ</t>
    </rPh>
    <rPh sb="75" eb="76">
      <t>ガク</t>
    </rPh>
    <rPh sb="78" eb="81">
      <t>ジドウシャ</t>
    </rPh>
    <rPh sb="81" eb="83">
      <t>キョウシュウ</t>
    </rPh>
    <rPh sb="83" eb="85">
      <t>シセツ</t>
    </rPh>
    <rPh sb="89" eb="91">
      <t>オオガタ</t>
    </rPh>
    <rPh sb="91" eb="94">
      <t>ジドウシャ</t>
    </rPh>
    <rPh sb="94" eb="96">
      <t>イッシュ</t>
    </rPh>
    <rPh sb="96" eb="98">
      <t>メンキョ</t>
    </rPh>
    <rPh sb="98" eb="100">
      <t>シュトク</t>
    </rPh>
    <rPh sb="104" eb="106">
      <t>ヒツヨウ</t>
    </rPh>
    <rPh sb="107" eb="109">
      <t>クンレン</t>
    </rPh>
    <rPh sb="109" eb="111">
      <t>イタク</t>
    </rPh>
    <rPh sb="111" eb="112">
      <t>ヒ</t>
    </rPh>
    <rPh sb="113" eb="114">
      <t>クワ</t>
    </rPh>
    <rPh sb="116" eb="117">
      <t>ガク</t>
    </rPh>
    <rPh sb="123" eb="125">
      <t>カサン</t>
    </rPh>
    <rPh sb="127" eb="128">
      <t>ガク</t>
    </rPh>
    <rPh sb="130" eb="132">
      <t>カキ</t>
    </rPh>
    <rPh sb="133" eb="135">
      <t>キサイ</t>
    </rPh>
    <rPh sb="137" eb="139">
      <t>クンレン</t>
    </rPh>
    <rPh sb="139" eb="140">
      <t>セイ</t>
    </rPh>
    <rPh sb="141" eb="142">
      <t>スデ</t>
    </rPh>
    <rPh sb="142" eb="144">
      <t>シュトク</t>
    </rPh>
    <rPh sb="144" eb="147">
      <t>ジドウシャ</t>
    </rPh>
    <rPh sb="147" eb="149">
      <t>メンキョ</t>
    </rPh>
    <rPh sb="153" eb="155">
      <t>クブン</t>
    </rPh>
    <rPh sb="158" eb="160">
      <t>クンレン</t>
    </rPh>
    <rPh sb="160" eb="162">
      <t>イタク</t>
    </rPh>
    <rPh sb="162" eb="163">
      <t>ヒ</t>
    </rPh>
    <phoneticPr fontId="5"/>
  </si>
  <si>
    <t>文字入力ができ、一定のレベルでWord、Excel等の基本的なパソコン操作ができる。</t>
    <rPh sb="8" eb="10">
      <t>イッテイ</t>
    </rPh>
    <phoneticPr fontId="5"/>
  </si>
  <si>
    <t>・概ね３５歳未満の一般求職者（令和７年３月大学・高等学校等卒業予定者を除く）
・文字入力ができ、一定のレベルでWord、Excel等の基本的なパソコン操作ができる。</t>
    <phoneticPr fontId="5"/>
  </si>
  <si>
    <t>※　実際のデジタル機器の操作だけではなく、操作方法、活用方法の説明等もデジタルリテラシーに含みます。</t>
    <phoneticPr fontId="5"/>
  </si>
  <si>
    <t>「委託訓練活用型デュアルシステム」及び「大型自動車一種運転業務従事者育成コース」のみ提出</t>
    <rPh sb="17" eb="18">
      <t>オヨ</t>
    </rPh>
    <rPh sb="42" eb="44">
      <t>テイシュツ</t>
    </rPh>
    <phoneticPr fontId="5"/>
  </si>
  <si>
    <t>下記の中に該当するものがない場合は、その他の欄に別紙１を参考に検討したカリキュラム内容と</t>
    <phoneticPr fontId="5"/>
  </si>
  <si>
    <t>※　【項目】の番号は別紙１のDXリテラシー標準のどの項目に該当するか示しています。</t>
    <phoneticPr fontId="5"/>
  </si>
  <si>
    <t>委託訓練カリキュラム　※ＤＸ人材養成科（若年者：ＩＴ関係資格コース）（自由提案）</t>
    <rPh sb="26" eb="28">
      <t>カンケイ</t>
    </rPh>
    <rPh sb="28" eb="30">
      <t>シカク</t>
    </rPh>
    <rPh sb="35" eb="39">
      <t>ジユウテイアン</t>
    </rPh>
    <phoneticPr fontId="5"/>
  </si>
  <si>
    <t>委託訓練カリキュラム　※ＤＸ人材養成科（若年者：Ｗｅｂデザイン関係資格コース）（自由提案）</t>
    <rPh sb="31" eb="33">
      <t>カンケイ</t>
    </rPh>
    <rPh sb="33" eb="35">
      <t>シカク</t>
    </rPh>
    <rPh sb="40" eb="44">
      <t>ジユウテイアン</t>
    </rPh>
    <phoneticPr fontId="5"/>
  </si>
  <si>
    <t>「ＤＸ人材養成科(若年者)コース」は目標とする資格取得により下記の様式を提出すること
・「ＩＴ関係資格コース」は様式１２－５を提出
・「Ｗｅｂデザイン関係資格コース」は様式１２－６を提出</t>
    <rPh sb="3" eb="5">
      <t>ジンザイ</t>
    </rPh>
    <rPh sb="5" eb="7">
      <t>ヨウセイ</t>
    </rPh>
    <rPh sb="7" eb="8">
      <t>カ</t>
    </rPh>
    <rPh sb="9" eb="11">
      <t>ジャクネン</t>
    </rPh>
    <rPh sb="11" eb="12">
      <t>シャ</t>
    </rPh>
    <rPh sb="18" eb="20">
      <t>モクヒョウ</t>
    </rPh>
    <rPh sb="23" eb="25">
      <t>シカク</t>
    </rPh>
    <rPh sb="25" eb="27">
      <t>シュトク</t>
    </rPh>
    <rPh sb="30" eb="32">
      <t>カキ</t>
    </rPh>
    <rPh sb="33" eb="35">
      <t>ヨウシキ</t>
    </rPh>
    <rPh sb="36" eb="38">
      <t>テイシュツ</t>
    </rPh>
    <rPh sb="47" eb="49">
      <t>カンケイ</t>
    </rPh>
    <rPh sb="49" eb="51">
      <t>シカク</t>
    </rPh>
    <rPh sb="56" eb="58">
      <t>ヨウシキ</t>
    </rPh>
    <rPh sb="63" eb="65">
      <t>テイシュツ</t>
    </rPh>
    <rPh sb="75" eb="77">
      <t>カンケイ</t>
    </rPh>
    <rPh sb="77" eb="79">
      <t>シカク</t>
    </rPh>
    <rPh sb="84" eb="86">
      <t>ヨウシキ</t>
    </rPh>
    <rPh sb="91" eb="93">
      <t>テイシュツ</t>
    </rPh>
    <phoneticPr fontId="5"/>
  </si>
  <si>
    <r>
      <t xml:space="preserve">・県又は高齢・障害・求職者雇用支援機構和歌山支部和歌山職業能力開発促進センター（以下「機構」という。）から受託した同等の教育訓練コースについて、公募開始月を基準として、過去３年（令和３年１２月から令和６年１１月）の実施実績を記載してください。（過去３年間の開講した教育訓練コースについて記載してください。）
・上記の実績がない場合は、他で行った同等の実施実績を記載してください。
　（訓練実施施設が新設等の理由により、教育訓練コースの実施実績がない場合を含みます。）
・過去３年間の就職者数が確定しない教育訓練コースは、就職者数欄に「未確定」と記載してください。
・就職者数は、中退者も含めてください。
・実施主体の別には、「県」、「機構」、「その他」のいずれかを記載してください。
・記載したコースについて、認定書、内定通知、契約書の写し等を提出してください。
　ただし、管轄する学院が実施した職業訓練については提出を省略することができます。
</t>
    </r>
    <r>
      <rPr>
        <b/>
        <sz val="12"/>
        <rFont val="ＭＳ 明朝"/>
        <family val="1"/>
        <charset val="128"/>
      </rPr>
      <t>※複数枚になってもよいので、印刷の縮小率を変更しないでください。</t>
    </r>
    <rPh sb="2" eb="3">
      <t>マタ</t>
    </rPh>
    <rPh sb="40" eb="42">
      <t>イカ</t>
    </rPh>
    <rPh sb="43" eb="45">
      <t>キコウ</t>
    </rPh>
    <rPh sb="57" eb="59">
      <t>ドウトウ</t>
    </rPh>
    <rPh sb="107" eb="109">
      <t>ジッシ</t>
    </rPh>
    <rPh sb="109" eb="111">
      <t>ジッセキ</t>
    </rPh>
    <rPh sb="155" eb="157">
      <t>ジョウキ</t>
    </rPh>
    <rPh sb="158" eb="160">
      <t>ジッセキ</t>
    </rPh>
    <rPh sb="163" eb="165">
      <t>バアイ</t>
    </rPh>
    <rPh sb="167" eb="168">
      <t>ホカ</t>
    </rPh>
    <rPh sb="169" eb="170">
      <t>オコナ</t>
    </rPh>
    <rPh sb="172" eb="174">
      <t>ドウトウ</t>
    </rPh>
    <rPh sb="175" eb="177">
      <t>ジッシ</t>
    </rPh>
    <rPh sb="177" eb="179">
      <t>ジッセキ</t>
    </rPh>
    <rPh sb="180" eb="182">
      <t>キサイ</t>
    </rPh>
    <rPh sb="192" eb="194">
      <t>クンレン</t>
    </rPh>
    <rPh sb="194" eb="196">
      <t>ジッシ</t>
    </rPh>
    <rPh sb="196" eb="198">
      <t>シセツ</t>
    </rPh>
    <rPh sb="199" eb="201">
      <t>シンセツ</t>
    </rPh>
    <rPh sb="201" eb="202">
      <t>トウ</t>
    </rPh>
    <rPh sb="203" eb="205">
      <t>リユウ</t>
    </rPh>
    <rPh sb="209" eb="211">
      <t>キョウイク</t>
    </rPh>
    <rPh sb="211" eb="213">
      <t>クンレン</t>
    </rPh>
    <rPh sb="217" eb="219">
      <t>ジッシ</t>
    </rPh>
    <rPh sb="219" eb="221">
      <t>ジッセキ</t>
    </rPh>
    <rPh sb="224" eb="226">
      <t>バアイ</t>
    </rPh>
    <rPh sb="227" eb="228">
      <t>フク</t>
    </rPh>
    <rPh sb="283" eb="285">
      <t>シュウショク</t>
    </rPh>
    <rPh sb="285" eb="286">
      <t>シャ</t>
    </rPh>
    <rPh sb="286" eb="287">
      <t>スウ</t>
    </rPh>
    <rPh sb="289" eb="291">
      <t>チュウタイ</t>
    </rPh>
    <rPh sb="291" eb="292">
      <t>シャ</t>
    </rPh>
    <rPh sb="293" eb="294">
      <t>フク</t>
    </rPh>
    <rPh sb="324" eb="325">
      <t>タ</t>
    </rPh>
    <rPh sb="343" eb="345">
      <t>キサイ</t>
    </rPh>
    <rPh sb="372" eb="374">
      <t>テイシュツ</t>
    </rPh>
    <rPh sb="407" eb="409">
      <t>テイシュツ</t>
    </rPh>
    <phoneticPr fontId="5"/>
  </si>
  <si>
    <t>西暦(24/12/25)又は和暦(R6/12/25）で</t>
    <rPh sb="0" eb="2">
      <t>セイレキ</t>
    </rPh>
    <rPh sb="12" eb="13">
      <t>マタ</t>
    </rPh>
    <rPh sb="14" eb="16">
      <t>ワレキ</t>
    </rPh>
    <phoneticPr fontId="5"/>
  </si>
  <si>
    <r>
      <t>施設（自習室、男女別トイレ、障害者用トイレ、駐車場含む。）案内図・配置図・</t>
    </r>
    <r>
      <rPr>
        <sz val="12"/>
        <rFont val="ＭＳ 明朝"/>
        <family val="1"/>
        <charset val="128"/>
      </rPr>
      <t>災害時避難場所までの避難経路が分かるもの</t>
    </r>
    <rPh sb="37" eb="39">
      <t>サイガイ</t>
    </rPh>
    <rPh sb="39" eb="40">
      <t>ジ</t>
    </rPh>
    <rPh sb="40" eb="42">
      <t>ヒナン</t>
    </rPh>
    <rPh sb="42" eb="44">
      <t>バショ</t>
    </rPh>
    <rPh sb="47" eb="49">
      <t>ヒナン</t>
    </rPh>
    <rPh sb="49" eb="51">
      <t>ケイロ</t>
    </rPh>
    <rPh sb="52" eb="53">
      <t>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</si>
</sst>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0&quot;円&quot;"/>
    <numFmt numFmtId="178" formatCode="#,##0_ "/>
    <numFmt numFmtId="179" formatCode="#,##0.0"/>
    <numFmt numFmtId="180" formatCode="[$-411]ge\.m\.d&quot;(&quot;aaa&quot;)&quot;"/>
    <numFmt numFmtId="181" formatCode="#,###&quot;か月&quot;"/>
    <numFmt numFmtId="182" formatCode="#,###&quot;月&quot;"/>
  </numFmts>
  <fonts count="5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2"/>
      <charset val="128"/>
      <scheme val="minor"/>
    </font>
    <font>
      <b/>
      <sz val="9"/>
      <color indexed="81"/>
      <name val="MS P ゴシック"/>
      <family val="3"/>
      <charset val="128"/>
    </font>
    <font>
      <sz val="12"/>
      <name val="ＭＳ Ｐゴシック"/>
      <family val="3"/>
      <charset val="128"/>
      <scheme val="minor"/>
    </font>
    <font>
      <sz val="9"/>
      <color indexed="81"/>
      <name val="MS P ゴシック"/>
      <family val="3"/>
      <charset val="128"/>
    </font>
    <font>
      <b/>
      <sz val="14"/>
      <color indexed="81"/>
      <name val="MS P ゴシック"/>
      <family val="3"/>
      <charset val="128"/>
    </font>
    <font>
      <sz val="14"/>
      <color indexed="81"/>
      <name val="MS P ゴシック"/>
      <family val="3"/>
      <charset val="128"/>
    </font>
    <font>
      <sz val="18"/>
      <color theme="3"/>
      <name val="ＭＳ Ｐゴシック"/>
      <family val="2"/>
      <charset val="128"/>
      <scheme val="major"/>
    </font>
    <font>
      <sz val="6"/>
      <name val="ＭＳ Ｐゴシック"/>
      <family val="3"/>
      <charset val="128"/>
      <scheme val="minor"/>
    </font>
    <font>
      <sz val="11"/>
      <color theme="1"/>
      <name val="ＭＳ Ｐゴシック"/>
      <family val="2"/>
      <scheme val="minor"/>
    </font>
    <font>
      <sz val="12"/>
      <color theme="1"/>
      <name val="ＭＳ 明朝"/>
      <family val="1"/>
      <charset val="128"/>
    </font>
    <font>
      <sz val="12"/>
      <color rgb="FFFF0000"/>
      <name val="ＭＳ 明朝"/>
      <family val="1"/>
      <charset val="128"/>
    </font>
    <font>
      <b/>
      <sz val="12"/>
      <color theme="1"/>
      <name val="ＭＳ 明朝"/>
      <family val="1"/>
      <charset val="128"/>
    </font>
    <font>
      <sz val="12"/>
      <name val="ＭＳ 明朝"/>
      <family val="1"/>
      <charset val="128"/>
    </font>
    <font>
      <sz val="12"/>
      <color indexed="81"/>
      <name val="MS P ゴシック"/>
      <family val="3"/>
      <charset val="128"/>
    </font>
    <font>
      <b/>
      <sz val="12"/>
      <name val="ＭＳ 明朝"/>
      <family val="1"/>
      <charset val="128"/>
    </font>
    <font>
      <strike/>
      <sz val="12"/>
      <name val="ＭＳ 明朝"/>
      <family val="1"/>
      <charset val="128"/>
    </font>
    <font>
      <sz val="12"/>
      <name val="ＭＳ Ｐゴシック"/>
      <family val="3"/>
      <charset val="128"/>
    </font>
    <font>
      <sz val="12"/>
      <color rgb="FF000000"/>
      <name val="ＭＳ 明朝"/>
      <family val="1"/>
      <charset val="128"/>
    </font>
    <font>
      <sz val="14"/>
      <name val="ＭＳ 明朝"/>
      <family val="1"/>
      <charset val="128"/>
    </font>
    <font>
      <sz val="14"/>
      <color theme="1"/>
      <name val="ＭＳ 明朝"/>
      <family val="1"/>
      <charset val="128"/>
    </font>
    <font>
      <u/>
      <sz val="11"/>
      <color theme="10"/>
      <name val="ＭＳ Ｐゴシック"/>
      <family val="3"/>
      <charset val="128"/>
    </font>
    <font>
      <b/>
      <sz val="14"/>
      <name val="ＭＳ 明朝"/>
      <family val="1"/>
      <charset val="128"/>
    </font>
    <font>
      <u val="double"/>
      <sz val="12"/>
      <name val="ＭＳ 明朝"/>
      <family val="1"/>
      <charset val="128"/>
    </font>
    <font>
      <sz val="16"/>
      <color theme="1"/>
      <name val="ＭＳ 明朝"/>
      <family val="1"/>
      <charset val="128"/>
    </font>
    <font>
      <sz val="18"/>
      <color theme="1"/>
      <name val="ＭＳ 明朝"/>
      <family val="1"/>
      <charset val="128"/>
    </font>
    <font>
      <b/>
      <sz val="18"/>
      <color theme="1"/>
      <name val="ＭＳ 明朝"/>
      <family val="1"/>
      <charset val="128"/>
    </font>
    <font>
      <sz val="18"/>
      <name val="ＭＳ 明朝"/>
      <family val="1"/>
      <charset val="128"/>
    </font>
    <font>
      <sz val="18"/>
      <color theme="0"/>
      <name val="ＭＳ 明朝"/>
      <family val="1"/>
      <charset val="128"/>
    </font>
    <font>
      <sz val="18"/>
      <color rgb="FFFF0000"/>
      <name val="ＭＳ 明朝"/>
      <family val="1"/>
      <charset val="128"/>
    </font>
    <font>
      <u val="double"/>
      <sz val="14"/>
      <color rgb="FFFF0000"/>
      <name val="ＭＳ 明朝"/>
      <family val="1"/>
      <charset val="128"/>
    </font>
    <font>
      <sz val="11"/>
      <color theme="1"/>
      <name val="ＭＳ 明朝"/>
      <family val="1"/>
      <charset val="128"/>
    </font>
    <font>
      <b/>
      <sz val="11"/>
      <name val="ＭＳ 明朝"/>
      <family val="1"/>
      <charset val="128"/>
    </font>
    <font>
      <b/>
      <sz val="12"/>
      <color theme="0"/>
      <name val="ＭＳ ゴシック"/>
      <family val="3"/>
      <charset val="128"/>
    </font>
    <font>
      <sz val="12"/>
      <color theme="0"/>
      <name val="ＭＳ 明朝"/>
      <family val="1"/>
      <charset val="128"/>
    </font>
    <font>
      <b/>
      <sz val="14"/>
      <name val="ＭＳ ゴシック"/>
      <family val="3"/>
      <charset val="128"/>
    </font>
    <font>
      <b/>
      <sz val="14"/>
      <color rgb="FFFF0000"/>
      <name val="ＭＳ ゴシック"/>
      <family val="3"/>
      <charset val="128"/>
    </font>
    <font>
      <b/>
      <sz val="16"/>
      <color rgb="FFFF0000"/>
      <name val="ＭＳ Ｐゴシック"/>
      <family val="3"/>
      <charset val="128"/>
    </font>
    <font>
      <sz val="11"/>
      <color rgb="FFFF0000"/>
      <name val="ＭＳ 明朝"/>
      <family val="1"/>
      <charset val="128"/>
    </font>
    <font>
      <sz val="11"/>
      <name val="ＭＳ 明朝"/>
      <family val="1"/>
      <charset val="128"/>
    </font>
    <font>
      <sz val="16"/>
      <name val="ＭＳ 明朝"/>
      <family val="1"/>
      <charset val="128"/>
    </font>
    <font>
      <sz val="13"/>
      <name val="ＭＳ 明朝"/>
      <family val="1"/>
      <charset val="128"/>
    </font>
    <font>
      <b/>
      <sz val="13"/>
      <name val="ＭＳ 明朝"/>
      <family val="1"/>
      <charset val="128"/>
    </font>
    <font>
      <sz val="10"/>
      <color rgb="FFFF0000"/>
      <name val="ＭＳ 明朝"/>
      <family val="1"/>
      <charset val="128"/>
    </font>
    <font>
      <sz val="10"/>
      <name val="ＭＳ 明朝"/>
      <family val="1"/>
      <charset val="128"/>
    </font>
  </fonts>
  <fills count="1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rgb="FF92D050"/>
        <bgColor indexed="64"/>
      </patternFill>
    </fill>
    <fill>
      <patternFill patternType="solid">
        <fgColor rgb="FFFF0000"/>
        <bgColor indexed="64"/>
      </patternFill>
    </fill>
    <fill>
      <patternFill patternType="solid">
        <fgColor theme="8" tint="0.59999389629810485"/>
        <bgColor indexed="64"/>
      </patternFill>
    </fill>
    <fill>
      <patternFill patternType="solid">
        <fgColor theme="5" tint="0.59999389629810485"/>
        <bgColor indexed="64"/>
      </patternFill>
    </fill>
  </fills>
  <borders count="132">
    <border>
      <left/>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double">
        <color indexed="64"/>
      </bottom>
      <diagonal/>
    </border>
    <border>
      <left style="hair">
        <color indexed="64"/>
      </left>
      <right style="hair">
        <color indexed="64"/>
      </right>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diagonal/>
    </border>
    <border>
      <left style="hair">
        <color indexed="64"/>
      </left>
      <right style="hair">
        <color indexed="64"/>
      </right>
      <top style="hair">
        <color indexed="64"/>
      </top>
      <bottom style="hair">
        <color indexed="64"/>
      </bottom>
      <diagonal/>
    </border>
    <border>
      <left/>
      <right/>
      <top style="medium">
        <color indexed="64"/>
      </top>
      <bottom style="medium">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bottom style="thin">
        <color indexed="64"/>
      </bottom>
      <diagonal/>
    </border>
    <border>
      <left style="medium">
        <color indexed="64"/>
      </left>
      <right style="thin">
        <color indexed="64"/>
      </right>
      <top/>
      <bottom/>
      <diagonal/>
    </border>
    <border>
      <left style="thin">
        <color indexed="64"/>
      </left>
      <right/>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diagonalDown="1">
      <left style="medium">
        <color indexed="64"/>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ashed">
        <color indexed="64"/>
      </bottom>
      <diagonal/>
    </border>
    <border>
      <left style="thin">
        <color indexed="64"/>
      </left>
      <right style="medium">
        <color indexed="64"/>
      </right>
      <top/>
      <bottom/>
      <diagonal/>
    </border>
    <border>
      <left style="thin">
        <color indexed="64"/>
      </left>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top style="dashed">
        <color indexed="64"/>
      </top>
      <bottom/>
      <diagonal/>
    </border>
    <border>
      <left/>
      <right/>
      <top style="dashed">
        <color indexed="64"/>
      </top>
      <bottom/>
      <diagonal/>
    </border>
    <border>
      <left/>
      <right style="hair">
        <color indexed="64"/>
      </right>
      <top/>
      <bottom style="double">
        <color indexed="64"/>
      </bottom>
      <diagonal/>
    </border>
    <border>
      <left style="hair">
        <color indexed="64"/>
      </left>
      <right/>
      <top/>
      <bottom style="double">
        <color indexed="64"/>
      </bottom>
      <diagonal/>
    </border>
    <border>
      <left/>
      <right style="medium">
        <color indexed="64"/>
      </right>
      <top/>
      <bottom style="thin">
        <color indexed="64"/>
      </bottom>
      <diagonal/>
    </border>
    <border>
      <left/>
      <right style="medium">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dashed">
        <color indexed="64"/>
      </top>
      <bottom/>
      <diagonal/>
    </border>
  </borders>
  <cellStyleXfs count="11">
    <xf numFmtId="0" fontId="0" fillId="0" borderId="0">
      <alignment vertical="center"/>
    </xf>
    <xf numFmtId="38" fontId="4" fillId="0" borderId="0" applyFont="0" applyFill="0" applyBorder="0" applyAlignment="0" applyProtection="0">
      <alignment vertical="center"/>
    </xf>
    <xf numFmtId="0" fontId="4" fillId="0" borderId="0"/>
    <xf numFmtId="0" fontId="6" fillId="0" borderId="0">
      <alignment vertical="center"/>
    </xf>
    <xf numFmtId="0" fontId="3" fillId="0" borderId="0">
      <alignment vertical="center"/>
    </xf>
    <xf numFmtId="0" fontId="2" fillId="0" borderId="0">
      <alignment vertical="center"/>
    </xf>
    <xf numFmtId="0" fontId="6" fillId="0" borderId="0">
      <alignment vertical="center"/>
    </xf>
    <xf numFmtId="0" fontId="4" fillId="0" borderId="0"/>
    <xf numFmtId="0" fontId="13" fillId="0" borderId="0" applyNumberFormat="0" applyFill="0" applyBorder="0" applyAlignment="0" applyProtection="0">
      <alignment vertical="center"/>
    </xf>
    <xf numFmtId="0" fontId="15" fillId="0" borderId="0"/>
    <xf numFmtId="0" fontId="27" fillId="0" borderId="0" applyNumberFormat="0" applyFill="0" applyBorder="0" applyAlignment="0" applyProtection="0">
      <alignment vertical="center"/>
    </xf>
  </cellStyleXfs>
  <cellXfs count="1452">
    <xf numFmtId="0" fontId="0" fillId="0" borderId="0" xfId="0">
      <alignment vertical="center"/>
    </xf>
    <xf numFmtId="0" fontId="9" fillId="0" borderId="0" xfId="0" applyFont="1" applyBorder="1">
      <alignment vertical="center"/>
    </xf>
    <xf numFmtId="0" fontId="9" fillId="0" borderId="0" xfId="0" applyFont="1">
      <alignment vertical="center"/>
    </xf>
    <xf numFmtId="0" fontId="16" fillId="0" borderId="0" xfId="0" applyFont="1">
      <alignment vertical="center"/>
    </xf>
    <xf numFmtId="0" fontId="18" fillId="0" borderId="0" xfId="0" applyFont="1">
      <alignment vertical="center"/>
    </xf>
    <xf numFmtId="0" fontId="16" fillId="0" borderId="0" xfId="0" applyFont="1" applyBorder="1">
      <alignment vertical="center"/>
    </xf>
    <xf numFmtId="176" fontId="16" fillId="0" borderId="0" xfId="0" applyNumberFormat="1" applyFont="1" applyFill="1" applyAlignment="1">
      <alignment vertical="center"/>
    </xf>
    <xf numFmtId="176" fontId="16" fillId="0" borderId="0" xfId="0" applyNumberFormat="1" applyFont="1" applyBorder="1" applyAlignment="1">
      <alignment vertical="center"/>
    </xf>
    <xf numFmtId="0" fontId="16" fillId="0" borderId="0" xfId="0" applyFont="1" applyBorder="1" applyAlignment="1">
      <alignment horizontal="center" vertical="center"/>
    </xf>
    <xf numFmtId="0" fontId="16" fillId="0" borderId="0" xfId="0" applyFont="1" applyBorder="1" applyAlignment="1">
      <alignment vertical="center"/>
    </xf>
    <xf numFmtId="0" fontId="18" fillId="0" borderId="0" xfId="0" applyFont="1" applyBorder="1" applyAlignment="1">
      <alignment vertical="center"/>
    </xf>
    <xf numFmtId="0" fontId="16" fillId="0" borderId="0" xfId="0" applyFont="1" applyBorder="1" applyAlignment="1">
      <alignment vertical="center" textRotation="255"/>
    </xf>
    <xf numFmtId="0" fontId="16" fillId="2" borderId="3" xfId="0" applyFont="1" applyFill="1" applyBorder="1" applyAlignment="1">
      <alignment horizontal="left" vertical="center" shrinkToFit="1"/>
    </xf>
    <xf numFmtId="0" fontId="16" fillId="2" borderId="0" xfId="0" applyFont="1" applyFill="1" applyBorder="1" applyAlignment="1">
      <alignment horizontal="left" vertical="center" shrinkToFit="1"/>
    </xf>
    <xf numFmtId="0" fontId="16" fillId="2" borderId="17" xfId="0" applyFont="1" applyFill="1" applyBorder="1" applyAlignment="1">
      <alignment horizontal="left" vertical="center" shrinkToFit="1"/>
    </xf>
    <xf numFmtId="0" fontId="16" fillId="2" borderId="53" xfId="0" applyFont="1" applyFill="1" applyBorder="1" applyAlignment="1">
      <alignment horizontal="left" vertical="center"/>
    </xf>
    <xf numFmtId="0" fontId="16" fillId="2" borderId="54" xfId="0" applyFont="1" applyFill="1" applyBorder="1" applyAlignment="1">
      <alignment horizontal="left" vertical="center"/>
    </xf>
    <xf numFmtId="0" fontId="16" fillId="2" borderId="55" xfId="0" applyFont="1" applyFill="1" applyBorder="1" applyAlignment="1">
      <alignment horizontal="left" vertical="center"/>
    </xf>
    <xf numFmtId="0" fontId="16" fillId="2" borderId="3" xfId="0" applyFont="1" applyFill="1" applyBorder="1" applyAlignment="1">
      <alignment horizontal="left" vertical="center"/>
    </xf>
    <xf numFmtId="0" fontId="16" fillId="2" borderId="0" xfId="0" applyFont="1" applyFill="1" applyBorder="1" applyAlignment="1">
      <alignment horizontal="left" vertical="center"/>
    </xf>
    <xf numFmtId="0" fontId="16" fillId="2" borderId="17" xfId="0" applyFont="1" applyFill="1" applyBorder="1" applyAlignment="1">
      <alignment horizontal="left" vertical="center"/>
    </xf>
    <xf numFmtId="0" fontId="16" fillId="2" borderId="2" xfId="0" applyFont="1" applyFill="1" applyBorder="1" applyAlignment="1">
      <alignment horizontal="left" vertical="center"/>
    </xf>
    <xf numFmtId="0" fontId="16" fillId="2" borderId="4" xfId="0" applyFont="1" applyFill="1" applyBorder="1" applyAlignment="1">
      <alignment horizontal="left" vertical="center"/>
    </xf>
    <xf numFmtId="0" fontId="16" fillId="2" borderId="16" xfId="0" applyFont="1" applyFill="1" applyBorder="1" applyAlignment="1">
      <alignment horizontal="left" vertical="center"/>
    </xf>
    <xf numFmtId="0" fontId="16" fillId="0" borderId="0" xfId="0" applyFont="1" applyBorder="1" applyAlignment="1">
      <alignment vertical="center" wrapText="1"/>
    </xf>
    <xf numFmtId="0" fontId="16" fillId="2" borderId="3" xfId="0" applyFont="1" applyFill="1" applyBorder="1" applyAlignment="1">
      <alignment vertical="center"/>
    </xf>
    <xf numFmtId="0" fontId="16" fillId="2" borderId="0" xfId="0" applyFont="1" applyFill="1" applyBorder="1" applyAlignment="1">
      <alignment vertical="center"/>
    </xf>
    <xf numFmtId="0" fontId="16" fillId="2" borderId="17" xfId="0" applyFont="1" applyFill="1" applyBorder="1" applyAlignment="1">
      <alignment vertical="center"/>
    </xf>
    <xf numFmtId="0" fontId="18" fillId="0" borderId="0" xfId="0" applyFont="1" applyBorder="1">
      <alignment vertical="center"/>
    </xf>
    <xf numFmtId="0" fontId="16" fillId="0" borderId="0" xfId="0" applyFont="1" applyBorder="1" applyAlignment="1">
      <alignment vertical="center" shrinkToFit="1"/>
    </xf>
    <xf numFmtId="0" fontId="18" fillId="0" borderId="0" xfId="0" applyFont="1" applyBorder="1" applyAlignment="1">
      <alignment horizontal="center" vertical="center"/>
    </xf>
    <xf numFmtId="0" fontId="16" fillId="0" borderId="0" xfId="0" applyFont="1" applyBorder="1" applyAlignment="1">
      <alignment horizontal="right" vertical="center"/>
    </xf>
    <xf numFmtId="0" fontId="16" fillId="7" borderId="0" xfId="0" applyFont="1" applyFill="1" applyBorder="1">
      <alignment vertical="center"/>
    </xf>
    <xf numFmtId="0" fontId="16" fillId="7" borderId="0" xfId="0" applyFont="1" applyFill="1" applyBorder="1" applyAlignment="1">
      <alignment vertical="center"/>
    </xf>
    <xf numFmtId="0" fontId="16" fillId="0" borderId="3" xfId="0" applyFont="1" applyBorder="1" applyAlignment="1">
      <alignment horizontal="left" vertical="center"/>
    </xf>
    <xf numFmtId="0" fontId="16" fillId="0" borderId="0" xfId="0" applyFont="1" applyBorder="1" applyAlignment="1">
      <alignment horizontal="left" vertical="center"/>
    </xf>
    <xf numFmtId="0" fontId="16" fillId="0" borderId="17" xfId="0" applyFont="1" applyBorder="1" applyAlignment="1">
      <alignment horizontal="left" vertical="center"/>
    </xf>
    <xf numFmtId="0" fontId="18" fillId="0" borderId="13" xfId="0" applyFont="1" applyBorder="1" applyAlignment="1">
      <alignment vertical="center"/>
    </xf>
    <xf numFmtId="0" fontId="16" fillId="0" borderId="14" xfId="0" applyFont="1" applyBorder="1" applyAlignment="1">
      <alignment vertical="center"/>
    </xf>
    <xf numFmtId="0" fontId="16" fillId="0" borderId="15" xfId="0" applyFont="1" applyBorder="1" applyAlignment="1">
      <alignment vertical="center"/>
    </xf>
    <xf numFmtId="0" fontId="16" fillId="0" borderId="2" xfId="0" applyFont="1" applyBorder="1" applyAlignment="1">
      <alignment vertical="center"/>
    </xf>
    <xf numFmtId="0" fontId="16" fillId="0" borderId="4" xfId="0" applyFont="1" applyBorder="1" applyAlignment="1">
      <alignment vertical="center"/>
    </xf>
    <xf numFmtId="0" fontId="16" fillId="0" borderId="16" xfId="0" applyFont="1" applyBorder="1" applyAlignment="1">
      <alignment vertical="center"/>
    </xf>
    <xf numFmtId="0" fontId="18" fillId="0" borderId="1" xfId="0" applyFont="1" applyBorder="1" applyAlignment="1">
      <alignment vertical="center"/>
    </xf>
    <xf numFmtId="0" fontId="18" fillId="0" borderId="31" xfId="0" applyFont="1" applyBorder="1" applyAlignment="1">
      <alignment vertical="center"/>
    </xf>
    <xf numFmtId="0" fontId="16" fillId="0" borderId="31" xfId="0" applyFont="1" applyBorder="1" applyAlignment="1">
      <alignment vertical="center"/>
    </xf>
    <xf numFmtId="0" fontId="16" fillId="0" borderId="56" xfId="0" applyFont="1" applyBorder="1" applyAlignment="1">
      <alignment vertical="center"/>
    </xf>
    <xf numFmtId="0" fontId="16" fillId="0" borderId="0" xfId="0" applyFont="1" applyFill="1" applyBorder="1" applyAlignment="1">
      <alignment horizontal="center" vertical="center"/>
    </xf>
    <xf numFmtId="0" fontId="16" fillId="3" borderId="0" xfId="0" applyFont="1" applyFill="1" applyBorder="1" applyAlignment="1">
      <alignment horizontal="center" vertical="center"/>
    </xf>
    <xf numFmtId="0" fontId="16" fillId="0" borderId="14" xfId="0" applyFont="1" applyBorder="1" applyAlignment="1">
      <alignment horizontal="left" vertical="center"/>
    </xf>
    <xf numFmtId="0" fontId="16" fillId="0" borderId="0" xfId="0" applyFont="1" applyFill="1" applyBorder="1" applyAlignment="1">
      <alignment vertical="center"/>
    </xf>
    <xf numFmtId="0" fontId="16" fillId="3" borderId="0" xfId="0" applyFont="1" applyFill="1" applyBorder="1" applyAlignment="1">
      <alignment vertical="center"/>
    </xf>
    <xf numFmtId="0" fontId="19" fillId="0" borderId="0" xfId="2" applyFont="1" applyAlignment="1">
      <alignment vertical="center"/>
    </xf>
    <xf numFmtId="0" fontId="19" fillId="0" borderId="51" xfId="0" applyFont="1" applyBorder="1">
      <alignment vertical="center"/>
    </xf>
    <xf numFmtId="0" fontId="17" fillId="0" borderId="0" xfId="0" applyFont="1" applyAlignment="1">
      <alignment horizontal="center" vertical="center"/>
    </xf>
    <xf numFmtId="0" fontId="17" fillId="0" borderId="0" xfId="0" applyFont="1" applyBorder="1" applyAlignment="1">
      <alignment horizontal="center" vertical="center" wrapText="1"/>
    </xf>
    <xf numFmtId="0" fontId="17" fillId="0" borderId="0" xfId="0" applyFont="1" applyAlignment="1">
      <alignment vertical="center" wrapText="1"/>
    </xf>
    <xf numFmtId="0" fontId="17" fillId="0" borderId="0" xfId="0" applyFont="1">
      <alignment vertical="center"/>
    </xf>
    <xf numFmtId="0" fontId="19" fillId="3" borderId="24" xfId="0" applyFont="1" applyFill="1" applyBorder="1" applyAlignment="1">
      <alignment horizontal="center" vertical="center" shrinkToFit="1"/>
    </xf>
    <xf numFmtId="0" fontId="19" fillId="5" borderId="24" xfId="0" applyFont="1" applyFill="1" applyBorder="1" applyAlignment="1">
      <alignment horizontal="center" vertical="center" shrinkToFit="1"/>
    </xf>
    <xf numFmtId="180" fontId="19" fillId="5" borderId="24" xfId="0" applyNumberFormat="1" applyFont="1" applyFill="1" applyBorder="1" applyAlignment="1">
      <alignment horizontal="center" vertical="center" shrinkToFit="1"/>
    </xf>
    <xf numFmtId="0" fontId="19" fillId="3" borderId="0" xfId="0" applyFont="1" applyFill="1" applyAlignment="1">
      <alignment horizontal="center" vertical="center"/>
    </xf>
    <xf numFmtId="0" fontId="19" fillId="3" borderId="0" xfId="0" applyFont="1" applyFill="1" applyAlignment="1">
      <alignment horizontal="left" vertical="center"/>
    </xf>
    <xf numFmtId="0" fontId="19" fillId="3" borderId="0" xfId="0" applyFont="1" applyFill="1" applyAlignment="1">
      <alignment vertical="center"/>
    </xf>
    <xf numFmtId="0" fontId="19" fillId="5" borderId="24" xfId="0" applyFont="1" applyFill="1" applyBorder="1" applyAlignment="1">
      <alignment horizontal="left" vertical="center" wrapText="1" shrinkToFit="1"/>
    </xf>
    <xf numFmtId="0" fontId="19" fillId="5" borderId="24" xfId="0" applyFont="1" applyFill="1" applyBorder="1" applyAlignment="1">
      <alignment horizontal="left" vertical="center" wrapText="1"/>
    </xf>
    <xf numFmtId="0" fontId="19" fillId="3" borderId="24" xfId="0" applyFont="1" applyFill="1" applyBorder="1" applyAlignment="1">
      <alignment vertical="center"/>
    </xf>
    <xf numFmtId="0" fontId="19" fillId="3" borderId="24" xfId="0" applyFont="1" applyFill="1" applyBorder="1" applyAlignment="1">
      <alignment horizontal="center" vertical="center"/>
    </xf>
    <xf numFmtId="0" fontId="19" fillId="0" borderId="0" xfId="0" applyFont="1" applyFill="1" applyBorder="1">
      <alignment vertical="center"/>
    </xf>
    <xf numFmtId="0" fontId="16" fillId="2" borderId="4" xfId="0" applyFont="1" applyFill="1" applyBorder="1" applyAlignment="1">
      <alignment vertical="center" shrinkToFit="1"/>
    </xf>
    <xf numFmtId="0" fontId="16" fillId="0" borderId="0" xfId="0" applyFont="1" applyBorder="1" applyAlignment="1">
      <alignment horizontal="distributed" vertical="center"/>
    </xf>
    <xf numFmtId="0" fontId="16" fillId="3" borderId="0" xfId="0" applyFont="1" applyFill="1" applyBorder="1" applyAlignment="1">
      <alignment horizontal="left" vertical="center"/>
    </xf>
    <xf numFmtId="0" fontId="17" fillId="0" borderId="0" xfId="0" applyFont="1" applyBorder="1" applyAlignment="1">
      <alignment vertical="center" wrapText="1"/>
    </xf>
    <xf numFmtId="0" fontId="19" fillId="0" borderId="24" xfId="0" applyFont="1" applyBorder="1" applyAlignment="1">
      <alignment horizontal="center" vertical="center" wrapText="1"/>
    </xf>
    <xf numFmtId="0" fontId="19" fillId="0" borderId="6" xfId="0" applyFont="1" applyBorder="1" applyAlignment="1">
      <alignment horizontal="left" vertical="center" wrapText="1"/>
    </xf>
    <xf numFmtId="0" fontId="19" fillId="0" borderId="61" xfId="0" applyFont="1" applyBorder="1" applyAlignment="1">
      <alignment horizontal="left" vertical="center" wrapText="1"/>
    </xf>
    <xf numFmtId="0" fontId="19" fillId="0" borderId="8" xfId="0" applyFont="1" applyBorder="1" applyAlignment="1">
      <alignment horizontal="left" vertical="center" wrapText="1"/>
    </xf>
    <xf numFmtId="0" fontId="19" fillId="0" borderId="51" xfId="0" applyFont="1" applyBorder="1" applyAlignment="1">
      <alignment horizontal="left" vertical="center" wrapText="1"/>
    </xf>
    <xf numFmtId="0" fontId="16" fillId="4" borderId="24" xfId="0" applyFont="1" applyFill="1" applyBorder="1" applyAlignment="1">
      <alignment horizontal="center" vertical="center"/>
    </xf>
    <xf numFmtId="0" fontId="16" fillId="4" borderId="24" xfId="0" applyFont="1" applyFill="1" applyBorder="1" applyAlignment="1">
      <alignment horizontal="center" vertical="center" wrapText="1"/>
    </xf>
    <xf numFmtId="0" fontId="16" fillId="0" borderId="24" xfId="0" applyFont="1" applyBorder="1" applyAlignment="1">
      <alignment horizontal="center" vertical="center"/>
    </xf>
    <xf numFmtId="0" fontId="16" fillId="0" borderId="24" xfId="0" applyFont="1" applyBorder="1">
      <alignment vertical="center"/>
    </xf>
    <xf numFmtId="0" fontId="16" fillId="0" borderId="24" xfId="0" applyFont="1" applyBorder="1" applyAlignment="1">
      <alignment vertical="center"/>
    </xf>
    <xf numFmtId="0" fontId="16" fillId="0" borderId="0" xfId="0" applyFont="1" applyAlignment="1">
      <alignment vertical="center" wrapText="1"/>
    </xf>
    <xf numFmtId="0" fontId="16" fillId="0" borderId="82" xfId="0" applyFont="1" applyBorder="1" applyAlignment="1">
      <alignment horizontal="center" vertical="center"/>
    </xf>
    <xf numFmtId="0" fontId="16" fillId="0" borderId="24" xfId="0" applyFont="1" applyFill="1" applyBorder="1">
      <alignment vertical="center"/>
    </xf>
    <xf numFmtId="0" fontId="16" fillId="0" borderId="24" xfId="0" applyFont="1" applyBorder="1" applyAlignment="1">
      <alignment vertical="center" wrapText="1"/>
    </xf>
    <xf numFmtId="0" fontId="16" fillId="0" borderId="24" xfId="0" applyFont="1" applyBorder="1" applyAlignment="1">
      <alignment horizontal="left" vertical="center" wrapText="1"/>
    </xf>
    <xf numFmtId="0" fontId="19" fillId="0" borderId="24" xfId="0" applyFont="1" applyFill="1" applyBorder="1" applyAlignment="1">
      <alignment vertical="center"/>
    </xf>
    <xf numFmtId="0" fontId="16" fillId="0" borderId="24" xfId="0" applyFont="1" applyFill="1" applyBorder="1" applyAlignment="1">
      <alignment vertical="center" wrapText="1" shrinkToFit="1"/>
    </xf>
    <xf numFmtId="0" fontId="16" fillId="0" borderId="24" xfId="0" applyFont="1" applyFill="1" applyBorder="1" applyAlignment="1">
      <alignment vertical="center"/>
    </xf>
    <xf numFmtId="0" fontId="16" fillId="0" borderId="22" xfId="0" applyFont="1" applyBorder="1" applyAlignment="1">
      <alignment vertical="center" wrapText="1" shrinkToFit="1"/>
    </xf>
    <xf numFmtId="0" fontId="19" fillId="0" borderId="24" xfId="0" applyFont="1" applyBorder="1" applyAlignment="1">
      <alignment horizontal="center" vertical="center"/>
    </xf>
    <xf numFmtId="0" fontId="16" fillId="0" borderId="24" xfId="0" applyFont="1" applyBorder="1" applyAlignment="1">
      <alignment horizontal="left" vertical="center"/>
    </xf>
    <xf numFmtId="0" fontId="16" fillId="0" borderId="24" xfId="0" applyFont="1" applyFill="1" applyBorder="1" applyAlignment="1">
      <alignment horizontal="center" vertical="center"/>
    </xf>
    <xf numFmtId="0" fontId="16" fillId="7" borderId="0" xfId="0" applyFont="1" applyFill="1">
      <alignment vertical="center"/>
    </xf>
    <xf numFmtId="0" fontId="16" fillId="0" borderId="24" xfId="0" applyFont="1" applyBorder="1" applyAlignment="1">
      <alignment vertical="center" wrapText="1" shrinkToFit="1"/>
    </xf>
    <xf numFmtId="0" fontId="16" fillId="0" borderId="0" xfId="0" applyFont="1" applyAlignment="1">
      <alignment vertical="center" wrapText="1" shrinkToFit="1"/>
    </xf>
    <xf numFmtId="0" fontId="19" fillId="0" borderId="6" xfId="0" applyFont="1" applyBorder="1" applyAlignment="1">
      <alignment horizontal="left" vertical="center" wrapText="1"/>
    </xf>
    <xf numFmtId="0" fontId="19" fillId="0" borderId="61" xfId="0" applyFont="1" applyBorder="1" applyAlignment="1">
      <alignment horizontal="left" vertical="center" wrapText="1"/>
    </xf>
    <xf numFmtId="0" fontId="19" fillId="0" borderId="8" xfId="0" applyFont="1" applyBorder="1" applyAlignment="1">
      <alignment horizontal="left" vertical="center" wrapText="1"/>
    </xf>
    <xf numFmtId="0" fontId="19" fillId="0" borderId="51" xfId="0" applyFont="1" applyBorder="1" applyAlignment="1">
      <alignment horizontal="left" vertical="center" wrapText="1"/>
    </xf>
    <xf numFmtId="176" fontId="16" fillId="0" borderId="0" xfId="0" applyNumberFormat="1" applyFont="1" applyAlignment="1">
      <alignment vertical="center"/>
    </xf>
    <xf numFmtId="0" fontId="16" fillId="0" borderId="0" xfId="0" applyFont="1" applyBorder="1" applyAlignment="1">
      <alignment horizontal="distributed" vertical="center" wrapText="1"/>
    </xf>
    <xf numFmtId="0" fontId="16" fillId="7" borderId="0" xfId="0" applyFont="1" applyFill="1" applyBorder="1" applyAlignment="1">
      <alignment vertical="center" wrapText="1"/>
    </xf>
    <xf numFmtId="0" fontId="16" fillId="0" borderId="0" xfId="0" applyFont="1" applyFill="1" applyBorder="1" applyAlignment="1">
      <alignment vertical="center" wrapText="1"/>
    </xf>
    <xf numFmtId="0" fontId="16" fillId="0" borderId="0" xfId="0" applyFont="1" applyAlignment="1">
      <alignment vertical="center"/>
    </xf>
    <xf numFmtId="0" fontId="19" fillId="0" borderId="0" xfId="0" applyFont="1" applyAlignment="1">
      <alignment horizontal="left" vertical="center"/>
    </xf>
    <xf numFmtId="0" fontId="19" fillId="0" borderId="0" xfId="0" applyFont="1" applyBorder="1" applyAlignment="1">
      <alignment horizontal="center" vertical="center"/>
    </xf>
    <xf numFmtId="0" fontId="19" fillId="0" borderId="0" xfId="0" applyFont="1" applyBorder="1">
      <alignment vertical="center"/>
    </xf>
    <xf numFmtId="0" fontId="19" fillId="0" borderId="0" xfId="0" applyFont="1" applyBorder="1" applyAlignment="1">
      <alignment horizontal="center" vertical="center"/>
    </xf>
    <xf numFmtId="0" fontId="19" fillId="0" borderId="4" xfId="0" applyFont="1" applyBorder="1" applyAlignment="1">
      <alignment vertical="center"/>
    </xf>
    <xf numFmtId="0" fontId="19" fillId="3" borderId="0" xfId="0" applyFont="1" applyFill="1" applyBorder="1" applyAlignment="1">
      <alignment vertical="center"/>
    </xf>
    <xf numFmtId="0" fontId="19" fillId="3" borderId="0" xfId="0" applyFont="1" applyFill="1" applyBorder="1" applyAlignment="1">
      <alignment horizontal="center" vertical="center"/>
    </xf>
    <xf numFmtId="0" fontId="21" fillId="0" borderId="0" xfId="0" applyFont="1" applyBorder="1" applyAlignment="1">
      <alignment vertical="center"/>
    </xf>
    <xf numFmtId="0" fontId="19" fillId="0" borderId="0" xfId="0" applyFont="1" applyBorder="1" applyAlignment="1">
      <alignment vertical="center"/>
    </xf>
    <xf numFmtId="0" fontId="19" fillId="0" borderId="33" xfId="0" applyFont="1" applyBorder="1" applyAlignment="1">
      <alignment horizontal="center" vertical="center"/>
    </xf>
    <xf numFmtId="0" fontId="19" fillId="0" borderId="34" xfId="0" applyFont="1" applyBorder="1">
      <alignment vertical="center"/>
    </xf>
    <xf numFmtId="0" fontId="19" fillId="0" borderId="34" xfId="0" applyFont="1" applyBorder="1" applyAlignment="1">
      <alignment vertical="center"/>
    </xf>
    <xf numFmtId="0" fontId="19" fillId="0" borderId="35" xfId="0" applyFont="1" applyBorder="1">
      <alignment vertical="center"/>
    </xf>
    <xf numFmtId="0" fontId="19" fillId="0" borderId="35" xfId="0" applyFont="1" applyBorder="1" applyAlignment="1">
      <alignment vertical="center"/>
    </xf>
    <xf numFmtId="0" fontId="19" fillId="0" borderId="36" xfId="0" applyFont="1" applyBorder="1" applyAlignment="1">
      <alignment vertical="center"/>
    </xf>
    <xf numFmtId="0" fontId="19" fillId="0" borderId="37" xfId="0" applyFont="1" applyBorder="1" applyAlignment="1">
      <alignment horizontal="center" vertical="center"/>
    </xf>
    <xf numFmtId="0" fontId="19" fillId="0" borderId="7" xfId="0" applyFont="1" applyBorder="1">
      <alignment vertical="center"/>
    </xf>
    <xf numFmtId="0" fontId="19" fillId="0" borderId="7" xfId="0" applyFont="1" applyBorder="1" applyAlignment="1">
      <alignment vertical="center"/>
    </xf>
    <xf numFmtId="0" fontId="19" fillId="0" borderId="11" xfId="0" applyFont="1" applyBorder="1" applyAlignment="1">
      <alignment vertical="center"/>
    </xf>
    <xf numFmtId="0" fontId="19" fillId="0" borderId="38" xfId="0" applyFont="1" applyBorder="1" applyAlignment="1">
      <alignment vertical="center"/>
    </xf>
    <xf numFmtId="0" fontId="19" fillId="0" borderId="39" xfId="0" applyFont="1" applyBorder="1" applyAlignment="1">
      <alignment horizontal="center" vertical="center"/>
    </xf>
    <xf numFmtId="0" fontId="19" fillId="0" borderId="40" xfId="0" applyFont="1" applyBorder="1">
      <alignment vertical="center"/>
    </xf>
    <xf numFmtId="0" fontId="19" fillId="0" borderId="40" xfId="0" applyFont="1" applyBorder="1" applyAlignment="1">
      <alignment vertical="center"/>
    </xf>
    <xf numFmtId="0" fontId="19" fillId="0" borderId="41" xfId="0" applyFont="1" applyBorder="1" applyAlignment="1">
      <alignment vertical="center"/>
    </xf>
    <xf numFmtId="0" fontId="19" fillId="0" borderId="41" xfId="0" applyFont="1" applyBorder="1">
      <alignment vertical="center"/>
    </xf>
    <xf numFmtId="0" fontId="19" fillId="0" borderId="42" xfId="0" applyFont="1" applyBorder="1" applyAlignment="1">
      <alignment vertical="center"/>
    </xf>
    <xf numFmtId="0" fontId="19" fillId="0" borderId="68" xfId="0" applyFont="1" applyBorder="1" applyAlignment="1">
      <alignment horizontal="center" vertical="center"/>
    </xf>
    <xf numFmtId="0" fontId="19" fillId="0" borderId="43" xfId="0" applyFont="1" applyBorder="1" applyAlignment="1">
      <alignment horizontal="center" vertical="center"/>
    </xf>
    <xf numFmtId="0" fontId="19" fillId="0" borderId="34" xfId="0" applyFont="1" applyFill="1" applyBorder="1" applyAlignment="1">
      <alignment vertical="center"/>
    </xf>
    <xf numFmtId="0" fontId="19" fillId="0" borderId="50" xfId="0" applyFont="1" applyBorder="1" applyAlignment="1">
      <alignment horizontal="center" vertical="center"/>
    </xf>
    <xf numFmtId="0" fontId="19" fillId="0" borderId="8" xfId="0" applyFont="1" applyFill="1" applyBorder="1" applyAlignment="1">
      <alignment vertical="center"/>
    </xf>
    <xf numFmtId="0" fontId="19" fillId="0" borderId="45" xfId="0" applyFont="1" applyBorder="1" applyAlignment="1">
      <alignment horizontal="center" vertical="center"/>
    </xf>
    <xf numFmtId="0" fontId="19" fillId="0" borderId="46" xfId="0" applyFont="1" applyBorder="1" applyAlignment="1">
      <alignment horizontal="center" vertical="center"/>
    </xf>
    <xf numFmtId="0" fontId="19" fillId="0" borderId="46" xfId="0" applyFont="1" applyBorder="1" applyAlignment="1">
      <alignment vertical="center"/>
    </xf>
    <xf numFmtId="0" fontId="19" fillId="0" borderId="17" xfId="0" applyFont="1" applyBorder="1" applyAlignment="1">
      <alignment vertical="center"/>
    </xf>
    <xf numFmtId="0" fontId="19" fillId="0" borderId="0" xfId="0" applyFont="1" applyBorder="1" applyAlignment="1">
      <alignment horizontal="left" vertical="center" wrapText="1"/>
    </xf>
    <xf numFmtId="0" fontId="19" fillId="0" borderId="11" xfId="0" applyFont="1" applyFill="1" applyBorder="1" applyAlignment="1">
      <alignment horizontal="center" vertical="center"/>
    </xf>
    <xf numFmtId="0" fontId="19" fillId="0" borderId="11" xfId="0" applyFont="1" applyFill="1" applyBorder="1" applyAlignment="1">
      <alignment vertical="center"/>
    </xf>
    <xf numFmtId="0" fontId="19" fillId="0" borderId="11" xfId="0" applyFont="1" applyBorder="1">
      <alignment vertical="center"/>
    </xf>
    <xf numFmtId="0" fontId="19" fillId="0" borderId="3" xfId="0" applyFont="1" applyBorder="1" applyAlignment="1">
      <alignment horizontal="center" vertical="center"/>
    </xf>
    <xf numFmtId="0" fontId="19" fillId="0" borderId="48" xfId="0" applyFont="1" applyBorder="1" applyAlignment="1">
      <alignment horizontal="center" vertical="center"/>
    </xf>
    <xf numFmtId="0" fontId="19" fillId="0" borderId="44" xfId="0" applyFont="1" applyBorder="1">
      <alignment vertical="center"/>
    </xf>
    <xf numFmtId="0" fontId="19" fillId="0" borderId="6" xfId="0" applyFont="1" applyBorder="1" applyAlignment="1">
      <alignment horizontal="left" vertical="center"/>
    </xf>
    <xf numFmtId="0" fontId="19" fillId="0" borderId="6" xfId="0" applyFont="1" applyBorder="1" applyAlignment="1">
      <alignment vertical="center"/>
    </xf>
    <xf numFmtId="0" fontId="19" fillId="0" borderId="12" xfId="0" applyFont="1" applyBorder="1" applyAlignment="1">
      <alignment vertical="center"/>
    </xf>
    <xf numFmtId="0" fontId="21" fillId="0" borderId="0" xfId="0" applyFont="1" applyBorder="1">
      <alignment vertical="center"/>
    </xf>
    <xf numFmtId="0" fontId="22" fillId="0" borderId="12" xfId="0" applyFont="1" applyBorder="1" applyAlignment="1">
      <alignment horizontal="right" vertical="center"/>
    </xf>
    <xf numFmtId="0" fontId="22" fillId="0" borderId="12" xfId="0" applyFont="1" applyBorder="1" applyAlignment="1">
      <alignment vertical="center"/>
    </xf>
    <xf numFmtId="0" fontId="22" fillId="0" borderId="12" xfId="0" applyFont="1" applyBorder="1">
      <alignment vertical="center"/>
    </xf>
    <xf numFmtId="0" fontId="19" fillId="0" borderId="12" xfId="0" applyFont="1" applyBorder="1">
      <alignment vertical="center"/>
    </xf>
    <xf numFmtId="0" fontId="21" fillId="0" borderId="12" xfId="0" applyFont="1" applyBorder="1">
      <alignment vertical="center"/>
    </xf>
    <xf numFmtId="0" fontId="21" fillId="0" borderId="12" xfId="0" applyFont="1" applyBorder="1" applyAlignment="1">
      <alignment vertical="center"/>
    </xf>
    <xf numFmtId="0" fontId="21" fillId="0" borderId="47" xfId="0" applyFont="1" applyBorder="1" applyAlignment="1">
      <alignment vertical="center"/>
    </xf>
    <xf numFmtId="0" fontId="19" fillId="0" borderId="46" xfId="0" applyFont="1" applyBorder="1" applyAlignment="1">
      <alignment horizontal="left" vertical="center"/>
    </xf>
    <xf numFmtId="0" fontId="19" fillId="0" borderId="11" xfId="0" applyFont="1" applyBorder="1" applyAlignment="1">
      <alignment horizontal="center" vertical="center"/>
    </xf>
    <xf numFmtId="176" fontId="19" fillId="0" borderId="11" xfId="0" applyNumberFormat="1" applyFont="1" applyBorder="1" applyAlignment="1">
      <alignment vertical="center"/>
    </xf>
    <xf numFmtId="176" fontId="19" fillId="0" borderId="12" xfId="0" applyNumberFormat="1" applyFont="1" applyBorder="1" applyAlignment="1">
      <alignment vertical="center"/>
    </xf>
    <xf numFmtId="0" fontId="19" fillId="0" borderId="47" xfId="0" applyFont="1" applyBorder="1" applyAlignment="1">
      <alignment vertical="center"/>
    </xf>
    <xf numFmtId="176" fontId="19" fillId="0" borderId="0" xfId="0" applyNumberFormat="1" applyFont="1" applyBorder="1" applyAlignment="1">
      <alignment vertical="center"/>
    </xf>
    <xf numFmtId="0" fontId="19" fillId="0" borderId="8" xfId="0" applyFont="1" applyBorder="1" applyAlignment="1">
      <alignment vertical="center"/>
    </xf>
    <xf numFmtId="0" fontId="19" fillId="0" borderId="44" xfId="0" applyFont="1" applyBorder="1" applyAlignment="1">
      <alignment vertical="center"/>
    </xf>
    <xf numFmtId="176" fontId="19" fillId="0" borderId="44" xfId="0" applyNumberFormat="1" applyFont="1" applyBorder="1" applyAlignment="1">
      <alignment vertical="center"/>
    </xf>
    <xf numFmtId="0" fontId="19" fillId="0" borderId="52" xfId="0" applyFont="1" applyBorder="1" applyAlignment="1">
      <alignment vertical="center"/>
    </xf>
    <xf numFmtId="0" fontId="19" fillId="0" borderId="4" xfId="0" applyFont="1" applyBorder="1">
      <alignment vertical="center"/>
    </xf>
    <xf numFmtId="176" fontId="19" fillId="0" borderId="4" xfId="0" applyNumberFormat="1" applyFont="1" applyBorder="1" applyAlignment="1">
      <alignment vertical="center"/>
    </xf>
    <xf numFmtId="0" fontId="19" fillId="0" borderId="16" xfId="0" applyFont="1" applyBorder="1" applyAlignment="1">
      <alignment vertical="center"/>
    </xf>
    <xf numFmtId="0" fontId="19" fillId="0" borderId="58" xfId="0" applyFont="1" applyBorder="1" applyAlignment="1">
      <alignment horizontal="center" vertical="center"/>
    </xf>
    <xf numFmtId="0" fontId="19" fillId="0" borderId="34" xfId="0" applyFont="1" applyBorder="1" applyAlignment="1">
      <alignment horizontal="left" vertical="center" textRotation="255"/>
    </xf>
    <xf numFmtId="0" fontId="19" fillId="0" borderId="34" xfId="0" applyFont="1" applyBorder="1" applyAlignment="1">
      <alignment horizontal="left" vertical="center"/>
    </xf>
    <xf numFmtId="0" fontId="19" fillId="0" borderId="35" xfId="0" applyFont="1" applyBorder="1" applyAlignment="1">
      <alignment vertical="center" shrinkToFit="1"/>
    </xf>
    <xf numFmtId="0" fontId="19" fillId="0" borderId="97" xfId="0" applyFont="1" applyBorder="1" applyAlignment="1">
      <alignment horizontal="center" vertical="center"/>
    </xf>
    <xf numFmtId="0" fontId="16" fillId="2" borderId="4" xfId="0" applyFont="1" applyFill="1" applyBorder="1" applyAlignment="1">
      <alignment vertical="center"/>
    </xf>
    <xf numFmtId="0" fontId="19" fillId="2" borderId="4" xfId="0" applyFont="1" applyFill="1" applyBorder="1" applyAlignment="1">
      <alignment vertical="center" shrinkToFit="1"/>
    </xf>
    <xf numFmtId="0" fontId="19" fillId="0" borderId="4" xfId="0" applyFont="1" applyBorder="1" applyAlignment="1">
      <alignment vertical="center" shrinkToFit="1"/>
    </xf>
    <xf numFmtId="0" fontId="19" fillId="0" borderId="16" xfId="0" applyFont="1" applyBorder="1" applyAlignment="1">
      <alignment vertical="center" shrinkToFit="1"/>
    </xf>
    <xf numFmtId="0" fontId="19" fillId="0" borderId="0" xfId="0" applyFont="1" applyBorder="1" applyAlignment="1">
      <alignment horizontal="left" vertical="center"/>
    </xf>
    <xf numFmtId="0" fontId="19" fillId="0" borderId="0" xfId="0" applyFont="1" applyBorder="1" applyAlignment="1">
      <alignment horizontal="left"/>
    </xf>
    <xf numFmtId="0" fontId="19" fillId="0" borderId="0" xfId="0" applyFont="1" applyBorder="1" applyAlignment="1">
      <alignment vertical="center" wrapText="1"/>
    </xf>
    <xf numFmtId="0" fontId="19" fillId="0" borderId="0" xfId="0" applyFont="1" applyBorder="1" applyAlignment="1">
      <alignment horizontal="right" vertical="center"/>
    </xf>
    <xf numFmtId="0" fontId="21" fillId="3" borderId="0" xfId="0" applyFont="1" applyFill="1" applyBorder="1" applyAlignment="1">
      <alignment vertical="center"/>
    </xf>
    <xf numFmtId="0" fontId="19" fillId="3" borderId="0" xfId="0" applyFont="1" applyFill="1" applyBorder="1">
      <alignment vertical="center"/>
    </xf>
    <xf numFmtId="0" fontId="19" fillId="3" borderId="0" xfId="0" applyFont="1" applyFill="1" applyBorder="1" applyAlignment="1">
      <alignment horizontal="left" vertical="center"/>
    </xf>
    <xf numFmtId="0" fontId="21" fillId="0" borderId="0" xfId="0" applyFont="1" applyAlignment="1">
      <alignment vertical="center"/>
    </xf>
    <xf numFmtId="0" fontId="19" fillId="3" borderId="0" xfId="0" applyFont="1" applyFill="1" applyBorder="1" applyAlignment="1">
      <alignment vertical="center" textRotation="255"/>
    </xf>
    <xf numFmtId="0" fontId="19" fillId="3" borderId="0" xfId="0" applyFont="1" applyFill="1" applyBorder="1" applyAlignment="1">
      <alignment horizontal="distributed" vertical="center"/>
    </xf>
    <xf numFmtId="0" fontId="19" fillId="7" borderId="0" xfId="0" applyFont="1" applyFill="1" applyBorder="1" applyAlignment="1">
      <alignment vertical="center"/>
    </xf>
    <xf numFmtId="0" fontId="21" fillId="7" borderId="0" xfId="0" applyFont="1" applyFill="1" applyAlignment="1">
      <alignment horizontal="left" vertical="center"/>
    </xf>
    <xf numFmtId="0" fontId="21" fillId="7" borderId="0" xfId="0" applyFont="1" applyFill="1" applyAlignment="1">
      <alignment horizontal="right" vertical="center"/>
    </xf>
    <xf numFmtId="0" fontId="19" fillId="7" borderId="0" xfId="0" applyFont="1" applyFill="1" applyBorder="1" applyAlignment="1">
      <alignment horizontal="center" vertical="center"/>
    </xf>
    <xf numFmtId="0" fontId="19" fillId="3" borderId="0" xfId="0" applyFont="1" applyFill="1" applyBorder="1" applyAlignment="1">
      <alignment vertical="center" wrapText="1"/>
    </xf>
    <xf numFmtId="0" fontId="19" fillId="0" borderId="0" xfId="0" applyFont="1" applyAlignment="1">
      <alignment horizontal="right" vertical="center"/>
    </xf>
    <xf numFmtId="0" fontId="19" fillId="3" borderId="0" xfId="0" applyFont="1" applyFill="1" applyBorder="1" applyAlignment="1">
      <alignment horizontal="left" vertical="center" wrapText="1"/>
    </xf>
    <xf numFmtId="0" fontId="19" fillId="0" borderId="82" xfId="0" applyFont="1" applyBorder="1" applyAlignment="1">
      <alignment horizontal="center" vertical="center" wrapText="1"/>
    </xf>
    <xf numFmtId="0" fontId="19" fillId="0" borderId="65" xfId="0" applyFont="1" applyBorder="1" applyAlignment="1">
      <alignment vertical="center" wrapText="1"/>
    </xf>
    <xf numFmtId="0" fontId="19" fillId="2" borderId="82" xfId="0" applyFont="1" applyFill="1" applyBorder="1" applyAlignment="1">
      <alignment horizontal="left" vertical="center" wrapText="1"/>
    </xf>
    <xf numFmtId="179" fontId="19" fillId="2" borderId="12" xfId="0" applyNumberFormat="1" applyFont="1" applyFill="1" applyBorder="1" applyAlignment="1">
      <alignment horizontal="right" vertical="center" wrapText="1"/>
    </xf>
    <xf numFmtId="0" fontId="19" fillId="2" borderId="117" xfId="0" applyFont="1" applyFill="1" applyBorder="1" applyAlignment="1">
      <alignment horizontal="left" vertical="center" wrapText="1"/>
    </xf>
    <xf numFmtId="0" fontId="19" fillId="0" borderId="100" xfId="0" applyFont="1" applyBorder="1" applyAlignment="1">
      <alignment horizontal="left" vertical="center" wrapText="1"/>
    </xf>
    <xf numFmtId="179" fontId="19" fillId="2" borderId="105" xfId="0" applyNumberFormat="1" applyFont="1" applyFill="1" applyBorder="1" applyAlignment="1">
      <alignment horizontal="right" vertical="center" wrapText="1"/>
    </xf>
    <xf numFmtId="0" fontId="19" fillId="0" borderId="101" xfId="0" applyFont="1" applyBorder="1" applyAlignment="1">
      <alignment horizontal="left" vertical="center" wrapText="1"/>
    </xf>
    <xf numFmtId="0" fontId="19" fillId="3" borderId="0" xfId="0" applyFont="1" applyFill="1" applyBorder="1" applyAlignment="1">
      <alignment vertical="center" shrinkToFit="1"/>
    </xf>
    <xf numFmtId="0" fontId="19" fillId="0" borderId="22" xfId="0" applyFont="1" applyBorder="1" applyAlignment="1">
      <alignment vertical="center" wrapText="1"/>
    </xf>
    <xf numFmtId="0" fontId="19" fillId="2" borderId="22" xfId="0" applyFont="1" applyFill="1" applyBorder="1" applyAlignment="1">
      <alignment horizontal="left" vertical="center" wrapText="1"/>
    </xf>
    <xf numFmtId="179" fontId="19" fillId="2" borderId="44" xfId="0" applyNumberFormat="1" applyFont="1" applyFill="1" applyBorder="1" applyAlignment="1">
      <alignment horizontal="right" vertical="center" wrapText="1"/>
    </xf>
    <xf numFmtId="0" fontId="19" fillId="0" borderId="24" xfId="0" applyFont="1" applyBorder="1" applyAlignment="1">
      <alignment vertical="center" wrapText="1"/>
    </xf>
    <xf numFmtId="0" fontId="19" fillId="0" borderId="11" xfId="0" applyFont="1" applyBorder="1" applyAlignment="1">
      <alignment vertical="center" wrapText="1"/>
    </xf>
    <xf numFmtId="0" fontId="19" fillId="0" borderId="0" xfId="0" applyFont="1" applyAlignment="1">
      <alignment horizontal="left" vertical="center" indent="2"/>
    </xf>
    <xf numFmtId="0" fontId="19" fillId="3" borderId="0" xfId="0" applyFont="1" applyFill="1" applyBorder="1" applyAlignment="1">
      <alignment horizontal="left" vertical="center" shrinkToFit="1"/>
    </xf>
    <xf numFmtId="0" fontId="22" fillId="3" borderId="0" xfId="0" applyFont="1" applyFill="1" applyBorder="1" applyAlignment="1">
      <alignment horizontal="right" vertical="center"/>
    </xf>
    <xf numFmtId="0" fontId="22" fillId="3" borderId="0" xfId="0" applyFont="1" applyFill="1" applyBorder="1" applyAlignment="1">
      <alignment vertical="center"/>
    </xf>
    <xf numFmtId="0" fontId="22" fillId="3" borderId="0" xfId="0" applyFont="1" applyFill="1" applyBorder="1">
      <alignment vertical="center"/>
    </xf>
    <xf numFmtId="0" fontId="19" fillId="3" borderId="0" xfId="0" applyFont="1" applyFill="1" applyBorder="1" applyAlignment="1">
      <alignment horizontal="center" vertical="center" textRotation="255" shrinkToFit="1"/>
    </xf>
    <xf numFmtId="0" fontId="19" fillId="3" borderId="0" xfId="0" applyFont="1" applyFill="1" applyBorder="1" applyAlignment="1">
      <alignment horizontal="right" vertical="center"/>
    </xf>
    <xf numFmtId="176" fontId="19" fillId="3" borderId="0" xfId="0" applyNumberFormat="1" applyFont="1" applyFill="1" applyBorder="1" applyAlignment="1">
      <alignment vertical="center"/>
    </xf>
    <xf numFmtId="0" fontId="19" fillId="3" borderId="0" xfId="0" applyFont="1" applyFill="1" applyBorder="1" applyAlignment="1">
      <alignment vertical="center" textRotation="255" shrinkToFit="1"/>
    </xf>
    <xf numFmtId="0" fontId="19" fillId="3" borderId="0" xfId="0" applyNumberFormat="1" applyFont="1" applyFill="1" applyBorder="1" applyAlignment="1">
      <alignment vertical="center" shrinkToFit="1"/>
    </xf>
    <xf numFmtId="0" fontId="19" fillId="3" borderId="0" xfId="0" applyFont="1" applyFill="1" applyBorder="1" applyAlignment="1">
      <alignment horizontal="left" vertical="center" textRotation="255"/>
    </xf>
    <xf numFmtId="0" fontId="19" fillId="3" borderId="0" xfId="0" applyFont="1" applyFill="1" applyBorder="1" applyAlignment="1">
      <alignment horizontal="right" vertical="center" textRotation="255"/>
    </xf>
    <xf numFmtId="0" fontId="16" fillId="3" borderId="0" xfId="0" applyFont="1" applyFill="1" applyBorder="1" applyAlignment="1">
      <alignment vertical="center" wrapText="1"/>
    </xf>
    <xf numFmtId="0" fontId="16" fillId="3" borderId="0" xfId="0" applyFont="1" applyFill="1" applyBorder="1" applyAlignment="1">
      <alignment horizontal="right" vertical="center" wrapText="1"/>
    </xf>
    <xf numFmtId="0" fontId="16" fillId="3" borderId="0" xfId="0" applyFont="1" applyFill="1" applyBorder="1" applyAlignment="1">
      <alignment vertical="center" shrinkToFit="1"/>
    </xf>
    <xf numFmtId="0" fontId="19" fillId="3" borderId="0" xfId="0" applyFont="1" applyFill="1" applyBorder="1" applyAlignment="1">
      <alignment horizontal="left"/>
    </xf>
    <xf numFmtId="0" fontId="21" fillId="0" borderId="0" xfId="0" applyFont="1" applyAlignment="1">
      <alignment horizontal="center" vertical="center"/>
    </xf>
    <xf numFmtId="176" fontId="19" fillId="3" borderId="0" xfId="0" applyNumberFormat="1" applyFont="1" applyFill="1" applyBorder="1" applyAlignment="1">
      <alignment horizontal="center" vertical="center"/>
    </xf>
    <xf numFmtId="0" fontId="19" fillId="0" borderId="0" xfId="0" applyFont="1" applyBorder="1" applyAlignment="1">
      <alignment horizontal="distributed" vertical="center"/>
    </xf>
    <xf numFmtId="0" fontId="19" fillId="3" borderId="7" xfId="0" applyFont="1" applyFill="1" applyBorder="1" applyAlignment="1">
      <alignment horizontal="center" vertical="center" shrinkToFit="1"/>
    </xf>
    <xf numFmtId="0" fontId="19" fillId="3" borderId="63" xfId="0" applyFont="1" applyFill="1" applyBorder="1" applyAlignment="1">
      <alignment horizontal="left" vertical="center"/>
    </xf>
    <xf numFmtId="0" fontId="19" fillId="3" borderId="6" xfId="0" applyFont="1" applyFill="1" applyBorder="1" applyAlignment="1">
      <alignment horizontal="left" vertical="center"/>
    </xf>
    <xf numFmtId="0" fontId="19" fillId="3" borderId="12" xfId="0" applyFont="1" applyFill="1" applyBorder="1" applyAlignment="1">
      <alignment vertical="center"/>
    </xf>
    <xf numFmtId="0" fontId="19" fillId="3" borderId="12" xfId="0" applyFont="1" applyFill="1" applyBorder="1" applyAlignment="1">
      <alignment horizontal="right" vertical="center"/>
    </xf>
    <xf numFmtId="0" fontId="19" fillId="3" borderId="61" xfId="0" applyFont="1" applyFill="1" applyBorder="1" applyAlignment="1">
      <alignment horizontal="left" vertical="center" shrinkToFit="1"/>
    </xf>
    <xf numFmtId="0" fontId="19" fillId="3" borderId="8" xfId="0" applyFont="1" applyFill="1" applyBorder="1" applyAlignment="1">
      <alignment horizontal="center" vertical="center"/>
    </xf>
    <xf numFmtId="0" fontId="19" fillId="3" borderId="44" xfId="0" applyFont="1" applyFill="1" applyBorder="1" applyAlignment="1">
      <alignment vertical="center"/>
    </xf>
    <xf numFmtId="0" fontId="19" fillId="3" borderId="44" xfId="0" applyFont="1" applyFill="1" applyBorder="1" applyAlignment="1">
      <alignment horizontal="right" vertical="center"/>
    </xf>
    <xf numFmtId="0" fontId="19" fillId="3" borderId="51" xfId="0" applyFont="1" applyFill="1" applyBorder="1" applyAlignment="1">
      <alignment horizontal="left" vertical="center" shrinkToFit="1"/>
    </xf>
    <xf numFmtId="0" fontId="19" fillId="3" borderId="7" xfId="0" applyFont="1" applyFill="1" applyBorder="1" applyAlignment="1">
      <alignment horizontal="left" vertical="center" shrinkToFit="1"/>
    </xf>
    <xf numFmtId="0" fontId="19" fillId="3" borderId="24" xfId="0" applyFont="1" applyFill="1" applyBorder="1" applyAlignment="1">
      <alignment vertical="center" shrinkToFit="1"/>
    </xf>
    <xf numFmtId="0" fontId="19" fillId="3" borderId="11" xfId="0" applyFont="1" applyFill="1" applyBorder="1" applyAlignment="1">
      <alignment horizontal="center" vertical="center"/>
    </xf>
    <xf numFmtId="0" fontId="19" fillId="3" borderId="11" xfId="0" applyFont="1" applyFill="1" applyBorder="1" applyAlignment="1">
      <alignment vertical="center"/>
    </xf>
    <xf numFmtId="0" fontId="19" fillId="3" borderId="11" xfId="0" applyFont="1" applyFill="1" applyBorder="1" applyAlignment="1">
      <alignment horizontal="right" vertical="center"/>
    </xf>
    <xf numFmtId="0" fontId="19" fillId="3" borderId="63" xfId="0" applyFont="1" applyFill="1" applyBorder="1" applyAlignment="1">
      <alignment vertical="center"/>
    </xf>
    <xf numFmtId="0" fontId="19" fillId="3" borderId="7" xfId="0" applyFont="1" applyFill="1" applyBorder="1" applyAlignment="1">
      <alignment horizontal="left" vertical="center"/>
    </xf>
    <xf numFmtId="0" fontId="19" fillId="3" borderId="11" xfId="0" applyFont="1" applyFill="1" applyBorder="1" applyAlignment="1">
      <alignment horizontal="left" vertical="center"/>
    </xf>
    <xf numFmtId="0" fontId="19" fillId="3" borderId="46" xfId="0" applyFont="1" applyFill="1" applyBorder="1" applyAlignment="1">
      <alignment horizontal="right" vertical="center"/>
    </xf>
    <xf numFmtId="0" fontId="19" fillId="0" borderId="7" xfId="0" applyFont="1" applyBorder="1" applyAlignment="1">
      <alignment horizontal="center" vertical="center"/>
    </xf>
    <xf numFmtId="0" fontId="21" fillId="0" borderId="0" xfId="0" applyFont="1">
      <alignment vertical="center"/>
    </xf>
    <xf numFmtId="0" fontId="19" fillId="0" borderId="0" xfId="0" applyFont="1">
      <alignment vertical="center"/>
    </xf>
    <xf numFmtId="0" fontId="19" fillId="0" borderId="0" xfId="0" applyFont="1" applyAlignment="1">
      <alignment vertical="center"/>
    </xf>
    <xf numFmtId="0" fontId="19" fillId="0" borderId="0" xfId="0" applyFont="1" applyBorder="1" applyAlignment="1"/>
    <xf numFmtId="0" fontId="19" fillId="0" borderId="0" xfId="0" applyFont="1" applyBorder="1" applyAlignment="1">
      <alignment horizontal="left" wrapText="1"/>
    </xf>
    <xf numFmtId="0" fontId="19" fillId="0" borderId="0" xfId="0" applyFont="1" applyBorder="1" applyAlignment="1">
      <alignment horizontal="center" vertical="center" wrapText="1"/>
    </xf>
    <xf numFmtId="0" fontId="19" fillId="0" borderId="0" xfId="0" applyFont="1" applyFill="1" applyBorder="1" applyAlignment="1">
      <alignment vertical="center" shrinkToFit="1"/>
    </xf>
    <xf numFmtId="0" fontId="21" fillId="0" borderId="0" xfId="0" applyFont="1" applyFill="1" applyAlignment="1">
      <alignment vertical="center"/>
    </xf>
    <xf numFmtId="0" fontId="19" fillId="0" borderId="0" xfId="0" applyFont="1" applyBorder="1" applyAlignment="1">
      <alignment vertical="center" shrinkToFit="1"/>
    </xf>
    <xf numFmtId="0" fontId="19" fillId="0" borderId="0" xfId="0" applyFont="1" applyAlignment="1">
      <alignment horizontal="center"/>
    </xf>
    <xf numFmtId="0" fontId="19" fillId="0" borderId="0" xfId="0" applyFont="1" applyAlignment="1"/>
    <xf numFmtId="0" fontId="19" fillId="0" borderId="0" xfId="2" applyFont="1" applyBorder="1" applyAlignment="1">
      <alignment horizontal="left" vertical="center"/>
    </xf>
    <xf numFmtId="0" fontId="19" fillId="0" borderId="0" xfId="2" applyFont="1" applyAlignment="1">
      <alignment horizontal="center" vertical="center"/>
    </xf>
    <xf numFmtId="0" fontId="19" fillId="0" borderId="0" xfId="2" applyFont="1" applyBorder="1" applyAlignment="1">
      <alignment vertical="center"/>
    </xf>
    <xf numFmtId="0" fontId="19" fillId="7" borderId="0" xfId="2" applyFont="1" applyFill="1" applyAlignment="1">
      <alignment vertical="center"/>
    </xf>
    <xf numFmtId="0" fontId="19" fillId="3" borderId="0" xfId="2" applyFont="1" applyFill="1" applyAlignment="1">
      <alignment vertical="center"/>
    </xf>
    <xf numFmtId="0" fontId="19" fillId="3" borderId="18" xfId="2" applyFont="1" applyFill="1" applyBorder="1" applyAlignment="1">
      <alignment vertical="center"/>
    </xf>
    <xf numFmtId="0" fontId="19" fillId="0" borderId="18" xfId="2" applyFont="1" applyBorder="1" applyAlignment="1">
      <alignment vertical="center"/>
    </xf>
    <xf numFmtId="0" fontId="19" fillId="0" borderId="120" xfId="2" applyFont="1" applyBorder="1" applyAlignment="1">
      <alignment horizontal="center" vertical="center"/>
    </xf>
    <xf numFmtId="0" fontId="19" fillId="7" borderId="19" xfId="2" applyFont="1" applyFill="1" applyBorder="1" applyAlignment="1">
      <alignment horizontal="center" vertical="center"/>
    </xf>
    <xf numFmtId="0" fontId="19" fillId="0" borderId="18" xfId="2" applyFont="1" applyBorder="1" applyAlignment="1">
      <alignment horizontal="center" vertical="center"/>
    </xf>
    <xf numFmtId="0" fontId="19" fillId="0" borderId="20" xfId="2" applyFont="1" applyBorder="1" applyAlignment="1">
      <alignment horizontal="center" vertical="center"/>
    </xf>
    <xf numFmtId="0" fontId="19" fillId="0" borderId="21" xfId="2" applyFont="1" applyBorder="1" applyAlignment="1">
      <alignment horizontal="center" vertical="center"/>
    </xf>
    <xf numFmtId="0" fontId="19" fillId="3" borderId="21" xfId="2" applyFont="1" applyFill="1" applyBorder="1" applyAlignment="1">
      <alignment horizontal="center" vertical="center"/>
    </xf>
    <xf numFmtId="0" fontId="19" fillId="0" borderId="22" xfId="2" applyFont="1" applyBorder="1" applyAlignment="1">
      <alignment horizontal="center" vertical="center"/>
    </xf>
    <xf numFmtId="0" fontId="19" fillId="0" borderId="23" xfId="2" applyFont="1" applyBorder="1" applyAlignment="1">
      <alignment horizontal="center" vertical="center"/>
    </xf>
    <xf numFmtId="0" fontId="19" fillId="0" borderId="24" xfId="2" applyFont="1" applyBorder="1" applyAlignment="1">
      <alignment horizontal="center" vertical="center"/>
    </xf>
    <xf numFmtId="0" fontId="19" fillId="2" borderId="24" xfId="2" applyFont="1" applyFill="1" applyBorder="1" applyAlignment="1">
      <alignment horizontal="center" vertical="center"/>
    </xf>
    <xf numFmtId="0" fontId="19" fillId="2" borderId="25" xfId="2" applyFont="1" applyFill="1" applyBorder="1" applyAlignment="1">
      <alignment horizontal="center" vertical="center"/>
    </xf>
    <xf numFmtId="0" fontId="19" fillId="0" borderId="26" xfId="2" applyFont="1" applyBorder="1" applyAlignment="1">
      <alignment horizontal="center" vertical="center"/>
    </xf>
    <xf numFmtId="0" fontId="19" fillId="2" borderId="27" xfId="2" applyFont="1" applyFill="1" applyBorder="1" applyAlignment="1">
      <alignment horizontal="center" vertical="center"/>
    </xf>
    <xf numFmtId="0" fontId="19" fillId="2" borderId="28" xfId="2" applyFont="1" applyFill="1" applyBorder="1" applyAlignment="1">
      <alignment horizontal="center" vertical="center"/>
    </xf>
    <xf numFmtId="0" fontId="19" fillId="2" borderId="29" xfId="2" applyFont="1" applyFill="1" applyBorder="1" applyAlignment="1">
      <alignment horizontal="center" vertical="center"/>
    </xf>
    <xf numFmtId="0" fontId="19" fillId="0" borderId="26" xfId="2" applyFont="1" applyBorder="1" applyAlignment="1">
      <alignment vertical="center"/>
    </xf>
    <xf numFmtId="0" fontId="19" fillId="0" borderId="30" xfId="2" applyFont="1" applyBorder="1" applyAlignment="1">
      <alignment vertical="center"/>
    </xf>
    <xf numFmtId="0" fontId="21" fillId="0" borderId="0" xfId="2" applyFont="1" applyBorder="1" applyAlignment="1">
      <alignment vertical="center"/>
    </xf>
    <xf numFmtId="3" fontId="19" fillId="0" borderId="0" xfId="2" applyNumberFormat="1" applyFont="1" applyBorder="1" applyAlignment="1">
      <alignment vertical="center"/>
    </xf>
    <xf numFmtId="0" fontId="19" fillId="0" borderId="0" xfId="2" applyFont="1" applyBorder="1" applyAlignment="1">
      <alignment horizontal="center" vertical="center"/>
    </xf>
    <xf numFmtId="178" fontId="19" fillId="0" borderId="0" xfId="2" applyNumberFormat="1" applyFont="1" applyBorder="1" applyAlignment="1">
      <alignment vertical="center"/>
    </xf>
    <xf numFmtId="0" fontId="16" fillId="0" borderId="24" xfId="0" applyFont="1" applyBorder="1" applyAlignment="1">
      <alignment horizontal="center" vertical="center" shrinkToFit="1"/>
    </xf>
    <xf numFmtId="0" fontId="16" fillId="7" borderId="0" xfId="0" applyFont="1" applyFill="1" applyAlignment="1">
      <alignment horizontal="right" vertical="center"/>
    </xf>
    <xf numFmtId="0" fontId="16" fillId="3" borderId="0" xfId="0" applyFont="1" applyFill="1">
      <alignment vertical="center"/>
    </xf>
    <xf numFmtId="0" fontId="19" fillId="0" borderId="7" xfId="0" applyFont="1" applyBorder="1" applyAlignment="1">
      <alignment horizontal="right" vertical="center" wrapText="1" shrinkToFit="1"/>
    </xf>
    <xf numFmtId="0" fontId="19" fillId="0" borderId="63" xfId="0" applyFont="1" applyBorder="1" applyAlignment="1">
      <alignment vertical="center" shrinkToFit="1"/>
    </xf>
    <xf numFmtId="0" fontId="19" fillId="0" borderId="0" xfId="0" applyFont="1" applyAlignment="1">
      <alignment horizontal="center" vertical="center"/>
    </xf>
    <xf numFmtId="0" fontId="19" fillId="0" borderId="46" xfId="0" applyFont="1" applyBorder="1">
      <alignment vertical="center"/>
    </xf>
    <xf numFmtId="0" fontId="19" fillId="0" borderId="32" xfId="0" applyFont="1" applyBorder="1">
      <alignment vertical="center"/>
    </xf>
    <xf numFmtId="0" fontId="19" fillId="0" borderId="6" xfId="0" applyFont="1" applyBorder="1">
      <alignment vertical="center"/>
    </xf>
    <xf numFmtId="0" fontId="19" fillId="0" borderId="46" xfId="0" applyFont="1" applyBorder="1" applyAlignment="1">
      <alignment vertical="center" shrinkToFit="1"/>
    </xf>
    <xf numFmtId="0" fontId="19" fillId="0" borderId="8" xfId="0" applyFont="1" applyBorder="1">
      <alignment vertical="center"/>
    </xf>
    <xf numFmtId="0" fontId="19" fillId="0" borderId="24" xfId="0" applyFont="1" applyBorder="1" applyAlignment="1">
      <alignment horizontal="center" vertical="center" shrinkToFit="1"/>
    </xf>
    <xf numFmtId="0" fontId="19" fillId="3" borderId="0" xfId="0" applyFont="1" applyFill="1">
      <alignment vertical="center"/>
    </xf>
    <xf numFmtId="0" fontId="16" fillId="3" borderId="0" xfId="0" applyFont="1" applyFill="1" applyAlignment="1">
      <alignment horizontal="right" vertical="center"/>
    </xf>
    <xf numFmtId="0" fontId="24" fillId="7" borderId="0" xfId="0" applyFont="1" applyFill="1" applyAlignment="1">
      <alignment horizontal="left" vertical="center"/>
    </xf>
    <xf numFmtId="0" fontId="19" fillId="7" borderId="0" xfId="0" applyFont="1" applyFill="1">
      <alignment vertical="center"/>
    </xf>
    <xf numFmtId="0" fontId="19" fillId="0" borderId="0" xfId="0" applyFont="1" applyFill="1">
      <alignment vertical="center"/>
    </xf>
    <xf numFmtId="0" fontId="16" fillId="0" borderId="0" xfId="5" applyFont="1">
      <alignment vertical="center"/>
    </xf>
    <xf numFmtId="0" fontId="16" fillId="0" borderId="9" xfId="5" applyFont="1" applyBorder="1" applyAlignment="1">
      <alignment horizontal="center" vertical="center"/>
    </xf>
    <xf numFmtId="0" fontId="16" fillId="0" borderId="0" xfId="6" applyFont="1" applyBorder="1" applyAlignment="1">
      <alignment vertical="center"/>
    </xf>
    <xf numFmtId="0" fontId="16" fillId="0" borderId="0" xfId="6" applyFont="1" applyBorder="1" applyAlignment="1">
      <alignment horizontal="center" vertical="center"/>
    </xf>
    <xf numFmtId="0" fontId="16" fillId="0" borderId="24" xfId="5" applyFont="1" applyBorder="1" applyAlignment="1">
      <alignment horizontal="center" vertical="center" wrapText="1"/>
    </xf>
    <xf numFmtId="0" fontId="16" fillId="0" borderId="24" xfId="5" applyFont="1" applyBorder="1" applyAlignment="1">
      <alignment horizontal="center" vertical="center"/>
    </xf>
    <xf numFmtId="0" fontId="19" fillId="0" borderId="24" xfId="5" applyFont="1" applyBorder="1" applyAlignment="1">
      <alignment horizontal="center" vertical="center" wrapText="1"/>
    </xf>
    <xf numFmtId="0" fontId="19" fillId="0" borderId="24" xfId="5" applyFont="1" applyBorder="1" applyAlignment="1">
      <alignment horizontal="center" vertical="center"/>
    </xf>
    <xf numFmtId="0" fontId="16" fillId="0" borderId="0" xfId="5" applyFont="1" applyAlignment="1">
      <alignment horizontal="center" vertical="center"/>
    </xf>
    <xf numFmtId="0" fontId="16" fillId="0" borderId="7" xfId="5" applyFont="1" applyBorder="1" applyAlignment="1">
      <alignment horizontal="center" vertical="center"/>
    </xf>
    <xf numFmtId="0" fontId="16" fillId="0" borderId="7" xfId="5" applyFont="1" applyBorder="1" applyAlignment="1">
      <alignment horizontal="center" vertical="center" wrapText="1"/>
    </xf>
    <xf numFmtId="0" fontId="16" fillId="0" borderId="24" xfId="5" applyFont="1" applyBorder="1" applyAlignment="1">
      <alignment vertical="center" wrapText="1"/>
    </xf>
    <xf numFmtId="0" fontId="16" fillId="0" borderId="7" xfId="5" applyFont="1" applyBorder="1" applyAlignment="1">
      <alignment vertical="center" wrapText="1"/>
    </xf>
    <xf numFmtId="0" fontId="19" fillId="0" borderId="0" xfId="5" applyFont="1" applyBorder="1">
      <alignment vertical="center"/>
    </xf>
    <xf numFmtId="0" fontId="16" fillId="0" borderId="0" xfId="5" applyFont="1" applyBorder="1">
      <alignment vertical="center"/>
    </xf>
    <xf numFmtId="0" fontId="16" fillId="0" borderId="0" xfId="5" applyFont="1" applyBorder="1" applyAlignment="1">
      <alignment vertical="center"/>
    </xf>
    <xf numFmtId="0" fontId="16" fillId="3" borderId="0" xfId="6" applyFont="1" applyFill="1" applyBorder="1" applyAlignment="1">
      <alignment vertical="center"/>
    </xf>
    <xf numFmtId="0" fontId="19" fillId="0" borderId="0" xfId="7" applyFont="1"/>
    <xf numFmtId="0" fontId="16" fillId="0" borderId="0" xfId="6" applyFont="1" applyFill="1" applyBorder="1" applyAlignment="1">
      <alignment vertical="center"/>
    </xf>
    <xf numFmtId="0" fontId="19" fillId="7" borderId="11" xfId="0" applyFont="1" applyFill="1" applyBorder="1" applyAlignment="1">
      <alignment horizontal="center" vertical="center" shrinkToFit="1"/>
    </xf>
    <xf numFmtId="0" fontId="19" fillId="7" borderId="63" xfId="0" applyFont="1" applyFill="1" applyBorder="1" applyAlignment="1">
      <alignment vertical="center" shrinkToFit="1"/>
    </xf>
    <xf numFmtId="0" fontId="19" fillId="0" borderId="12" xfId="0" applyFont="1" applyBorder="1" applyAlignment="1">
      <alignment vertical="center" wrapText="1"/>
    </xf>
    <xf numFmtId="0" fontId="19" fillId="2" borderId="83" xfId="0" applyFont="1" applyFill="1" applyBorder="1" applyAlignment="1">
      <alignment horizontal="center" vertical="center" wrapText="1"/>
    </xf>
    <xf numFmtId="0" fontId="19" fillId="2" borderId="85" xfId="0" applyFont="1" applyFill="1" applyBorder="1" applyAlignment="1">
      <alignment horizontal="center" vertical="center" wrapText="1"/>
    </xf>
    <xf numFmtId="0" fontId="19" fillId="2" borderId="65" xfId="0" applyFont="1" applyFill="1" applyBorder="1" applyAlignment="1">
      <alignment horizontal="center" vertical="center" wrapText="1"/>
    </xf>
    <xf numFmtId="0" fontId="19" fillId="2" borderId="84" xfId="0" applyFont="1" applyFill="1" applyBorder="1" applyAlignment="1">
      <alignment horizontal="center" vertical="center" wrapText="1"/>
    </xf>
    <xf numFmtId="0" fontId="21" fillId="2" borderId="82" xfId="0" applyFont="1" applyFill="1" applyBorder="1" applyAlignment="1">
      <alignment horizontal="center" vertical="center" wrapText="1"/>
    </xf>
    <xf numFmtId="0" fontId="19" fillId="2" borderId="91" xfId="0" applyFont="1" applyFill="1" applyBorder="1" applyAlignment="1">
      <alignment horizontal="center" vertical="center" wrapText="1"/>
    </xf>
    <xf numFmtId="0" fontId="21" fillId="0" borderId="24" xfId="0" applyFont="1" applyBorder="1" applyAlignment="1">
      <alignment horizontal="center" vertical="center" wrapText="1"/>
    </xf>
    <xf numFmtId="0" fontId="19" fillId="0" borderId="0" xfId="0" applyFont="1" applyAlignment="1">
      <alignment vertical="center" wrapText="1"/>
    </xf>
    <xf numFmtId="0" fontId="19" fillId="2" borderId="83" xfId="0" applyFont="1" applyFill="1" applyBorder="1" applyAlignment="1">
      <alignment vertical="center" wrapText="1"/>
    </xf>
    <xf numFmtId="0" fontId="19" fillId="2" borderId="85" xfId="0" applyFont="1" applyFill="1" applyBorder="1" applyAlignment="1">
      <alignment vertical="center" wrapText="1"/>
    </xf>
    <xf numFmtId="0" fontId="19" fillId="2" borderId="65" xfId="0" applyFont="1" applyFill="1" applyBorder="1" applyAlignment="1">
      <alignment vertical="center" wrapText="1"/>
    </xf>
    <xf numFmtId="0" fontId="19" fillId="0" borderId="24" xfId="0" applyFont="1" applyFill="1" applyBorder="1" applyAlignment="1">
      <alignment vertical="center" wrapText="1"/>
    </xf>
    <xf numFmtId="0" fontId="19" fillId="2" borderId="93" xfId="0" applyFont="1" applyFill="1" applyBorder="1" applyAlignment="1">
      <alignment vertical="center" wrapText="1"/>
    </xf>
    <xf numFmtId="0" fontId="19" fillId="2" borderId="87" xfId="0" applyFont="1" applyFill="1" applyBorder="1" applyAlignment="1">
      <alignment vertical="center" wrapText="1"/>
    </xf>
    <xf numFmtId="0" fontId="19" fillId="2" borderId="90" xfId="0" applyFont="1" applyFill="1" applyBorder="1" applyAlignment="1">
      <alignment vertical="center" wrapText="1"/>
    </xf>
    <xf numFmtId="0" fontId="19" fillId="2" borderId="95" xfId="0" applyFont="1" applyFill="1" applyBorder="1" applyAlignment="1">
      <alignment vertical="center" wrapText="1"/>
    </xf>
    <xf numFmtId="0" fontId="19" fillId="2" borderId="63" xfId="0" applyFont="1" applyFill="1" applyBorder="1" applyAlignment="1">
      <alignment vertical="center" wrapText="1"/>
    </xf>
    <xf numFmtId="0" fontId="21" fillId="2" borderId="83"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9" fillId="2" borderId="61" xfId="0" applyFont="1" applyFill="1" applyBorder="1" applyAlignment="1">
      <alignment horizontal="center" vertical="center" wrapText="1"/>
    </xf>
    <xf numFmtId="0" fontId="19" fillId="2" borderId="84" xfId="0" applyFont="1" applyFill="1" applyBorder="1" applyAlignment="1">
      <alignment vertical="center" wrapText="1"/>
    </xf>
    <xf numFmtId="0" fontId="19" fillId="0" borderId="0" xfId="4" applyFont="1">
      <alignment vertical="center"/>
    </xf>
    <xf numFmtId="0" fontId="16" fillId="0" borderId="0" xfId="4" applyFont="1">
      <alignment vertical="center"/>
    </xf>
    <xf numFmtId="0" fontId="16" fillId="0" borderId="0" xfId="4" applyFont="1" applyBorder="1" applyAlignment="1">
      <alignment vertical="center"/>
    </xf>
    <xf numFmtId="0" fontId="16" fillId="0" borderId="0" xfId="4" applyFont="1" applyBorder="1" applyAlignment="1">
      <alignment vertical="center" wrapText="1"/>
    </xf>
    <xf numFmtId="0" fontId="19" fillId="0" borderId="24" xfId="4" applyFont="1" applyBorder="1" applyAlignment="1">
      <alignment horizontal="center" vertical="center"/>
    </xf>
    <xf numFmtId="0" fontId="16" fillId="0" borderId="0" xfId="4" applyFont="1" applyBorder="1">
      <alignment vertical="center"/>
    </xf>
    <xf numFmtId="0" fontId="19" fillId="0" borderId="24" xfId="4" applyFont="1" applyBorder="1" applyAlignment="1">
      <alignment horizontal="center" vertical="center" wrapText="1"/>
    </xf>
    <xf numFmtId="0" fontId="19" fillId="0" borderId="82" xfId="4" applyFont="1" applyBorder="1" applyAlignment="1">
      <alignment horizontal="center" vertical="center"/>
    </xf>
    <xf numFmtId="0" fontId="16" fillId="0" borderId="0" xfId="4" applyFont="1" applyAlignment="1">
      <alignment vertical="center"/>
    </xf>
    <xf numFmtId="0" fontId="19" fillId="0" borderId="22" xfId="4" applyFont="1" applyBorder="1" applyAlignment="1">
      <alignment horizontal="center" vertical="center"/>
    </xf>
    <xf numFmtId="0" fontId="19" fillId="0" borderId="0" xfId="4" applyFont="1" applyBorder="1" applyAlignment="1">
      <alignment vertical="center" textRotation="255"/>
    </xf>
    <xf numFmtId="0" fontId="19" fillId="0" borderId="12" xfId="4" applyFont="1" applyBorder="1" applyAlignment="1">
      <alignment horizontal="center" vertical="center"/>
    </xf>
    <xf numFmtId="0" fontId="17" fillId="0" borderId="0" xfId="4" applyFont="1">
      <alignment vertical="center"/>
    </xf>
    <xf numFmtId="0" fontId="19" fillId="0" borderId="0" xfId="4" applyFont="1" applyBorder="1" applyAlignment="1">
      <alignment vertical="center"/>
    </xf>
    <xf numFmtId="0" fontId="19" fillId="0" borderId="8" xfId="0" applyFont="1" applyBorder="1" applyAlignment="1">
      <alignment vertical="center"/>
    </xf>
    <xf numFmtId="0" fontId="19" fillId="0" borderId="44" xfId="0" applyFont="1" applyBorder="1" applyAlignment="1">
      <alignment vertical="center"/>
    </xf>
    <xf numFmtId="0" fontId="19" fillId="0" borderId="11" xfId="0" applyFont="1" applyBorder="1" applyAlignment="1">
      <alignment vertical="center"/>
    </xf>
    <xf numFmtId="0" fontId="19" fillId="0" borderId="12" xfId="0" applyFont="1" applyBorder="1" applyAlignment="1">
      <alignment vertical="center"/>
    </xf>
    <xf numFmtId="0" fontId="19" fillId="0" borderId="8" xfId="0" applyFont="1" applyBorder="1" applyAlignment="1">
      <alignment horizontal="left" vertical="center"/>
    </xf>
    <xf numFmtId="0" fontId="19" fillId="0" borderId="22" xfId="4" applyFont="1" applyBorder="1" applyAlignment="1">
      <alignment vertical="center" textRotation="255"/>
    </xf>
    <xf numFmtId="0" fontId="17" fillId="0" borderId="46" xfId="4" applyFont="1" applyBorder="1">
      <alignment vertical="center"/>
    </xf>
    <xf numFmtId="0" fontId="19" fillId="0" borderId="22"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85" xfId="0" applyFont="1" applyBorder="1" applyAlignment="1">
      <alignment horizontal="center" vertical="center" wrapText="1"/>
    </xf>
    <xf numFmtId="0" fontId="19" fillId="0" borderId="84" xfId="0" applyFont="1" applyBorder="1" applyAlignment="1">
      <alignment horizontal="center" vertical="center" wrapText="1"/>
    </xf>
    <xf numFmtId="0" fontId="21" fillId="0" borderId="82" xfId="0" applyFont="1" applyBorder="1" applyAlignment="1">
      <alignment horizontal="center" vertical="center" wrapText="1"/>
    </xf>
    <xf numFmtId="0" fontId="19" fillId="3" borderId="0" xfId="0" applyFont="1" applyFill="1" applyBorder="1" applyAlignment="1">
      <alignment horizontal="center" vertical="center" wrapText="1"/>
    </xf>
    <xf numFmtId="0" fontId="19" fillId="0" borderId="84" xfId="0" applyFont="1" applyFill="1" applyBorder="1" applyAlignment="1">
      <alignment vertical="center" wrapText="1"/>
    </xf>
    <xf numFmtId="0" fontId="19" fillId="2" borderId="61" xfId="0" applyFont="1" applyFill="1" applyBorder="1" applyAlignment="1">
      <alignment vertical="center" wrapText="1"/>
    </xf>
    <xf numFmtId="0" fontId="19" fillId="0" borderId="61" xfId="0" applyFont="1" applyFill="1" applyBorder="1" applyAlignment="1">
      <alignment vertical="center" wrapText="1"/>
    </xf>
    <xf numFmtId="0" fontId="21" fillId="0" borderId="24" xfId="0" applyFont="1" applyBorder="1" applyAlignment="1">
      <alignment vertical="center" wrapText="1"/>
    </xf>
    <xf numFmtId="58" fontId="19" fillId="0" borderId="0" xfId="0" applyNumberFormat="1" applyFont="1" applyAlignment="1">
      <alignment horizontal="center" vertical="center"/>
    </xf>
    <xf numFmtId="0" fontId="21" fillId="0" borderId="0" xfId="0" applyFont="1" applyBorder="1" applyAlignment="1">
      <alignment horizontal="left" vertical="center"/>
    </xf>
    <xf numFmtId="0" fontId="19" fillId="0" borderId="0" xfId="0" applyFont="1" applyBorder="1" applyAlignment="1">
      <alignment vertical="center" textRotation="255"/>
    </xf>
    <xf numFmtId="56" fontId="21" fillId="0" borderId="0" xfId="0" applyNumberFormat="1" applyFont="1" applyBorder="1" applyAlignment="1">
      <alignment horizontal="left" vertical="center"/>
    </xf>
    <xf numFmtId="56" fontId="21" fillId="0" borderId="0" xfId="0" quotePrefix="1" applyNumberFormat="1" applyFont="1" applyBorder="1" applyAlignment="1">
      <alignment horizontal="left" vertical="center"/>
    </xf>
    <xf numFmtId="0" fontId="16" fillId="0" borderId="1" xfId="0" applyFont="1" applyFill="1" applyBorder="1" applyAlignment="1">
      <alignment vertical="center"/>
    </xf>
    <xf numFmtId="0" fontId="16" fillId="0" borderId="31" xfId="0" applyFont="1" applyFill="1" applyBorder="1" applyAlignment="1">
      <alignment vertical="center"/>
    </xf>
    <xf numFmtId="0" fontId="16" fillId="0" borderId="56" xfId="0" applyFont="1" applyFill="1" applyBorder="1" applyAlignment="1">
      <alignment vertical="center"/>
    </xf>
    <xf numFmtId="0" fontId="16" fillId="0" borderId="31" xfId="0" applyFont="1" applyBorder="1">
      <alignment vertical="center"/>
    </xf>
    <xf numFmtId="0" fontId="16" fillId="0" borderId="56" xfId="0" applyFont="1" applyBorder="1">
      <alignment vertical="center"/>
    </xf>
    <xf numFmtId="0" fontId="16" fillId="0" borderId="0" xfId="0" applyFont="1" applyFill="1" applyBorder="1" applyAlignment="1">
      <alignment horizontal="center" vertical="center" wrapText="1"/>
    </xf>
    <xf numFmtId="0" fontId="16" fillId="3" borderId="7" xfId="0" applyFont="1" applyFill="1" applyBorder="1" applyAlignment="1">
      <alignment horizontal="left" vertical="center"/>
    </xf>
    <xf numFmtId="0" fontId="16" fillId="3" borderId="11" xfId="0" applyFont="1" applyFill="1" applyBorder="1" applyAlignment="1">
      <alignment horizontal="left" vertical="center"/>
    </xf>
    <xf numFmtId="0" fontId="16" fillId="3" borderId="63" xfId="0" applyFont="1" applyFill="1" applyBorder="1" applyAlignment="1">
      <alignment horizontal="left" vertical="center"/>
    </xf>
    <xf numFmtId="0" fontId="16" fillId="3" borderId="0" xfId="0" applyFont="1" applyFill="1" applyBorder="1" applyAlignment="1">
      <alignment horizontal="distributed" vertical="center"/>
    </xf>
    <xf numFmtId="0" fontId="16" fillId="3" borderId="0" xfId="0" applyFont="1" applyFill="1" applyBorder="1">
      <alignment vertical="center"/>
    </xf>
    <xf numFmtId="0" fontId="16" fillId="8" borderId="0" xfId="0" applyFont="1" applyFill="1" applyBorder="1" applyAlignment="1">
      <alignment vertical="center" wrapText="1"/>
    </xf>
    <xf numFmtId="0" fontId="16" fillId="8" borderId="0" xfId="0" applyFont="1" applyFill="1" applyBorder="1" applyAlignment="1">
      <alignment vertical="center"/>
    </xf>
    <xf numFmtId="0" fontId="16" fillId="5" borderId="0" xfId="0" applyFont="1" applyFill="1" applyBorder="1" applyAlignment="1">
      <alignment vertical="center" wrapText="1"/>
    </xf>
    <xf numFmtId="0" fontId="16" fillId="5" borderId="0" xfId="0" applyFont="1" applyFill="1" applyBorder="1" applyAlignment="1">
      <alignment vertical="center"/>
    </xf>
    <xf numFmtId="0" fontId="17" fillId="0" borderId="0" xfId="0" applyFont="1" applyBorder="1" applyAlignment="1">
      <alignment vertical="center"/>
    </xf>
    <xf numFmtId="0" fontId="17" fillId="3" borderId="0" xfId="0" applyFont="1" applyFill="1" applyBorder="1" applyAlignment="1">
      <alignment vertical="center"/>
    </xf>
    <xf numFmtId="0" fontId="17" fillId="3" borderId="44" xfId="0" applyFont="1" applyFill="1" applyBorder="1" applyAlignment="1">
      <alignment vertical="center"/>
    </xf>
    <xf numFmtId="0" fontId="17" fillId="3" borderId="0" xfId="0" applyFont="1" applyFill="1" applyBorder="1">
      <alignment vertical="center"/>
    </xf>
    <xf numFmtId="176" fontId="16" fillId="3" borderId="46" xfId="0" applyNumberFormat="1" applyFont="1" applyFill="1" applyBorder="1" applyAlignment="1">
      <alignment vertical="center"/>
    </xf>
    <xf numFmtId="176" fontId="16" fillId="3" borderId="0" xfId="0" applyNumberFormat="1" applyFont="1" applyFill="1" applyBorder="1" applyAlignment="1">
      <alignment vertical="center"/>
    </xf>
    <xf numFmtId="0" fontId="19" fillId="0" borderId="0" xfId="0" applyFont="1" applyBorder="1" applyAlignment="1">
      <alignment horizontal="center" vertical="center"/>
    </xf>
    <xf numFmtId="0" fontId="19" fillId="0" borderId="0" xfId="0" applyFont="1" applyAlignment="1">
      <alignment vertical="center"/>
    </xf>
    <xf numFmtId="0" fontId="17" fillId="0" borderId="0" xfId="0" applyFont="1" applyBorder="1" applyAlignment="1">
      <alignment vertical="center" wrapText="1"/>
    </xf>
    <xf numFmtId="0" fontId="18" fillId="3" borderId="32" xfId="0" applyFont="1" applyFill="1" applyBorder="1" applyAlignment="1">
      <alignment vertical="center"/>
    </xf>
    <xf numFmtId="0" fontId="16" fillId="3" borderId="46" xfId="0" applyFont="1" applyFill="1" applyBorder="1" applyAlignment="1">
      <alignment vertical="center"/>
    </xf>
    <xf numFmtId="0" fontId="18" fillId="3" borderId="46" xfId="0" applyFont="1" applyFill="1" applyBorder="1" applyAlignment="1">
      <alignment vertical="center"/>
    </xf>
    <xf numFmtId="0" fontId="19" fillId="0" borderId="36" xfId="0" applyFont="1" applyBorder="1" applyAlignment="1">
      <alignment vertical="center" shrinkToFit="1"/>
    </xf>
    <xf numFmtId="0" fontId="19" fillId="2" borderId="11" xfId="0" applyFont="1" applyFill="1" applyBorder="1" applyAlignment="1">
      <alignment vertical="center"/>
    </xf>
    <xf numFmtId="0" fontId="19" fillId="2" borderId="11" xfId="0" applyFont="1" applyFill="1" applyBorder="1" applyAlignment="1">
      <alignment vertical="center" shrinkToFit="1"/>
    </xf>
    <xf numFmtId="0" fontId="19" fillId="2" borderId="11" xfId="0" quotePrefix="1" applyFont="1" applyFill="1" applyBorder="1" applyAlignment="1">
      <alignment vertical="center" shrinkToFit="1"/>
    </xf>
    <xf numFmtId="0" fontId="22" fillId="0" borderId="0" xfId="0" applyFont="1" applyBorder="1" applyAlignment="1">
      <alignment horizontal="right" vertical="center"/>
    </xf>
    <xf numFmtId="0" fontId="22" fillId="0" borderId="0" xfId="0" applyFont="1" applyBorder="1" applyAlignment="1">
      <alignment vertical="center"/>
    </xf>
    <xf numFmtId="0" fontId="22" fillId="0" borderId="0" xfId="0" applyFont="1" applyBorder="1">
      <alignment vertical="center"/>
    </xf>
    <xf numFmtId="0" fontId="21" fillId="0" borderId="17" xfId="0" applyFont="1" applyBorder="1" applyAlignment="1">
      <alignment vertical="center"/>
    </xf>
    <xf numFmtId="0" fontId="21" fillId="0" borderId="44" xfId="0" applyFont="1" applyBorder="1">
      <alignment vertical="center"/>
    </xf>
    <xf numFmtId="0" fontId="22" fillId="0" borderId="44" xfId="0" applyFont="1" applyBorder="1" applyAlignment="1">
      <alignment horizontal="right" vertical="center"/>
    </xf>
    <xf numFmtId="0" fontId="22" fillId="0" borderId="44" xfId="0" applyFont="1" applyBorder="1" applyAlignment="1">
      <alignment vertical="center"/>
    </xf>
    <xf numFmtId="0" fontId="22" fillId="0" borderId="44" xfId="0" applyFont="1" applyBorder="1">
      <alignment vertical="center"/>
    </xf>
    <xf numFmtId="0" fontId="21" fillId="0" borderId="44" xfId="0" applyFont="1" applyBorder="1" applyAlignment="1">
      <alignment vertical="center"/>
    </xf>
    <xf numFmtId="0" fontId="21" fillId="0" borderId="122" xfId="0" applyFont="1" applyBorder="1" applyAlignment="1">
      <alignment vertical="center"/>
    </xf>
    <xf numFmtId="0" fontId="19" fillId="0" borderId="47" xfId="0" applyFont="1" applyBorder="1" applyAlignment="1">
      <alignment vertical="center" wrapText="1"/>
    </xf>
    <xf numFmtId="0" fontId="19" fillId="0" borderId="122" xfId="0" applyFont="1" applyBorder="1" applyAlignment="1">
      <alignment vertical="center"/>
    </xf>
    <xf numFmtId="0" fontId="19" fillId="2" borderId="12" xfId="0" applyFont="1" applyFill="1" applyBorder="1" applyAlignment="1">
      <alignment vertical="center"/>
    </xf>
    <xf numFmtId="0" fontId="19" fillId="2" borderId="0" xfId="0" applyFont="1" applyFill="1" applyBorder="1">
      <alignment vertical="center"/>
    </xf>
    <xf numFmtId="0" fontId="25" fillId="7" borderId="0" xfId="0" applyFont="1" applyFill="1" applyBorder="1" applyAlignment="1">
      <alignment vertical="center"/>
    </xf>
    <xf numFmtId="0" fontId="19" fillId="0" borderId="118" xfId="0" applyFont="1" applyBorder="1" applyAlignment="1">
      <alignment vertical="center"/>
    </xf>
    <xf numFmtId="0" fontId="19" fillId="0" borderId="119" xfId="0" applyFont="1" applyBorder="1">
      <alignment vertical="center"/>
    </xf>
    <xf numFmtId="0" fontId="19" fillId="0" borderId="119" xfId="0" applyFont="1" applyBorder="1" applyAlignment="1">
      <alignment vertical="center"/>
    </xf>
    <xf numFmtId="0" fontId="19" fillId="0" borderId="123" xfId="0" applyFont="1" applyBorder="1" applyAlignment="1">
      <alignment vertical="center"/>
    </xf>
    <xf numFmtId="0" fontId="19" fillId="0" borderId="89" xfId="0" applyFont="1" applyBorder="1" applyAlignment="1">
      <alignment vertical="center"/>
    </xf>
    <xf numFmtId="0" fontId="19" fillId="0" borderId="54" xfId="0" applyFont="1" applyBorder="1" applyAlignment="1">
      <alignment vertical="center"/>
    </xf>
    <xf numFmtId="0" fontId="21" fillId="0" borderId="54" xfId="0" applyFont="1" applyBorder="1">
      <alignment vertical="center"/>
    </xf>
    <xf numFmtId="0" fontId="22" fillId="0" borderId="54" xfId="0" applyFont="1" applyBorder="1" applyAlignment="1">
      <alignment horizontal="right" vertical="center"/>
    </xf>
    <xf numFmtId="0" fontId="22" fillId="0" borderId="54" xfId="0" applyFont="1" applyBorder="1" applyAlignment="1">
      <alignment vertical="center"/>
    </xf>
    <xf numFmtId="0" fontId="19" fillId="0" borderId="54" xfId="0" applyFont="1" applyBorder="1">
      <alignment vertical="center"/>
    </xf>
    <xf numFmtId="0" fontId="22" fillId="0" borderId="54" xfId="0" applyFont="1" applyBorder="1">
      <alignment vertical="center"/>
    </xf>
    <xf numFmtId="0" fontId="21" fillId="0" borderId="54" xfId="0" applyFont="1" applyBorder="1" applyAlignment="1">
      <alignment vertical="center"/>
    </xf>
    <xf numFmtId="0" fontId="21" fillId="0" borderId="55" xfId="0" applyFont="1" applyBorder="1" applyAlignment="1">
      <alignment vertical="center"/>
    </xf>
    <xf numFmtId="0" fontId="25" fillId="0" borderId="0" xfId="0" applyFont="1" applyAlignment="1">
      <alignment vertical="center"/>
    </xf>
    <xf numFmtId="0" fontId="28" fillId="7" borderId="0" xfId="0" applyFont="1" applyFill="1" applyAlignment="1">
      <alignment horizontal="left" vertical="center"/>
    </xf>
    <xf numFmtId="0" fontId="28" fillId="7" borderId="0" xfId="0" applyFont="1" applyFill="1" applyAlignment="1">
      <alignment horizontal="right" vertical="center"/>
    </xf>
    <xf numFmtId="179" fontId="19" fillId="3" borderId="0" xfId="0" applyNumberFormat="1" applyFont="1" applyFill="1" applyBorder="1" applyAlignment="1">
      <alignment vertical="center" wrapText="1"/>
    </xf>
    <xf numFmtId="179" fontId="19" fillId="7" borderId="12" xfId="0" applyNumberFormat="1" applyFont="1" applyFill="1" applyBorder="1" applyAlignment="1">
      <alignment horizontal="right" vertical="center" wrapText="1"/>
    </xf>
    <xf numFmtId="179" fontId="19" fillId="7" borderId="105" xfId="0" applyNumberFormat="1" applyFont="1" applyFill="1" applyBorder="1" applyAlignment="1">
      <alignment horizontal="right" vertical="center" wrapText="1"/>
    </xf>
    <xf numFmtId="179" fontId="19" fillId="7" borderId="44" xfId="0" applyNumberFormat="1" applyFont="1" applyFill="1" applyBorder="1" applyAlignment="1">
      <alignment horizontal="right" vertical="center" wrapText="1"/>
    </xf>
    <xf numFmtId="0" fontId="29" fillId="0" borderId="0" xfId="0" applyFont="1" applyAlignment="1">
      <alignment horizontal="left" vertical="center"/>
    </xf>
    <xf numFmtId="0" fontId="19" fillId="3" borderId="82" xfId="0" applyFont="1" applyFill="1" applyBorder="1" applyAlignment="1">
      <alignment horizontal="left" vertical="center" wrapText="1"/>
    </xf>
    <xf numFmtId="0" fontId="19" fillId="3" borderId="12" xfId="0" applyFont="1" applyFill="1" applyBorder="1" applyAlignment="1">
      <alignment horizontal="center" vertical="center"/>
    </xf>
    <xf numFmtId="0" fontId="26" fillId="7" borderId="0" xfId="0" applyFont="1" applyFill="1" applyBorder="1" applyAlignment="1">
      <alignment vertical="center"/>
    </xf>
    <xf numFmtId="0" fontId="26" fillId="7" borderId="0" xfId="0" applyFont="1" applyFill="1" applyBorder="1" applyAlignment="1">
      <alignment horizontal="left" vertical="center"/>
    </xf>
    <xf numFmtId="0" fontId="19" fillId="7" borderId="18" xfId="2" applyFont="1" applyFill="1" applyBorder="1" applyAlignment="1">
      <alignment vertical="center"/>
    </xf>
    <xf numFmtId="0" fontId="26" fillId="7" borderId="0" xfId="0" applyFont="1" applyFill="1">
      <alignment vertical="center"/>
    </xf>
    <xf numFmtId="0" fontId="26" fillId="0" borderId="0" xfId="0" applyFont="1">
      <alignment vertical="center"/>
    </xf>
    <xf numFmtId="0" fontId="26" fillId="0" borderId="0" xfId="0" applyFont="1" applyAlignment="1">
      <alignment horizontal="center" vertical="center"/>
    </xf>
    <xf numFmtId="0" fontId="19" fillId="7" borderId="6" xfId="0" applyFont="1" applyFill="1" applyBorder="1" applyAlignment="1">
      <alignment vertical="center"/>
    </xf>
    <xf numFmtId="0" fontId="19" fillId="7" borderId="12" xfId="0" applyFont="1" applyFill="1" applyBorder="1" applyAlignment="1">
      <alignment vertical="center"/>
    </xf>
    <xf numFmtId="0" fontId="19" fillId="7" borderId="44" xfId="0" applyFont="1" applyFill="1" applyBorder="1" applyAlignment="1">
      <alignment vertical="center"/>
    </xf>
    <xf numFmtId="0" fontId="19" fillId="7" borderId="61" xfId="0" applyFont="1" applyFill="1" applyBorder="1" applyAlignment="1">
      <alignment vertical="center"/>
    </xf>
    <xf numFmtId="0" fontId="19" fillId="7" borderId="51" xfId="0" applyFont="1" applyFill="1" applyBorder="1" applyAlignment="1">
      <alignment vertical="center"/>
    </xf>
    <xf numFmtId="0" fontId="19" fillId="0" borderId="0"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63" xfId="0" applyFont="1" applyBorder="1" applyAlignment="1">
      <alignment vertical="center"/>
    </xf>
    <xf numFmtId="0" fontId="17" fillId="0" borderId="0" xfId="0" applyFont="1" applyBorder="1" applyAlignment="1">
      <alignment vertical="center" wrapText="1"/>
    </xf>
    <xf numFmtId="0" fontId="19" fillId="0" borderId="8" xfId="0" applyFont="1" applyBorder="1" applyAlignment="1">
      <alignment horizontal="distributed" vertical="center" wrapText="1"/>
    </xf>
    <xf numFmtId="0" fontId="19" fillId="0" borderId="44" xfId="0" applyFont="1" applyBorder="1" applyAlignment="1">
      <alignment horizontal="distributed" vertical="center" wrapText="1"/>
    </xf>
    <xf numFmtId="0" fontId="19" fillId="0" borderId="51" xfId="0" applyFont="1" applyBorder="1" applyAlignment="1">
      <alignment horizontal="distributed" vertical="center" wrapText="1"/>
    </xf>
    <xf numFmtId="0" fontId="19" fillId="0" borderId="44" xfId="0" applyFont="1" applyBorder="1" applyAlignment="1">
      <alignment vertical="center"/>
    </xf>
    <xf numFmtId="0" fontId="19" fillId="0" borderId="51" xfId="0" applyFont="1" applyBorder="1" applyAlignment="1">
      <alignment vertical="center"/>
    </xf>
    <xf numFmtId="0" fontId="19" fillId="0" borderId="11" xfId="0" applyFont="1" applyBorder="1" applyAlignment="1">
      <alignment vertical="center"/>
    </xf>
    <xf numFmtId="0" fontId="30" fillId="0" borderId="0" xfId="9" applyFont="1" applyAlignment="1">
      <alignment vertical="center"/>
    </xf>
    <xf numFmtId="0" fontId="30" fillId="0" borderId="0" xfId="9" applyFont="1" applyAlignment="1">
      <alignment vertical="center" wrapText="1"/>
    </xf>
    <xf numFmtId="0" fontId="31" fillId="0" borderId="0" xfId="9" applyFont="1" applyAlignment="1">
      <alignment vertical="center"/>
    </xf>
    <xf numFmtId="0" fontId="31" fillId="0" borderId="0" xfId="9" applyFont="1" applyAlignment="1">
      <alignment vertical="center" wrapText="1"/>
    </xf>
    <xf numFmtId="0" fontId="32" fillId="0" borderId="9" xfId="9" applyFont="1" applyBorder="1" applyAlignment="1">
      <alignment vertical="center"/>
    </xf>
    <xf numFmtId="0" fontId="33" fillId="0" borderId="0" xfId="8" applyFont="1" applyAlignment="1">
      <alignment horizontal="left" vertical="center"/>
    </xf>
    <xf numFmtId="0" fontId="33" fillId="0" borderId="0" xfId="9" applyFont="1" applyAlignment="1">
      <alignment horizontal="center" vertical="center"/>
    </xf>
    <xf numFmtId="0" fontId="34" fillId="0" borderId="0" xfId="6" applyFont="1" applyAlignment="1">
      <alignment vertical="center"/>
    </xf>
    <xf numFmtId="0" fontId="33" fillId="4" borderId="10" xfId="9" applyFont="1" applyFill="1" applyBorder="1" applyAlignment="1">
      <alignment horizontal="center" vertical="center" wrapText="1"/>
    </xf>
    <xf numFmtId="0" fontId="33" fillId="4" borderId="57" xfId="9" applyFont="1" applyFill="1" applyBorder="1" applyAlignment="1">
      <alignment horizontal="center" vertical="center" wrapText="1"/>
    </xf>
    <xf numFmtId="0" fontId="33" fillId="4" borderId="5" xfId="9" applyFont="1" applyFill="1" applyBorder="1" applyAlignment="1">
      <alignment horizontal="center" vertical="center" wrapText="1"/>
    </xf>
    <xf numFmtId="0" fontId="31" fillId="4" borderId="1" xfId="9" applyFont="1" applyFill="1" applyBorder="1" applyAlignment="1">
      <alignment horizontal="center" vertical="center" wrapText="1"/>
    </xf>
    <xf numFmtId="0" fontId="33" fillId="4" borderId="73" xfId="9" applyFont="1" applyFill="1" applyBorder="1" applyAlignment="1">
      <alignment horizontal="center" vertical="center" wrapText="1"/>
    </xf>
    <xf numFmtId="0" fontId="33" fillId="0" borderId="46" xfId="9" applyFont="1" applyBorder="1" applyAlignment="1">
      <alignment horizontal="left" vertical="center" wrapText="1"/>
    </xf>
    <xf numFmtId="0" fontId="33" fillId="0" borderId="3" xfId="9" applyFont="1" applyBorder="1" applyAlignment="1">
      <alignment horizontal="left" vertical="center" wrapText="1"/>
    </xf>
    <xf numFmtId="0" fontId="33" fillId="0" borderId="108" xfId="9" applyFont="1" applyBorder="1" applyAlignment="1">
      <alignment horizontal="center" vertical="center" wrapText="1"/>
    </xf>
    <xf numFmtId="0" fontId="33" fillId="0" borderId="109" xfId="9" applyFont="1" applyBorder="1" applyAlignment="1">
      <alignment horizontal="left" vertical="center" wrapText="1"/>
    </xf>
    <xf numFmtId="0" fontId="33" fillId="0" borderId="110" xfId="9" applyFont="1" applyBorder="1" applyAlignment="1">
      <alignment horizontal="left" vertical="center" wrapText="1"/>
    </xf>
    <xf numFmtId="0" fontId="33" fillId="0" borderId="111" xfId="9" applyFont="1" applyBorder="1" applyAlignment="1">
      <alignment horizontal="center" vertical="center" wrapText="1"/>
    </xf>
    <xf numFmtId="0" fontId="33" fillId="0" borderId="6" xfId="9" applyFont="1" applyBorder="1" applyAlignment="1">
      <alignment horizontal="left" vertical="center" wrapText="1"/>
    </xf>
    <xf numFmtId="0" fontId="33" fillId="0" borderId="58" xfId="9" applyFont="1" applyBorder="1" applyAlignment="1">
      <alignment horizontal="left" vertical="center" wrapText="1"/>
    </xf>
    <xf numFmtId="0" fontId="33" fillId="0" borderId="112" xfId="9" applyFont="1" applyBorder="1" applyAlignment="1">
      <alignment horizontal="center" vertical="center" wrapText="1"/>
    </xf>
    <xf numFmtId="0" fontId="33" fillId="0" borderId="43" xfId="9" applyFont="1" applyBorder="1" applyAlignment="1">
      <alignment horizontal="left" vertical="center" wrapText="1"/>
    </xf>
    <xf numFmtId="0" fontId="33" fillId="0" borderId="13" xfId="9" applyFont="1" applyBorder="1" applyAlignment="1">
      <alignment horizontal="left" vertical="center" wrapText="1"/>
    </xf>
    <xf numFmtId="0" fontId="33" fillId="0" borderId="113" xfId="9" applyFont="1" applyBorder="1" applyAlignment="1">
      <alignment horizontal="center" vertical="center" wrapText="1"/>
    </xf>
    <xf numFmtId="0" fontId="33" fillId="0" borderId="114" xfId="9" applyFont="1" applyBorder="1" applyAlignment="1">
      <alignment horizontal="left" vertical="center" wrapText="1"/>
    </xf>
    <xf numFmtId="0" fontId="33" fillId="0" borderId="115" xfId="9" applyFont="1" applyBorder="1" applyAlignment="1">
      <alignment horizontal="left" vertical="center" wrapText="1"/>
    </xf>
    <xf numFmtId="0" fontId="33" fillId="0" borderId="116" xfId="9" applyFont="1" applyBorder="1" applyAlignment="1">
      <alignment horizontal="center" vertical="center" wrapText="1"/>
    </xf>
    <xf numFmtId="0" fontId="33" fillId="0" borderId="0" xfId="9" applyFont="1" applyBorder="1" applyAlignment="1">
      <alignment horizontal="center" vertical="center"/>
    </xf>
    <xf numFmtId="0" fontId="33" fillId="0" borderId="0" xfId="9" applyFont="1" applyBorder="1" applyAlignment="1">
      <alignment horizontal="left" vertical="center" wrapText="1"/>
    </xf>
    <xf numFmtId="0" fontId="35" fillId="0" borderId="0" xfId="9" applyFont="1" applyBorder="1" applyAlignment="1">
      <alignment horizontal="left" vertical="center" wrapText="1"/>
    </xf>
    <xf numFmtId="0" fontId="33" fillId="0" borderId="0" xfId="9" applyFont="1" applyAlignment="1">
      <alignment vertical="center"/>
    </xf>
    <xf numFmtId="0" fontId="35" fillId="0" borderId="0" xfId="9" applyFont="1" applyAlignment="1">
      <alignment horizontal="left" vertical="center"/>
    </xf>
    <xf numFmtId="0" fontId="35" fillId="0" borderId="0" xfId="9" applyFont="1" applyAlignment="1">
      <alignment vertical="center"/>
    </xf>
    <xf numFmtId="0" fontId="26" fillId="7" borderId="0" xfId="0" applyFont="1" applyFill="1" applyBorder="1">
      <alignment vertical="center"/>
    </xf>
    <xf numFmtId="0" fontId="26" fillId="0" borderId="0" xfId="0" applyFont="1" applyBorder="1">
      <alignment vertical="center"/>
    </xf>
    <xf numFmtId="0" fontId="21" fillId="0" borderId="0" xfId="0" applyFont="1" applyBorder="1" applyAlignment="1">
      <alignment horizontal="center" vertical="center"/>
    </xf>
    <xf numFmtId="176" fontId="25" fillId="3" borderId="0" xfId="0" applyNumberFormat="1" applyFont="1" applyFill="1" applyBorder="1" applyAlignment="1">
      <alignment horizontal="left" vertical="center"/>
    </xf>
    <xf numFmtId="0" fontId="25" fillId="3" borderId="0" xfId="0" applyFont="1" applyFill="1" applyBorder="1" applyAlignment="1">
      <alignment vertical="center"/>
    </xf>
    <xf numFmtId="0" fontId="28" fillId="3" borderId="0" xfId="0" applyFont="1" applyFill="1" applyAlignment="1">
      <alignment horizontal="left" vertical="center"/>
    </xf>
    <xf numFmtId="0" fontId="28" fillId="3" borderId="0" xfId="0" applyFont="1" applyFill="1" applyAlignment="1">
      <alignment horizontal="right" vertical="center"/>
    </xf>
    <xf numFmtId="0" fontId="21" fillId="3" borderId="0" xfId="0" applyFont="1" applyFill="1" applyAlignment="1">
      <alignment horizontal="left" vertical="center"/>
    </xf>
    <xf numFmtId="176" fontId="25" fillId="3" borderId="0" xfId="0" applyNumberFormat="1" applyFont="1" applyFill="1" applyBorder="1" applyAlignment="1">
      <alignment vertical="center"/>
    </xf>
    <xf numFmtId="0" fontId="19" fillId="0" borderId="8" xfId="0" applyFont="1" applyBorder="1" applyAlignment="1">
      <alignment horizontal="center" vertical="center"/>
    </xf>
    <xf numFmtId="0" fontId="19" fillId="0" borderId="12" xfId="0" applyFont="1" applyBorder="1" applyAlignment="1">
      <alignment vertical="center" shrinkToFit="1"/>
    </xf>
    <xf numFmtId="0" fontId="19" fillId="0" borderId="8" xfId="0" applyFont="1" applyFill="1" applyBorder="1">
      <alignment vertical="center"/>
    </xf>
    <xf numFmtId="0" fontId="19" fillId="0" borderId="44" xfId="0" applyFont="1" applyFill="1" applyBorder="1">
      <alignment vertical="center"/>
    </xf>
    <xf numFmtId="0" fontId="19" fillId="0" borderId="51" xfId="0" applyFont="1" applyFill="1" applyBorder="1">
      <alignment vertical="center"/>
    </xf>
    <xf numFmtId="176" fontId="26" fillId="3" borderId="0" xfId="0" applyNumberFormat="1" applyFont="1" applyFill="1" applyAlignment="1">
      <alignment vertical="center"/>
    </xf>
    <xf numFmtId="0" fontId="16" fillId="0" borderId="0" xfId="0" applyFont="1" applyBorder="1" applyAlignment="1">
      <alignment horizontal="center" vertical="top"/>
    </xf>
    <xf numFmtId="0" fontId="16" fillId="0" borderId="0" xfId="0" applyFont="1" applyBorder="1" applyAlignment="1">
      <alignment horizontal="left" vertical="top"/>
    </xf>
    <xf numFmtId="0" fontId="16" fillId="0" borderId="0" xfId="0" applyFont="1" applyFill="1" applyBorder="1" applyAlignment="1">
      <alignment horizontal="left" vertical="top"/>
    </xf>
    <xf numFmtId="0" fontId="16" fillId="0" borderId="0" xfId="0" applyFont="1" applyBorder="1" applyAlignment="1">
      <alignment vertical="top"/>
    </xf>
    <xf numFmtId="0" fontId="16" fillId="0" borderId="0" xfId="0" applyFont="1" applyFill="1" applyAlignment="1">
      <alignment vertical="top"/>
    </xf>
    <xf numFmtId="0" fontId="19" fillId="7" borderId="0" xfId="2" applyFont="1" applyFill="1" applyBorder="1" applyAlignment="1">
      <alignment vertical="center"/>
    </xf>
    <xf numFmtId="0" fontId="26" fillId="3" borderId="0" xfId="6" applyFont="1" applyFill="1" applyBorder="1" applyAlignment="1">
      <alignment vertical="center"/>
    </xf>
    <xf numFmtId="0" fontId="26" fillId="7" borderId="0" xfId="6" applyFont="1" applyFill="1" applyBorder="1" applyAlignment="1">
      <alignment vertical="center"/>
    </xf>
    <xf numFmtId="0" fontId="16" fillId="7" borderId="0" xfId="6" applyFont="1" applyFill="1" applyBorder="1" applyAlignment="1">
      <alignment vertical="center"/>
    </xf>
    <xf numFmtId="58" fontId="26" fillId="3" borderId="0" xfId="0" applyNumberFormat="1" applyFont="1" applyFill="1" applyAlignment="1">
      <alignment vertical="center"/>
    </xf>
    <xf numFmtId="0" fontId="25" fillId="7" borderId="11" xfId="0" applyFont="1" applyFill="1" applyBorder="1" applyAlignment="1">
      <alignment horizontal="center" vertical="center" shrinkToFit="1"/>
    </xf>
    <xf numFmtId="0" fontId="19" fillId="7" borderId="8" xfId="0" applyFont="1" applyFill="1" applyBorder="1" applyAlignment="1">
      <alignment vertical="center"/>
    </xf>
    <xf numFmtId="0" fontId="19" fillId="7" borderId="44" xfId="0" applyFont="1" applyFill="1" applyBorder="1" applyAlignment="1">
      <alignment horizontal="center" vertical="center"/>
    </xf>
    <xf numFmtId="0" fontId="19" fillId="7" borderId="51" xfId="0" applyFont="1" applyFill="1" applyBorder="1" applyAlignment="1">
      <alignment horizontal="center" vertical="center"/>
    </xf>
    <xf numFmtId="0" fontId="25" fillId="7" borderId="63" xfId="0" applyFont="1" applyFill="1" applyBorder="1" applyAlignment="1">
      <alignment vertical="center" shrinkToFit="1"/>
    </xf>
    <xf numFmtId="0" fontId="19" fillId="7" borderId="44" xfId="0" applyFont="1" applyFill="1" applyBorder="1" applyAlignment="1">
      <alignment horizontal="center" vertical="center" wrapText="1"/>
    </xf>
    <xf numFmtId="0" fontId="19" fillId="0" borderId="8" xfId="4" applyFont="1" applyBorder="1" applyAlignment="1">
      <alignment horizontal="distributed" vertical="center"/>
    </xf>
    <xf numFmtId="0" fontId="19" fillId="0" borderId="44" xfId="4" applyFont="1" applyBorder="1" applyAlignment="1">
      <alignment horizontal="distributed" vertical="center"/>
    </xf>
    <xf numFmtId="0" fontId="19" fillId="0" borderId="51" xfId="4" applyFont="1" applyBorder="1" applyAlignment="1">
      <alignment horizontal="distributed" vertical="center"/>
    </xf>
    <xf numFmtId="0" fontId="19" fillId="7" borderId="44" xfId="0" applyFont="1" applyFill="1" applyBorder="1" applyAlignment="1">
      <alignment horizontal="left" vertical="center"/>
    </xf>
    <xf numFmtId="0" fontId="19" fillId="7" borderId="51" xfId="0" applyFont="1" applyFill="1" applyBorder="1" applyAlignment="1">
      <alignment horizontal="left" vertical="center"/>
    </xf>
    <xf numFmtId="0" fontId="19" fillId="7" borderId="44" xfId="0" applyFont="1" applyFill="1" applyBorder="1" applyAlignment="1">
      <alignment horizontal="left" vertical="center" wrapText="1"/>
    </xf>
    <xf numFmtId="0" fontId="19" fillId="7" borderId="51" xfId="0" applyFont="1" applyFill="1" applyBorder="1" applyAlignment="1">
      <alignment horizontal="left" vertical="center" wrapText="1"/>
    </xf>
    <xf numFmtId="0" fontId="25" fillId="0" borderId="0" xfId="0" applyFont="1">
      <alignment vertical="center"/>
    </xf>
    <xf numFmtId="0" fontId="26" fillId="3" borderId="0" xfId="0" applyFont="1" applyFill="1">
      <alignment vertical="center"/>
    </xf>
    <xf numFmtId="179" fontId="19" fillId="7" borderId="11" xfId="0" applyNumberFormat="1" applyFont="1" applyFill="1" applyBorder="1" applyAlignment="1">
      <alignment horizontal="right" vertical="center" wrapText="1"/>
    </xf>
    <xf numFmtId="0" fontId="19" fillId="0" borderId="0" xfId="0" applyFont="1" applyBorder="1" applyAlignment="1">
      <alignment horizontal="center" vertical="center" shrinkToFit="1"/>
    </xf>
    <xf numFmtId="177" fontId="19" fillId="2" borderId="24" xfId="1" applyNumberFormat="1" applyFont="1" applyFill="1" applyBorder="1" applyAlignment="1">
      <alignment horizontal="right" vertical="center"/>
    </xf>
    <xf numFmtId="177" fontId="19" fillId="0" borderId="24" xfId="1" applyNumberFormat="1" applyFont="1" applyBorder="1" applyAlignment="1">
      <alignment horizontal="right" vertical="center"/>
    </xf>
    <xf numFmtId="0" fontId="19" fillId="0" borderId="0" xfId="2" applyFont="1" applyBorder="1" applyAlignment="1">
      <alignment horizontal="center" vertical="center"/>
    </xf>
    <xf numFmtId="176" fontId="25" fillId="7" borderId="0" xfId="2" applyNumberFormat="1" applyFont="1" applyFill="1" applyBorder="1" applyAlignment="1">
      <alignment horizontal="center" vertical="center"/>
    </xf>
    <xf numFmtId="0" fontId="19" fillId="7" borderId="0" xfId="2" applyFont="1" applyFill="1" applyBorder="1" applyAlignment="1">
      <alignment horizontal="center" vertical="center"/>
    </xf>
    <xf numFmtId="0" fontId="17" fillId="0" borderId="0" xfId="2" applyFont="1" applyBorder="1" applyAlignment="1">
      <alignment vertical="center"/>
    </xf>
    <xf numFmtId="0" fontId="16" fillId="0" borderId="0" xfId="0" applyFont="1" applyFill="1" applyBorder="1" applyAlignment="1">
      <alignment horizontal="distributed" vertical="center"/>
    </xf>
    <xf numFmtId="0" fontId="16" fillId="0" borderId="0" xfId="0" applyFont="1" applyFill="1" applyBorder="1">
      <alignment vertical="center"/>
    </xf>
    <xf numFmtId="0" fontId="19" fillId="7" borderId="0" xfId="2" applyFont="1" applyFill="1" applyAlignment="1">
      <alignment horizontal="left" vertical="center"/>
    </xf>
    <xf numFmtId="0" fontId="19" fillId="7" borderId="0" xfId="2" applyFont="1" applyFill="1" applyAlignment="1">
      <alignment horizontal="center" vertical="center"/>
    </xf>
    <xf numFmtId="181" fontId="19" fillId="5" borderId="7" xfId="0" applyNumberFormat="1" applyFont="1" applyFill="1" applyBorder="1" applyAlignment="1">
      <alignment vertical="center" shrinkToFit="1"/>
    </xf>
    <xf numFmtId="181" fontId="19" fillId="5" borderId="0" xfId="0" applyNumberFormat="1" applyFont="1" applyFill="1" applyBorder="1" applyAlignment="1">
      <alignment vertical="center" shrinkToFit="1"/>
    </xf>
    <xf numFmtId="176" fontId="16" fillId="0" borderId="0" xfId="0" applyNumberFormat="1" applyFont="1" applyFill="1" applyBorder="1" applyAlignment="1">
      <alignment horizontal="left" vertical="center"/>
    </xf>
    <xf numFmtId="176" fontId="16" fillId="0" borderId="0" xfId="0" applyNumberFormat="1" applyFont="1" applyFill="1" applyBorder="1" applyAlignment="1">
      <alignment vertical="center"/>
    </xf>
    <xf numFmtId="181" fontId="19" fillId="0" borderId="0" xfId="0" applyNumberFormat="1" applyFont="1" applyFill="1" applyBorder="1" applyAlignment="1">
      <alignment horizontal="center" vertical="center" shrinkToFit="1"/>
    </xf>
    <xf numFmtId="0" fontId="19" fillId="3" borderId="65" xfId="0" applyFont="1" applyFill="1" applyBorder="1" applyAlignment="1">
      <alignment vertical="center" shrinkToFit="1"/>
    </xf>
    <xf numFmtId="0" fontId="16" fillId="0" borderId="24" xfId="0" applyFont="1" applyBorder="1" applyAlignment="1">
      <alignment vertical="center" wrapText="1"/>
    </xf>
    <xf numFmtId="0" fontId="16" fillId="2" borderId="0" xfId="0" applyFont="1" applyFill="1" applyBorder="1" applyAlignment="1">
      <alignment vertical="center" wrapText="1"/>
    </xf>
    <xf numFmtId="0" fontId="16" fillId="0" borderId="24" xfId="0" applyFont="1" applyBorder="1" applyAlignment="1">
      <alignment horizontal="left" vertical="center" wrapText="1"/>
    </xf>
    <xf numFmtId="0" fontId="16" fillId="0" borderId="24" xfId="0" applyFont="1" applyFill="1" applyBorder="1" applyAlignment="1">
      <alignment horizontal="left" vertical="top" wrapText="1"/>
    </xf>
    <xf numFmtId="0" fontId="16" fillId="0" borderId="24" xfId="0" applyFont="1" applyBorder="1" applyAlignment="1">
      <alignment horizontal="left" vertical="top" wrapText="1"/>
    </xf>
    <xf numFmtId="0" fontId="16" fillId="0" borderId="0" xfId="0" applyFont="1" applyBorder="1" applyAlignment="1">
      <alignment horizontal="left" vertical="center" wrapText="1"/>
    </xf>
    <xf numFmtId="0" fontId="16" fillId="0" borderId="0" xfId="0" applyFont="1" applyBorder="1" applyAlignment="1">
      <alignment horizontal="center" vertical="center"/>
    </xf>
    <xf numFmtId="0" fontId="16" fillId="3" borderId="0" xfId="0" applyFont="1" applyFill="1" applyBorder="1" applyAlignment="1">
      <alignment horizontal="center" vertical="center"/>
    </xf>
    <xf numFmtId="0" fontId="16" fillId="0" borderId="0" xfId="0" applyFont="1" applyBorder="1" applyAlignment="1">
      <alignment horizontal="left" vertical="center" shrinkToFit="1"/>
    </xf>
    <xf numFmtId="0" fontId="16" fillId="0" borderId="0" xfId="0" applyFont="1" applyBorder="1" applyAlignment="1">
      <alignment horizontal="left" vertical="top" wrapText="1"/>
    </xf>
    <xf numFmtId="0" fontId="16" fillId="0" borderId="0" xfId="0" applyFont="1" applyFill="1" applyAlignment="1">
      <alignment vertical="top" wrapText="1"/>
    </xf>
    <xf numFmtId="0" fontId="16" fillId="0" borderId="0" xfId="0" applyFont="1" applyBorder="1" applyAlignment="1">
      <alignment vertical="center"/>
    </xf>
    <xf numFmtId="0" fontId="16" fillId="7" borderId="0" xfId="0" applyFont="1" applyFill="1" applyBorder="1" applyAlignment="1">
      <alignment vertical="center"/>
    </xf>
    <xf numFmtId="0" fontId="16" fillId="0" borderId="0" xfId="0" applyFont="1" applyBorder="1" applyAlignment="1">
      <alignment vertical="center" shrinkToFit="1"/>
    </xf>
    <xf numFmtId="182" fontId="19" fillId="0" borderId="7" xfId="0" applyNumberFormat="1" applyFont="1" applyFill="1" applyBorder="1" applyAlignment="1">
      <alignment horizontal="center" vertical="center" shrinkToFit="1"/>
    </xf>
    <xf numFmtId="182" fontId="19" fillId="0" borderId="6" xfId="0" applyNumberFormat="1" applyFont="1" applyFill="1" applyBorder="1" applyAlignment="1">
      <alignment horizontal="center" vertical="center" shrinkToFit="1"/>
    </xf>
    <xf numFmtId="0" fontId="19" fillId="0" borderId="24" xfId="0" applyFont="1" applyBorder="1" applyAlignment="1">
      <alignment horizontal="center" vertical="center"/>
    </xf>
    <xf numFmtId="0" fontId="19" fillId="0" borderId="24" xfId="0" applyFont="1" applyBorder="1" applyAlignment="1">
      <alignment vertical="center" wrapText="1"/>
    </xf>
    <xf numFmtId="0" fontId="19" fillId="0" borderId="63" xfId="0" applyFont="1" applyBorder="1">
      <alignment vertical="center"/>
    </xf>
    <xf numFmtId="0" fontId="19" fillId="0" borderId="24" xfId="0" applyFont="1" applyBorder="1">
      <alignment vertical="center"/>
    </xf>
    <xf numFmtId="0" fontId="19" fillId="0" borderId="22" xfId="0" applyFont="1" applyBorder="1" applyAlignment="1">
      <alignment vertical="center" wrapText="1" shrinkToFit="1"/>
    </xf>
    <xf numFmtId="0" fontId="19" fillId="0" borderId="24" xfId="0" applyFont="1" applyFill="1" applyBorder="1">
      <alignment vertical="center"/>
    </xf>
    <xf numFmtId="0" fontId="39" fillId="9" borderId="0" xfId="0" applyFont="1" applyFill="1" applyBorder="1">
      <alignment vertical="center"/>
    </xf>
    <xf numFmtId="0" fontId="40" fillId="9" borderId="0" xfId="0" applyFont="1" applyFill="1" applyBorder="1">
      <alignment vertical="center"/>
    </xf>
    <xf numFmtId="0" fontId="41" fillId="0" borderId="0" xfId="0" applyFont="1">
      <alignment vertical="center"/>
    </xf>
    <xf numFmtId="0" fontId="19" fillId="3" borderId="82" xfId="0" applyFont="1" applyFill="1" applyBorder="1" applyAlignment="1">
      <alignment horizontal="center" vertical="center" shrinkToFit="1"/>
    </xf>
    <xf numFmtId="0" fontId="19" fillId="3" borderId="22" xfId="0" applyFont="1" applyFill="1" applyBorder="1" applyAlignment="1">
      <alignment horizontal="center" vertical="center" shrinkToFit="1"/>
    </xf>
    <xf numFmtId="182" fontId="19" fillId="0" borderId="82" xfId="0" applyNumberFormat="1" applyFont="1" applyFill="1" applyBorder="1" applyAlignment="1">
      <alignment horizontal="center" vertical="center" shrinkToFit="1"/>
    </xf>
    <xf numFmtId="182" fontId="19" fillId="0" borderId="22" xfId="0" applyNumberFormat="1" applyFont="1" applyFill="1" applyBorder="1" applyAlignment="1">
      <alignment horizontal="center" vertical="center" shrinkToFit="1"/>
    </xf>
    <xf numFmtId="0" fontId="19" fillId="3" borderId="24" xfId="0" applyFont="1" applyFill="1" applyBorder="1" applyAlignment="1">
      <alignment horizontal="center" vertical="center" shrinkToFit="1"/>
    </xf>
    <xf numFmtId="182" fontId="19" fillId="0" borderId="65" xfId="0" applyNumberFormat="1" applyFont="1" applyFill="1" applyBorder="1" applyAlignment="1">
      <alignment horizontal="center" vertical="center" shrinkToFit="1"/>
    </xf>
    <xf numFmtId="0" fontId="42" fillId="3" borderId="0" xfId="0" applyFont="1" applyFill="1">
      <alignment vertical="center"/>
    </xf>
    <xf numFmtId="0" fontId="17" fillId="3" borderId="0" xfId="0" applyFont="1" applyFill="1">
      <alignment vertical="center"/>
    </xf>
    <xf numFmtId="0" fontId="43" fillId="3" borderId="0" xfId="0" applyFont="1" applyFill="1">
      <alignment vertical="center"/>
    </xf>
    <xf numFmtId="0" fontId="19" fillId="0" borderId="24" xfId="0" applyFont="1" applyBorder="1" applyAlignment="1">
      <alignment horizontal="center" vertical="center" wrapText="1"/>
    </xf>
    <xf numFmtId="0" fontId="19" fillId="7" borderId="44" xfId="0" applyFont="1" applyFill="1" applyBorder="1" applyAlignment="1">
      <alignment horizontal="center" vertical="center"/>
    </xf>
    <xf numFmtId="0" fontId="19" fillId="0" borderId="0" xfId="0" applyFont="1" applyAlignment="1">
      <alignment vertical="center" wrapText="1"/>
    </xf>
    <xf numFmtId="0" fontId="19" fillId="0" borderId="8" xfId="0" applyFont="1" applyBorder="1" applyAlignment="1">
      <alignment horizontal="distributed" vertical="center" wrapText="1"/>
    </xf>
    <xf numFmtId="0" fontId="19" fillId="0" borderId="44" xfId="0" applyFont="1" applyBorder="1" applyAlignment="1">
      <alignment horizontal="distributed" vertical="center" wrapText="1"/>
    </xf>
    <xf numFmtId="0" fontId="19" fillId="0" borderId="24" xfId="0" applyFont="1" applyBorder="1" applyAlignment="1">
      <alignment vertical="center" wrapText="1"/>
    </xf>
    <xf numFmtId="0" fontId="17" fillId="0" borderId="0" xfId="0" applyFont="1" applyBorder="1" applyAlignment="1">
      <alignment vertical="center" wrapText="1"/>
    </xf>
    <xf numFmtId="0" fontId="21" fillId="0" borderId="24" xfId="0" applyFont="1" applyBorder="1" applyAlignment="1">
      <alignment horizontal="center" vertical="center" wrapText="1"/>
    </xf>
    <xf numFmtId="0" fontId="19" fillId="2" borderId="6"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9" fillId="2" borderId="83" xfId="0" applyFont="1" applyFill="1" applyBorder="1" applyAlignment="1">
      <alignment vertical="center" wrapText="1"/>
    </xf>
    <xf numFmtId="0" fontId="19" fillId="2" borderId="85" xfId="0" applyFont="1" applyFill="1" applyBorder="1" applyAlignment="1">
      <alignment vertical="center" wrapText="1"/>
    </xf>
    <xf numFmtId="0" fontId="19" fillId="2" borderId="61" xfId="0" applyFont="1" applyFill="1" applyBorder="1" applyAlignment="1">
      <alignment horizontal="center" vertical="center" wrapText="1"/>
    </xf>
    <xf numFmtId="0" fontId="19" fillId="0" borderId="51" xfId="0" applyFont="1" applyBorder="1" applyAlignment="1">
      <alignment horizontal="distributed" vertical="center" wrapText="1"/>
    </xf>
    <xf numFmtId="0" fontId="25" fillId="7" borderId="11" xfId="0" applyFont="1" applyFill="1" applyBorder="1" applyAlignment="1">
      <alignment horizontal="center" vertical="center" shrinkToFit="1"/>
    </xf>
    <xf numFmtId="182" fontId="19" fillId="0" borderId="82" xfId="0" applyNumberFormat="1" applyFont="1" applyFill="1" applyBorder="1" applyAlignment="1">
      <alignment vertical="center" shrinkToFit="1"/>
    </xf>
    <xf numFmtId="182" fontId="19" fillId="0" borderId="22" xfId="0" applyNumberFormat="1" applyFont="1" applyFill="1" applyBorder="1" applyAlignment="1">
      <alignment vertical="center" shrinkToFit="1"/>
    </xf>
    <xf numFmtId="182" fontId="19" fillId="0" borderId="65" xfId="0" applyNumberFormat="1" applyFont="1" applyFill="1" applyBorder="1" applyAlignment="1">
      <alignment vertical="center" shrinkToFit="1"/>
    </xf>
    <xf numFmtId="181" fontId="19" fillId="5" borderId="7" xfId="0" applyNumberFormat="1" applyFont="1" applyFill="1" applyBorder="1" applyAlignment="1">
      <alignment horizontal="right" vertical="center" shrinkToFit="1"/>
    </xf>
    <xf numFmtId="0" fontId="19" fillId="3" borderId="63" xfId="0" applyFont="1" applyFill="1" applyBorder="1" applyAlignment="1">
      <alignment horizontal="center" vertical="center" shrinkToFit="1"/>
    </xf>
    <xf numFmtId="182" fontId="19" fillId="0" borderId="24" xfId="0" applyNumberFormat="1" applyFont="1" applyFill="1" applyBorder="1" applyAlignment="1">
      <alignment horizontal="center" vertical="center" shrinkToFit="1"/>
    </xf>
    <xf numFmtId="0" fontId="19" fillId="0" borderId="12" xfId="0" applyFont="1" applyBorder="1" applyAlignment="1">
      <alignment vertical="center" shrinkToFit="1"/>
    </xf>
    <xf numFmtId="0" fontId="19" fillId="7" borderId="44" xfId="0" applyFont="1" applyFill="1" applyBorder="1" applyAlignment="1">
      <alignment horizontal="center" vertical="center"/>
    </xf>
    <xf numFmtId="0" fontId="17" fillId="0" borderId="0" xfId="0" applyFont="1" applyBorder="1" applyAlignment="1">
      <alignment vertical="center" wrapText="1"/>
    </xf>
    <xf numFmtId="0" fontId="19" fillId="0" borderId="8" xfId="0" applyFont="1" applyBorder="1" applyAlignment="1">
      <alignment horizontal="distributed" vertical="center" wrapText="1"/>
    </xf>
    <xf numFmtId="0" fontId="19" fillId="0" borderId="44" xfId="0" applyFont="1" applyBorder="1" applyAlignment="1">
      <alignment horizontal="distributed" vertical="center" wrapText="1"/>
    </xf>
    <xf numFmtId="0" fontId="19" fillId="0" borderId="51" xfId="0" applyFont="1" applyBorder="1" applyAlignment="1">
      <alignment horizontal="distributed" vertical="center" wrapText="1"/>
    </xf>
    <xf numFmtId="0" fontId="44" fillId="0" borderId="0" xfId="0" applyFont="1">
      <alignment vertical="center"/>
    </xf>
    <xf numFmtId="0" fontId="45" fillId="0" borderId="0" xfId="0" applyFont="1">
      <alignment vertical="center"/>
    </xf>
    <xf numFmtId="0" fontId="47" fillId="0" borderId="24" xfId="0" applyFont="1" applyBorder="1" applyAlignment="1">
      <alignment horizontal="center" vertical="center" wrapText="1"/>
    </xf>
    <xf numFmtId="0" fontId="44" fillId="0" borderId="0" xfId="0" applyFont="1" applyAlignment="1">
      <alignment horizontal="center" vertical="center"/>
    </xf>
    <xf numFmtId="0" fontId="47" fillId="0" borderId="83" xfId="0" applyFont="1" applyFill="1" applyBorder="1" applyAlignment="1">
      <alignment horizontal="center" vertical="center" wrapText="1"/>
    </xf>
    <xf numFmtId="0" fontId="47" fillId="2" borderId="85" xfId="0" applyFont="1" applyFill="1" applyBorder="1" applyAlignment="1">
      <alignment horizontal="center" vertical="center" wrapText="1"/>
    </xf>
    <xf numFmtId="0" fontId="47" fillId="2" borderId="65" xfId="0" applyFont="1" applyFill="1" applyBorder="1" applyAlignment="1">
      <alignment horizontal="center" vertical="center" wrapText="1"/>
    </xf>
    <xf numFmtId="0" fontId="45" fillId="0" borderId="0" xfId="0" applyFont="1" applyAlignment="1">
      <alignment vertical="center"/>
    </xf>
    <xf numFmtId="0" fontId="47" fillId="0" borderId="84" xfId="0" applyFont="1" applyFill="1" applyBorder="1" applyAlignment="1">
      <alignment horizontal="center" vertical="center" wrapText="1"/>
    </xf>
    <xf numFmtId="0" fontId="48" fillId="2" borderId="82" xfId="0" applyFont="1" applyFill="1" applyBorder="1" applyAlignment="1">
      <alignment horizontal="center" vertical="center" wrapText="1"/>
    </xf>
    <xf numFmtId="0" fontId="47" fillId="2" borderId="83" xfId="0" applyFont="1" applyFill="1" applyBorder="1" applyAlignment="1">
      <alignment horizontal="center" vertical="center" wrapText="1"/>
    </xf>
    <xf numFmtId="0" fontId="47" fillId="2" borderId="89" xfId="0" applyFont="1" applyFill="1" applyBorder="1" applyAlignment="1">
      <alignment horizontal="left" vertical="center" wrapText="1"/>
    </xf>
    <xf numFmtId="0" fontId="47" fillId="2" borderId="90" xfId="0" applyFont="1" applyFill="1" applyBorder="1" applyAlignment="1">
      <alignment horizontal="left" vertical="center" wrapText="1"/>
    </xf>
    <xf numFmtId="0" fontId="47" fillId="2" borderId="91" xfId="0" applyFont="1" applyFill="1" applyBorder="1" applyAlignment="1">
      <alignment horizontal="center" vertical="center" wrapText="1"/>
    </xf>
    <xf numFmtId="0" fontId="47" fillId="0" borderId="85" xfId="0" applyFont="1" applyFill="1" applyBorder="1" applyAlignment="1">
      <alignment horizontal="center" vertical="center" wrapText="1"/>
    </xf>
    <xf numFmtId="0" fontId="48" fillId="0" borderId="24" xfId="0" applyFont="1" applyBorder="1" applyAlignment="1">
      <alignment horizontal="center" vertical="center" wrapText="1"/>
    </xf>
    <xf numFmtId="0" fontId="49" fillId="0" borderId="0" xfId="0" applyFont="1" applyAlignment="1">
      <alignment vertical="center" wrapText="1"/>
    </xf>
    <xf numFmtId="0" fontId="50" fillId="0" borderId="0" xfId="0" applyFont="1" applyAlignment="1">
      <alignment vertical="center" wrapText="1"/>
    </xf>
    <xf numFmtId="0" fontId="44" fillId="0" borderId="0" xfId="0" applyFont="1" applyBorder="1" applyAlignment="1">
      <alignment vertical="center" wrapText="1"/>
    </xf>
    <xf numFmtId="0" fontId="44" fillId="0" borderId="0" xfId="0" applyFont="1" applyBorder="1" applyAlignment="1">
      <alignment horizontal="center" vertical="center" wrapText="1"/>
    </xf>
    <xf numFmtId="0" fontId="45" fillId="0" borderId="24" xfId="0" applyFont="1" applyBorder="1" applyAlignment="1">
      <alignment horizontal="center" vertical="center" wrapText="1"/>
    </xf>
    <xf numFmtId="0" fontId="47" fillId="10" borderId="83" xfId="0" applyFont="1" applyFill="1" applyBorder="1" applyAlignment="1">
      <alignment horizontal="center" vertical="center" wrapText="1"/>
    </xf>
    <xf numFmtId="0" fontId="47" fillId="10" borderId="85" xfId="0" applyFont="1" applyFill="1" applyBorder="1" applyAlignment="1">
      <alignment horizontal="center" vertical="center" wrapText="1"/>
    </xf>
    <xf numFmtId="0" fontId="47" fillId="2" borderId="54" xfId="0" applyFont="1" applyFill="1" applyBorder="1" applyAlignment="1">
      <alignment horizontal="left" vertical="center" wrapText="1"/>
    </xf>
    <xf numFmtId="0" fontId="47" fillId="2" borderId="86" xfId="0" applyFont="1" applyFill="1" applyBorder="1" applyAlignment="1">
      <alignment horizontal="left" vertical="center" wrapText="1"/>
    </xf>
    <xf numFmtId="0" fontId="45" fillId="2" borderId="88" xfId="0" applyFont="1" applyFill="1" applyBorder="1" applyAlignment="1">
      <alignment horizontal="left" vertical="center" wrapText="1"/>
    </xf>
    <xf numFmtId="0" fontId="19" fillId="3" borderId="24" xfId="0" applyFont="1" applyFill="1" applyBorder="1" applyAlignment="1">
      <alignment horizontal="center" vertical="center" shrinkToFit="1"/>
    </xf>
    <xf numFmtId="0" fontId="16" fillId="0" borderId="0" xfId="0" applyFont="1" applyBorder="1" applyAlignment="1">
      <alignment horizontal="center" vertical="center"/>
    </xf>
    <xf numFmtId="0" fontId="19" fillId="0" borderId="0" xfId="0" applyFont="1" applyBorder="1" applyAlignment="1">
      <alignment horizontal="left" vertical="center"/>
    </xf>
    <xf numFmtId="0" fontId="19" fillId="0" borderId="0" xfId="0" applyFont="1" applyBorder="1" applyAlignment="1">
      <alignment horizontal="center" vertical="center"/>
    </xf>
    <xf numFmtId="0" fontId="25" fillId="0" borderId="0" xfId="0" applyFont="1" applyAlignment="1">
      <alignment horizontal="center" vertical="center"/>
    </xf>
    <xf numFmtId="0" fontId="19" fillId="0" borderId="24" xfId="0" applyFont="1" applyBorder="1" applyAlignment="1">
      <alignment horizontal="center" vertical="center" shrinkToFit="1"/>
    </xf>
    <xf numFmtId="0" fontId="19" fillId="0" borderId="24" xfId="0" applyFont="1" applyBorder="1" applyAlignment="1">
      <alignment horizontal="center" vertical="center"/>
    </xf>
    <xf numFmtId="0" fontId="19" fillId="2" borderId="24" xfId="0" applyFont="1" applyFill="1" applyBorder="1" applyAlignment="1">
      <alignment horizontal="center" vertical="center"/>
    </xf>
    <xf numFmtId="0" fontId="19" fillId="2" borderId="24" xfId="0" applyFont="1" applyFill="1" applyBorder="1" applyAlignment="1">
      <alignment horizontal="center" vertical="center" wrapText="1"/>
    </xf>
    <xf numFmtId="0" fontId="19" fillId="0" borderId="0" xfId="0" applyFont="1" applyAlignment="1">
      <alignment vertical="center"/>
    </xf>
    <xf numFmtId="0" fontId="19" fillId="0" borderId="0" xfId="0" applyFont="1" applyBorder="1" applyAlignment="1">
      <alignment vertical="center" shrinkToFit="1"/>
    </xf>
    <xf numFmtId="0" fontId="25" fillId="0" borderId="0" xfId="0" applyFont="1" applyAlignment="1">
      <alignment vertical="center"/>
    </xf>
    <xf numFmtId="0" fontId="19" fillId="0" borderId="24" xfId="0" applyFont="1" applyBorder="1" applyAlignment="1">
      <alignment horizontal="center" vertical="center" wrapText="1"/>
    </xf>
    <xf numFmtId="0" fontId="19" fillId="0" borderId="24" xfId="0" applyFont="1" applyBorder="1" applyAlignment="1">
      <alignment vertical="center" wrapText="1"/>
    </xf>
    <xf numFmtId="0" fontId="19" fillId="0" borderId="0" xfId="0" applyFont="1" applyFill="1" applyBorder="1" applyAlignment="1">
      <alignment vertical="center"/>
    </xf>
    <xf numFmtId="0" fontId="16" fillId="0" borderId="0" xfId="0" applyFont="1" applyFill="1" applyBorder="1" applyAlignment="1">
      <alignment horizontal="left" vertical="center"/>
    </xf>
    <xf numFmtId="0" fontId="19" fillId="0" borderId="9" xfId="0" applyFont="1" applyBorder="1" applyAlignment="1">
      <alignment horizontal="center" vertical="center"/>
    </xf>
    <xf numFmtId="0" fontId="19" fillId="0" borderId="24" xfId="0" applyFont="1" applyFill="1" applyBorder="1" applyAlignment="1">
      <alignment horizontal="center" vertical="center"/>
    </xf>
    <xf numFmtId="0" fontId="19" fillId="0" borderId="0" xfId="0" applyFont="1" applyAlignment="1">
      <alignment horizontal="left" vertical="center" indent="1"/>
    </xf>
    <xf numFmtId="0" fontId="19" fillId="0" borderId="24" xfId="0" applyFont="1" applyBorder="1" applyAlignment="1">
      <alignment horizontal="justify" vertical="center" wrapText="1"/>
    </xf>
    <xf numFmtId="0" fontId="19" fillId="0" borderId="24" xfId="0" applyFont="1" applyBorder="1" applyAlignment="1">
      <alignment horizontal="center" vertical="center" wrapText="1"/>
    </xf>
    <xf numFmtId="0" fontId="19" fillId="7" borderId="44" xfId="0" applyFont="1" applyFill="1" applyBorder="1" applyAlignment="1">
      <alignment horizontal="center" vertical="center"/>
    </xf>
    <xf numFmtId="0" fontId="19" fillId="0" borderId="0" xfId="0" applyFont="1" applyAlignment="1">
      <alignment vertical="center" wrapText="1"/>
    </xf>
    <xf numFmtId="0" fontId="19" fillId="0" borderId="8" xfId="0" applyFont="1" applyBorder="1" applyAlignment="1">
      <alignment horizontal="distributed" vertical="center" wrapText="1"/>
    </xf>
    <xf numFmtId="0" fontId="19" fillId="0" borderId="44" xfId="0" applyFont="1" applyBorder="1" applyAlignment="1">
      <alignment horizontal="distributed" vertical="center" wrapText="1"/>
    </xf>
    <xf numFmtId="0" fontId="19" fillId="0" borderId="24" xfId="0" applyFont="1" applyBorder="1" applyAlignment="1">
      <alignment vertical="center" wrapText="1"/>
    </xf>
    <xf numFmtId="0" fontId="17" fillId="0" borderId="0" xfId="0" applyFont="1" applyBorder="1" applyAlignment="1">
      <alignment vertical="center" wrapText="1"/>
    </xf>
    <xf numFmtId="0" fontId="21" fillId="0" borderId="24" xfId="0" applyFont="1" applyBorder="1" applyAlignment="1">
      <alignment horizontal="center" vertical="center" wrapText="1"/>
    </xf>
    <xf numFmtId="0" fontId="19" fillId="2" borderId="6"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9" fillId="2" borderId="61" xfId="0" applyFont="1" applyFill="1" applyBorder="1" applyAlignment="1">
      <alignment horizontal="center" vertical="center" wrapText="1"/>
    </xf>
    <xf numFmtId="0" fontId="19" fillId="0" borderId="51" xfId="0" applyFont="1" applyBorder="1" applyAlignment="1">
      <alignment horizontal="distributed" vertical="center" wrapText="1"/>
    </xf>
    <xf numFmtId="0" fontId="16" fillId="0" borderId="9" xfId="9" applyFont="1" applyBorder="1" applyAlignment="1">
      <alignment horizontal="center" vertical="center"/>
    </xf>
    <xf numFmtId="0" fontId="16" fillId="0" borderId="24" xfId="0" applyFont="1" applyBorder="1" applyAlignment="1">
      <alignment vertical="center" wrapText="1"/>
    </xf>
    <xf numFmtId="0" fontId="19" fillId="3" borderId="24" xfId="0" applyFont="1" applyFill="1" applyBorder="1" applyAlignment="1">
      <alignment horizontal="center" vertical="center"/>
    </xf>
    <xf numFmtId="0" fontId="19" fillId="0" borderId="24" xfId="0" applyFont="1" applyBorder="1" applyAlignment="1">
      <alignment vertical="center"/>
    </xf>
    <xf numFmtId="0" fontId="19" fillId="0" borderId="0" xfId="0" applyFont="1" applyBorder="1" applyAlignment="1">
      <alignment horizontal="center" vertical="center"/>
    </xf>
    <xf numFmtId="0" fontId="19" fillId="0" borderId="24" xfId="0" applyFont="1" applyBorder="1" applyAlignment="1">
      <alignment vertical="center" wrapText="1"/>
    </xf>
    <xf numFmtId="0" fontId="19" fillId="0" borderId="0" xfId="0" applyFont="1" applyBorder="1" applyAlignment="1">
      <alignment horizontal="center" vertical="center"/>
    </xf>
    <xf numFmtId="0" fontId="19" fillId="0" borderId="0" xfId="0" applyFont="1" applyBorder="1" applyAlignment="1">
      <alignment horizontal="center" vertical="center"/>
    </xf>
    <xf numFmtId="0" fontId="16" fillId="0" borderId="24" xfId="5" applyFont="1" applyBorder="1" applyAlignment="1">
      <alignment horizontal="center" vertical="center" wrapText="1"/>
    </xf>
    <xf numFmtId="0" fontId="19" fillId="0" borderId="24" xfId="0" applyFont="1" applyBorder="1" applyAlignment="1">
      <alignment vertical="center"/>
    </xf>
    <xf numFmtId="0" fontId="19" fillId="0" borderId="0" xfId="0" applyFont="1" applyBorder="1" applyAlignment="1">
      <alignment horizontal="center" vertical="center"/>
    </xf>
    <xf numFmtId="0" fontId="16" fillId="11" borderId="7" xfId="5" applyFont="1" applyFill="1" applyBorder="1" applyAlignment="1">
      <alignment horizontal="left" vertical="center" wrapText="1"/>
    </xf>
    <xf numFmtId="0" fontId="19" fillId="3" borderId="24" xfId="0" applyFont="1" applyFill="1" applyBorder="1" applyAlignment="1">
      <alignment horizontal="center" vertical="center"/>
    </xf>
    <xf numFmtId="0" fontId="19" fillId="3" borderId="82" xfId="0" applyFont="1" applyFill="1" applyBorder="1" applyAlignment="1">
      <alignment horizontal="center" vertical="center" shrinkToFit="1"/>
    </xf>
    <xf numFmtId="0" fontId="19" fillId="3" borderId="22" xfId="0" applyFont="1" applyFill="1" applyBorder="1" applyAlignment="1">
      <alignment horizontal="center" vertical="center" shrinkToFit="1"/>
    </xf>
    <xf numFmtId="0" fontId="19" fillId="3" borderId="24" xfId="0" applyFont="1" applyFill="1" applyBorder="1" applyAlignment="1">
      <alignment horizontal="center" vertical="center" shrinkToFit="1"/>
    </xf>
    <xf numFmtId="0" fontId="19" fillId="3" borderId="65" xfId="0" applyFont="1" applyFill="1" applyBorder="1" applyAlignment="1">
      <alignment horizontal="center" vertical="center" shrinkToFit="1"/>
    </xf>
    <xf numFmtId="0" fontId="19" fillId="3" borderId="7" xfId="0" applyFont="1" applyFill="1" applyBorder="1" applyAlignment="1">
      <alignment horizontal="center" vertical="center"/>
    </xf>
    <xf numFmtId="0" fontId="19" fillId="3" borderId="11" xfId="0" applyFont="1" applyFill="1" applyBorder="1" applyAlignment="1">
      <alignment horizontal="center" vertical="center"/>
    </xf>
    <xf numFmtId="0" fontId="19" fillId="3" borderId="63" xfId="0" applyFont="1" applyFill="1" applyBorder="1" applyAlignment="1">
      <alignment horizontal="center" vertical="center"/>
    </xf>
    <xf numFmtId="0" fontId="19" fillId="0" borderId="24" xfId="0" applyFont="1" applyBorder="1" applyAlignment="1">
      <alignment vertical="center"/>
    </xf>
    <xf numFmtId="0" fontId="16" fillId="2" borderId="7" xfId="0" applyFont="1" applyFill="1" applyBorder="1" applyAlignment="1">
      <alignment horizontal="left" vertical="center"/>
    </xf>
    <xf numFmtId="0" fontId="16" fillId="2" borderId="11" xfId="0" applyFont="1" applyFill="1" applyBorder="1" applyAlignment="1">
      <alignment horizontal="left" vertical="center"/>
    </xf>
    <xf numFmtId="0" fontId="16" fillId="2" borderId="63" xfId="0" applyFont="1" applyFill="1" applyBorder="1" applyAlignment="1">
      <alignment horizontal="left" vertical="center"/>
    </xf>
    <xf numFmtId="0" fontId="16" fillId="0" borderId="0" xfId="0" applyFont="1" applyBorder="1" applyAlignment="1">
      <alignment horizontal="distributed" vertical="center"/>
    </xf>
    <xf numFmtId="0" fontId="16" fillId="0" borderId="0" xfId="0" applyFont="1" applyBorder="1" applyAlignment="1">
      <alignment horizontal="center" vertical="center"/>
    </xf>
    <xf numFmtId="0" fontId="16" fillId="5" borderId="7" xfId="0" applyFont="1" applyFill="1" applyBorder="1" applyAlignment="1">
      <alignment horizontal="center" vertical="center"/>
    </xf>
    <xf numFmtId="0" fontId="16" fillId="5" borderId="11" xfId="0" applyFont="1" applyFill="1" applyBorder="1" applyAlignment="1">
      <alignment horizontal="center" vertical="center"/>
    </xf>
    <xf numFmtId="0" fontId="16" fillId="5" borderId="63"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63" xfId="0" applyFont="1" applyFill="1" applyBorder="1" applyAlignment="1">
      <alignment horizontal="center" vertical="center"/>
    </xf>
    <xf numFmtId="0" fontId="16" fillId="2" borderId="24" xfId="0" applyFont="1" applyFill="1" applyBorder="1" applyAlignment="1">
      <alignment horizontal="left" vertical="center"/>
    </xf>
    <xf numFmtId="0" fontId="16" fillId="3" borderId="0" xfId="0" applyFont="1" applyFill="1" applyBorder="1" applyAlignment="1">
      <alignment horizontal="center" vertical="center" wrapText="1"/>
    </xf>
    <xf numFmtId="176" fontId="16" fillId="2" borderId="7" xfId="0" applyNumberFormat="1" applyFont="1" applyFill="1" applyBorder="1" applyAlignment="1">
      <alignment horizontal="left" vertical="center"/>
    </xf>
    <xf numFmtId="176" fontId="16" fillId="2" borderId="11" xfId="0" applyNumberFormat="1" applyFont="1" applyFill="1" applyBorder="1" applyAlignment="1">
      <alignment horizontal="left" vertical="center"/>
    </xf>
    <xf numFmtId="176" fontId="16" fillId="2" borderId="63" xfId="0" applyNumberFormat="1" applyFont="1" applyFill="1" applyBorder="1" applyAlignment="1">
      <alignment horizontal="left" vertical="center"/>
    </xf>
    <xf numFmtId="0" fontId="16" fillId="2" borderId="7"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63" xfId="0" applyFont="1" applyFill="1" applyBorder="1" applyAlignment="1">
      <alignment horizontal="center" vertical="center" wrapText="1"/>
    </xf>
    <xf numFmtId="176" fontId="16" fillId="5" borderId="7" xfId="0" applyNumberFormat="1" applyFont="1" applyFill="1" applyBorder="1" applyAlignment="1">
      <alignment horizontal="left" vertical="center"/>
    </xf>
    <xf numFmtId="176" fontId="16" fillId="5" borderId="11" xfId="0" applyNumberFormat="1" applyFont="1" applyFill="1" applyBorder="1" applyAlignment="1">
      <alignment horizontal="left" vertical="center"/>
    </xf>
    <xf numFmtId="176" fontId="16" fillId="5" borderId="63" xfId="0" applyNumberFormat="1" applyFont="1" applyFill="1" applyBorder="1" applyAlignment="1">
      <alignment horizontal="left" vertical="center"/>
    </xf>
    <xf numFmtId="181" fontId="19" fillId="5" borderId="7" xfId="0" applyNumberFormat="1" applyFont="1" applyFill="1" applyBorder="1" applyAlignment="1">
      <alignment horizontal="center" vertical="center" shrinkToFit="1"/>
    </xf>
    <xf numFmtId="181" fontId="19" fillId="5" borderId="11" xfId="0" applyNumberFormat="1" applyFont="1" applyFill="1" applyBorder="1" applyAlignment="1">
      <alignment horizontal="center" vertical="center" shrinkToFit="1"/>
    </xf>
    <xf numFmtId="181" fontId="19" fillId="5" borderId="63" xfId="0" applyNumberFormat="1" applyFont="1" applyFill="1" applyBorder="1" applyAlignment="1">
      <alignment horizontal="center" vertical="center" shrinkToFit="1"/>
    </xf>
    <xf numFmtId="0" fontId="16" fillId="8" borderId="7" xfId="0" applyFont="1" applyFill="1" applyBorder="1" applyAlignment="1">
      <alignment horizontal="left" vertical="center" wrapText="1"/>
    </xf>
    <xf numFmtId="0" fontId="16" fillId="8" borderId="11"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16" fillId="5" borderId="11" xfId="0" applyFont="1" applyFill="1" applyBorder="1" applyAlignment="1">
      <alignment horizontal="left" vertical="center" wrapText="1"/>
    </xf>
    <xf numFmtId="0" fontId="26" fillId="0" borderId="0" xfId="0" applyFont="1" applyFill="1" applyAlignment="1">
      <alignment horizontal="center" vertical="center"/>
    </xf>
    <xf numFmtId="0" fontId="16" fillId="0" borderId="0" xfId="0" applyFont="1" applyFill="1" applyAlignment="1">
      <alignment vertical="center" wrapText="1"/>
    </xf>
    <xf numFmtId="0" fontId="16" fillId="0" borderId="82" xfId="0" applyFont="1" applyBorder="1" applyAlignment="1">
      <alignment horizontal="center" vertical="center"/>
    </xf>
    <xf numFmtId="0" fontId="16" fillId="0" borderId="65" xfId="0" applyFont="1" applyBorder="1" applyAlignment="1">
      <alignment horizontal="center" vertical="center"/>
    </xf>
    <xf numFmtId="0" fontId="16" fillId="0" borderId="22" xfId="0" applyFont="1" applyBorder="1" applyAlignment="1">
      <alignment horizontal="center" vertical="center"/>
    </xf>
    <xf numFmtId="0" fontId="16" fillId="4" borderId="7" xfId="0" applyFont="1" applyFill="1" applyBorder="1" applyAlignment="1">
      <alignment horizontal="center" vertical="center"/>
    </xf>
    <xf numFmtId="0" fontId="16" fillId="4" borderId="63" xfId="0" applyFont="1" applyFill="1" applyBorder="1" applyAlignment="1">
      <alignment horizontal="center" vertical="center"/>
    </xf>
    <xf numFmtId="0" fontId="16" fillId="0" borderId="24" xfId="0" applyFont="1" applyBorder="1" applyAlignment="1">
      <alignment vertical="center" shrinkToFit="1"/>
    </xf>
    <xf numFmtId="0" fontId="25" fillId="7" borderId="0" xfId="0" applyFont="1" applyFill="1" applyBorder="1" applyAlignment="1">
      <alignment horizontal="left" vertical="center"/>
    </xf>
    <xf numFmtId="0" fontId="16" fillId="0" borderId="24" xfId="0" applyFont="1" applyBorder="1" applyAlignment="1">
      <alignment horizontal="center" vertical="center"/>
    </xf>
    <xf numFmtId="0" fontId="16" fillId="0" borderId="24" xfId="0" applyFont="1" applyBorder="1" applyAlignment="1">
      <alignment horizontal="left" vertical="center" wrapText="1"/>
    </xf>
    <xf numFmtId="0" fontId="16" fillId="0" borderId="24" xfId="0" applyFont="1" applyBorder="1" applyAlignment="1">
      <alignment vertical="center" wrapText="1"/>
    </xf>
    <xf numFmtId="0" fontId="16" fillId="0" borderId="7" xfId="0" applyFont="1" applyBorder="1" applyAlignment="1">
      <alignment horizontal="left" vertical="center" wrapText="1" shrinkToFit="1"/>
    </xf>
    <xf numFmtId="0" fontId="16" fillId="0" borderId="63" xfId="0" applyFont="1" applyBorder="1" applyAlignment="1">
      <alignment horizontal="left" vertical="center" shrinkToFit="1"/>
    </xf>
    <xf numFmtId="0" fontId="16" fillId="0" borderId="7" xfId="0" applyFont="1" applyBorder="1" applyAlignment="1">
      <alignment vertical="center" wrapText="1"/>
    </xf>
    <xf numFmtId="0" fontId="16" fillId="0" borderId="63" xfId="0" applyFont="1" applyBorder="1" applyAlignment="1">
      <alignment vertical="center" wrapText="1"/>
    </xf>
    <xf numFmtId="0" fontId="16" fillId="0" borderId="82" xfId="0" applyFont="1" applyBorder="1" applyAlignment="1">
      <alignment horizontal="left" vertical="center" wrapText="1"/>
    </xf>
    <xf numFmtId="0" fontId="16" fillId="0" borderId="65" xfId="0" applyFont="1" applyBorder="1" applyAlignment="1">
      <alignment horizontal="left" vertical="center" wrapText="1"/>
    </xf>
    <xf numFmtId="0" fontId="16" fillId="0" borderId="22" xfId="0" applyFont="1" applyBorder="1" applyAlignment="1">
      <alignment horizontal="left" vertical="center" wrapText="1"/>
    </xf>
    <xf numFmtId="0" fontId="16" fillId="0" borderId="24" xfId="0" applyFont="1" applyBorder="1" applyAlignment="1">
      <alignment vertical="center" wrapText="1" shrinkToFit="1"/>
    </xf>
    <xf numFmtId="0" fontId="16" fillId="0" borderId="82" xfId="0" applyFont="1" applyBorder="1" applyAlignment="1">
      <alignment horizontal="left" vertical="top" wrapText="1"/>
    </xf>
    <xf numFmtId="0" fontId="16" fillId="0" borderId="65" xfId="0" applyFont="1" applyBorder="1" applyAlignment="1">
      <alignment horizontal="left" vertical="top" wrapText="1"/>
    </xf>
    <xf numFmtId="0" fontId="16" fillId="0" borderId="7" xfId="0" applyFont="1" applyBorder="1" applyAlignment="1">
      <alignment vertical="center" wrapText="1" shrinkToFit="1"/>
    </xf>
    <xf numFmtId="0" fontId="16" fillId="0" borderId="63" xfId="0" applyFont="1" applyBorder="1" applyAlignment="1">
      <alignment vertical="center" wrapText="1" shrinkToFit="1"/>
    </xf>
    <xf numFmtId="176" fontId="16" fillId="7" borderId="0" xfId="0" applyNumberFormat="1" applyFont="1" applyFill="1" applyBorder="1" applyAlignment="1">
      <alignment horizontal="center" vertical="center"/>
    </xf>
    <xf numFmtId="0" fontId="16" fillId="3" borderId="0"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31" xfId="0" applyFont="1" applyFill="1" applyBorder="1" applyAlignment="1">
      <alignment horizontal="center" vertical="center"/>
    </xf>
    <xf numFmtId="0" fontId="16" fillId="0" borderId="56" xfId="0" applyFont="1" applyFill="1" applyBorder="1" applyAlignment="1">
      <alignment horizontal="center" vertical="center"/>
    </xf>
    <xf numFmtId="0" fontId="16" fillId="7" borderId="0" xfId="0" applyFont="1" applyFill="1" applyBorder="1" applyAlignment="1">
      <alignment horizontal="left" vertical="center"/>
    </xf>
    <xf numFmtId="176" fontId="16" fillId="7" borderId="0" xfId="0" applyNumberFormat="1" applyFont="1" applyFill="1" applyAlignment="1">
      <alignment horizontal="center" vertical="center"/>
    </xf>
    <xf numFmtId="0" fontId="26" fillId="0" borderId="0" xfId="0" applyFont="1" applyBorder="1" applyAlignment="1">
      <alignment horizontal="center" vertical="center"/>
    </xf>
    <xf numFmtId="0" fontId="16" fillId="7" borderId="0" xfId="0" applyFont="1" applyFill="1" applyBorder="1" applyAlignment="1">
      <alignment horizontal="center" vertical="center"/>
    </xf>
    <xf numFmtId="0" fontId="16" fillId="7" borderId="0" xfId="0" applyFont="1" applyFill="1" applyBorder="1" applyAlignment="1">
      <alignment horizontal="center" vertical="center" wrapText="1"/>
    </xf>
    <xf numFmtId="0" fontId="19" fillId="4" borderId="64" xfId="0" applyFont="1" applyFill="1" applyBorder="1" applyAlignment="1">
      <alignment horizontal="center" vertical="center" textRotation="255" shrinkToFit="1"/>
    </xf>
    <xf numFmtId="0" fontId="19" fillId="4" borderId="65" xfId="0" applyFont="1" applyFill="1" applyBorder="1" applyAlignment="1">
      <alignment horizontal="center" vertical="center" textRotation="255" shrinkToFit="1"/>
    </xf>
    <xf numFmtId="0" fontId="19" fillId="4" borderId="66" xfId="0" applyFont="1" applyFill="1" applyBorder="1" applyAlignment="1">
      <alignment horizontal="center" vertical="center" textRotation="255" shrinkToFit="1"/>
    </xf>
    <xf numFmtId="0" fontId="21" fillId="0" borderId="1" xfId="0" applyFont="1" applyBorder="1" applyAlignment="1">
      <alignment horizontal="center" vertical="center"/>
    </xf>
    <xf numFmtId="0" fontId="21" fillId="0" borderId="31" xfId="0" applyFont="1" applyBorder="1" applyAlignment="1">
      <alignment horizontal="center" vertical="center"/>
    </xf>
    <xf numFmtId="0" fontId="21" fillId="0" borderId="56" xfId="0" applyFont="1" applyBorder="1" applyAlignment="1">
      <alignment horizontal="center" vertical="center"/>
    </xf>
    <xf numFmtId="0" fontId="25" fillId="0" borderId="0" xfId="0" applyFont="1" applyBorder="1" applyAlignment="1">
      <alignment horizontal="center" vertical="center"/>
    </xf>
    <xf numFmtId="0" fontId="19" fillId="0" borderId="0" xfId="0" applyFont="1" applyBorder="1" applyAlignment="1">
      <alignment horizontal="distributed" vertical="center"/>
    </xf>
    <xf numFmtId="0" fontId="19" fillId="0" borderId="3" xfId="0" applyFont="1" applyBorder="1" applyAlignment="1">
      <alignment horizontal="center" vertical="center" wrapText="1"/>
    </xf>
    <xf numFmtId="0" fontId="19" fillId="0" borderId="0" xfId="0" applyFont="1" applyBorder="1" applyAlignment="1">
      <alignment horizontal="center" vertical="center"/>
    </xf>
    <xf numFmtId="0" fontId="19" fillId="0" borderId="70" xfId="0" applyFont="1" applyBorder="1" applyAlignment="1">
      <alignment horizontal="center" vertical="center" textRotation="255"/>
    </xf>
    <xf numFmtId="0" fontId="19" fillId="0" borderId="71" xfId="0" applyFont="1" applyBorder="1" applyAlignment="1">
      <alignment horizontal="center" vertical="center" textRotation="255"/>
    </xf>
    <xf numFmtId="0" fontId="19" fillId="0" borderId="5" xfId="0" applyFont="1" applyBorder="1" applyAlignment="1">
      <alignment horizontal="center" vertical="center"/>
    </xf>
    <xf numFmtId="0" fontId="19" fillId="0" borderId="31" xfId="0" applyFont="1" applyBorder="1" applyAlignment="1">
      <alignment horizontal="center" vertical="center"/>
    </xf>
    <xf numFmtId="0" fontId="19" fillId="0" borderId="59" xfId="0" applyFont="1" applyBorder="1" applyAlignment="1">
      <alignment horizontal="center" vertical="center"/>
    </xf>
    <xf numFmtId="0" fontId="19" fillId="0" borderId="56" xfId="0" applyFont="1" applyBorder="1" applyAlignment="1">
      <alignment horizontal="center" vertical="center"/>
    </xf>
    <xf numFmtId="0" fontId="19" fillId="0" borderId="35" xfId="0" applyFont="1" applyBorder="1" applyAlignment="1">
      <alignment horizontal="left" vertical="center"/>
    </xf>
    <xf numFmtId="0" fontId="19" fillId="0" borderId="67" xfId="0" applyFont="1" applyBorder="1" applyAlignment="1">
      <alignment horizontal="left" vertical="center"/>
    </xf>
    <xf numFmtId="0" fontId="19" fillId="0" borderId="41" xfId="0" applyFont="1" applyBorder="1" applyAlignment="1">
      <alignment horizontal="left" vertical="center" wrapText="1"/>
    </xf>
    <xf numFmtId="0" fontId="19" fillId="0" borderId="72" xfId="0" applyFont="1" applyBorder="1" applyAlignment="1">
      <alignment horizontal="left" vertical="center" wrapText="1"/>
    </xf>
    <xf numFmtId="0" fontId="19" fillId="0" borderId="11" xfId="0" applyFont="1" applyBorder="1" applyAlignment="1">
      <alignment horizontal="left" vertical="center" wrapText="1"/>
    </xf>
    <xf numFmtId="0" fontId="19" fillId="0" borderId="63" xfId="0" applyFont="1" applyBorder="1" applyAlignment="1">
      <alignment horizontal="left" vertical="center" wrapText="1"/>
    </xf>
    <xf numFmtId="0" fontId="19" fillId="2" borderId="12" xfId="0" applyFont="1" applyFill="1" applyBorder="1" applyAlignment="1">
      <alignment horizontal="center" vertical="center" shrinkToFit="1"/>
    </xf>
    <xf numFmtId="0" fontId="19" fillId="2" borderId="12" xfId="0" applyNumberFormat="1" applyFont="1" applyFill="1" applyBorder="1" applyAlignment="1">
      <alignment horizontal="center" vertical="center" shrinkToFit="1"/>
    </xf>
    <xf numFmtId="0" fontId="19" fillId="2" borderId="4" xfId="0" applyFont="1" applyFill="1" applyBorder="1" applyAlignment="1">
      <alignment horizontal="center" vertical="center" shrinkToFit="1"/>
    </xf>
    <xf numFmtId="0" fontId="19" fillId="0" borderId="11" xfId="0" applyFont="1" applyBorder="1" applyAlignment="1">
      <alignment horizontal="center" vertical="center" wrapText="1"/>
    </xf>
    <xf numFmtId="0" fontId="19" fillId="0" borderId="11" xfId="0" applyFont="1" applyBorder="1" applyAlignment="1">
      <alignment horizontal="center" vertical="center"/>
    </xf>
    <xf numFmtId="0" fontId="19" fillId="0" borderId="12" xfId="0" applyFont="1" applyBorder="1" applyAlignment="1">
      <alignment horizontal="left" vertical="center" shrinkToFit="1"/>
    </xf>
    <xf numFmtId="0" fontId="19" fillId="0" borderId="61" xfId="0" applyFont="1" applyBorder="1" applyAlignment="1">
      <alignment horizontal="left" vertical="center" shrinkToFit="1"/>
    </xf>
    <xf numFmtId="0" fontId="19" fillId="0" borderId="0" xfId="0" applyFont="1" applyBorder="1" applyAlignment="1">
      <alignment horizontal="left" vertical="center" shrinkToFit="1"/>
    </xf>
    <xf numFmtId="0" fontId="19" fillId="0" borderId="32" xfId="0" applyFont="1" applyBorder="1" applyAlignment="1">
      <alignment horizontal="left" vertical="center" shrinkToFit="1"/>
    </xf>
    <xf numFmtId="0" fontId="19" fillId="0" borderId="4" xfId="0" applyFont="1" applyBorder="1" applyAlignment="1">
      <alignment horizontal="left" vertical="center" shrinkToFit="1"/>
    </xf>
    <xf numFmtId="0" fontId="19" fillId="0" borderId="62" xfId="0" applyFont="1" applyBorder="1" applyAlignment="1">
      <alignment horizontal="left" vertical="center" shrinkToFit="1"/>
    </xf>
    <xf numFmtId="0" fontId="19" fillId="0" borderId="11" xfId="0" applyFont="1" applyBorder="1" applyAlignment="1">
      <alignment horizontal="left" vertical="center"/>
    </xf>
    <xf numFmtId="0" fontId="19" fillId="0" borderId="63" xfId="0" applyFont="1" applyBorder="1" applyAlignment="1">
      <alignment horizontal="left" vertical="center"/>
    </xf>
    <xf numFmtId="0" fontId="19" fillId="0" borderId="12" xfId="0" applyFont="1" applyBorder="1" applyAlignment="1">
      <alignment horizontal="left" vertical="center"/>
    </xf>
    <xf numFmtId="0" fontId="19" fillId="0" borderId="61" xfId="0" applyFont="1" applyBorder="1" applyAlignment="1">
      <alignment horizontal="left" vertical="center"/>
    </xf>
    <xf numFmtId="0" fontId="19" fillId="0" borderId="0" xfId="0" applyFont="1" applyBorder="1" applyAlignment="1">
      <alignment horizontal="left" vertical="center"/>
    </xf>
    <xf numFmtId="0" fontId="19" fillId="0" borderId="32" xfId="0" applyFont="1" applyBorder="1" applyAlignment="1">
      <alignment horizontal="left" vertical="center"/>
    </xf>
    <xf numFmtId="0" fontId="19" fillId="0" borderId="44" xfId="0" applyFont="1" applyBorder="1" applyAlignment="1">
      <alignment horizontal="left" vertical="center"/>
    </xf>
    <xf numFmtId="0" fontId="19" fillId="0" borderId="51" xfId="0" applyFont="1" applyBorder="1" applyAlignment="1">
      <alignment horizontal="left" vertical="center"/>
    </xf>
    <xf numFmtId="0" fontId="19" fillId="2" borderId="0" xfId="0" applyFont="1" applyFill="1" applyBorder="1" applyAlignment="1">
      <alignment horizontal="center" vertical="center" shrinkToFit="1"/>
    </xf>
    <xf numFmtId="0" fontId="19" fillId="0" borderId="0" xfId="0" applyFont="1" applyBorder="1" applyAlignment="1">
      <alignment horizontal="left" vertical="center" wrapText="1"/>
    </xf>
    <xf numFmtId="0" fontId="19" fillId="0" borderId="32" xfId="0" applyFont="1" applyBorder="1" applyAlignment="1">
      <alignment horizontal="left" vertical="center" wrapText="1"/>
    </xf>
    <xf numFmtId="0" fontId="19" fillId="2" borderId="11" xfId="0" applyFont="1" applyFill="1" applyBorder="1" applyAlignment="1">
      <alignment horizontal="center" vertical="center"/>
    </xf>
    <xf numFmtId="0" fontId="19" fillId="0" borderId="37" xfId="0" applyFont="1" applyBorder="1" applyAlignment="1">
      <alignment horizontal="center" vertical="center"/>
    </xf>
    <xf numFmtId="0" fontId="19" fillId="0" borderId="45" xfId="0" applyFont="1" applyBorder="1" applyAlignment="1">
      <alignment horizontal="center" vertical="center"/>
    </xf>
    <xf numFmtId="0" fontId="19" fillId="0" borderId="49" xfId="0" applyFont="1" applyBorder="1" applyAlignment="1">
      <alignment horizontal="center" vertical="center"/>
    </xf>
    <xf numFmtId="0" fontId="19" fillId="0" borderId="60" xfId="0" applyFont="1" applyBorder="1" applyAlignment="1">
      <alignment horizontal="center" vertical="center"/>
    </xf>
    <xf numFmtId="0" fontId="16" fillId="0" borderId="52" xfId="0" applyFont="1" applyBorder="1" applyAlignment="1">
      <alignment horizontal="left" vertical="center" wrapText="1"/>
    </xf>
    <xf numFmtId="0" fontId="16" fillId="0" borderId="4" xfId="0" applyFont="1" applyBorder="1" applyAlignment="1">
      <alignment horizontal="left" vertical="center" wrapText="1"/>
    </xf>
    <xf numFmtId="0" fontId="16" fillId="0" borderId="62" xfId="0" applyFont="1" applyBorder="1" applyAlignment="1">
      <alignment horizontal="left" vertical="center" wrapText="1"/>
    </xf>
    <xf numFmtId="0" fontId="19" fillId="0" borderId="6" xfId="0" applyFont="1" applyBorder="1" applyAlignment="1">
      <alignment horizontal="center" vertical="center"/>
    </xf>
    <xf numFmtId="0" fontId="19" fillId="0" borderId="52" xfId="0" applyFont="1" applyBorder="1" applyAlignment="1">
      <alignment horizontal="center" vertical="center"/>
    </xf>
    <xf numFmtId="0" fontId="19" fillId="0" borderId="4" xfId="0" applyFont="1" applyBorder="1" applyAlignment="1">
      <alignment horizontal="left" vertical="center"/>
    </xf>
    <xf numFmtId="0" fontId="19" fillId="0" borderId="62" xfId="0" applyFont="1" applyBorder="1" applyAlignment="1">
      <alignment horizontal="left" vertical="center"/>
    </xf>
    <xf numFmtId="0" fontId="19" fillId="0" borderId="14" xfId="0" applyFont="1" applyBorder="1" applyAlignment="1">
      <alignment horizontal="left" vertical="center" wrapText="1"/>
    </xf>
    <xf numFmtId="0" fontId="19" fillId="0" borderId="69" xfId="0" applyFont="1" applyBorder="1" applyAlignment="1">
      <alignment horizontal="left" vertical="center" wrapText="1"/>
    </xf>
    <xf numFmtId="0" fontId="22" fillId="0" borderId="0" xfId="0" applyFont="1" applyBorder="1" applyAlignment="1">
      <alignment horizontal="center" vertical="center"/>
    </xf>
    <xf numFmtId="0" fontId="22" fillId="0" borderId="54" xfId="0" applyFont="1" applyBorder="1" applyAlignment="1">
      <alignment horizontal="center" vertical="center"/>
    </xf>
    <xf numFmtId="0" fontId="22" fillId="0" borderId="44" xfId="0" applyFont="1" applyBorder="1" applyAlignment="1">
      <alignment horizontal="center" vertical="center"/>
    </xf>
    <xf numFmtId="0" fontId="19" fillId="0" borderId="44" xfId="0" applyFont="1" applyBorder="1" applyAlignment="1">
      <alignment horizontal="left" vertical="center" shrinkToFit="1"/>
    </xf>
    <xf numFmtId="0" fontId="19" fillId="0" borderId="51" xfId="0" applyFont="1" applyBorder="1" applyAlignment="1">
      <alignment horizontal="left" vertical="center" shrinkToFit="1"/>
    </xf>
    <xf numFmtId="0" fontId="19" fillId="2" borderId="11" xfId="0" applyFont="1" applyFill="1" applyBorder="1" applyAlignment="1">
      <alignment horizontal="center" vertical="center" shrinkToFit="1"/>
    </xf>
    <xf numFmtId="0" fontId="22" fillId="0" borderId="12" xfId="0" applyFont="1" applyBorder="1" applyAlignment="1">
      <alignment horizontal="center" vertical="center"/>
    </xf>
    <xf numFmtId="0" fontId="21" fillId="6" borderId="35" xfId="0" applyFont="1" applyFill="1" applyBorder="1" applyAlignment="1">
      <alignment vertical="center"/>
    </xf>
    <xf numFmtId="0" fontId="21" fillId="6" borderId="36" xfId="0" applyFont="1" applyFill="1" applyBorder="1" applyAlignment="1">
      <alignment vertical="center"/>
    </xf>
    <xf numFmtId="0" fontId="21" fillId="6" borderId="11" xfId="0" applyFont="1" applyFill="1" applyBorder="1" applyAlignment="1">
      <alignment vertical="center"/>
    </xf>
    <xf numFmtId="0" fontId="21" fillId="6" borderId="38" xfId="0" applyFont="1" applyFill="1" applyBorder="1" applyAlignment="1">
      <alignment vertical="center"/>
    </xf>
    <xf numFmtId="0" fontId="19" fillId="0" borderId="7" xfId="0" applyFont="1" applyBorder="1" applyAlignment="1">
      <alignment horizontal="right" vertical="center" wrapText="1"/>
    </xf>
    <xf numFmtId="0" fontId="19" fillId="0" borderId="11" xfId="0" applyFont="1" applyBorder="1" applyAlignment="1">
      <alignment horizontal="right" vertical="center" wrapText="1"/>
    </xf>
    <xf numFmtId="0" fontId="19" fillId="0" borderId="63" xfId="0" applyFont="1" applyBorder="1" applyAlignment="1">
      <alignment horizontal="right" vertical="center" wrapText="1"/>
    </xf>
    <xf numFmtId="0" fontId="16" fillId="3" borderId="0" xfId="0" applyFont="1" applyFill="1" applyBorder="1" applyAlignment="1">
      <alignment horizontal="center" vertical="center" shrinkToFit="1"/>
    </xf>
    <xf numFmtId="0" fontId="19" fillId="0" borderId="24"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63" xfId="0" applyFont="1" applyBorder="1" applyAlignment="1">
      <alignment horizontal="center" vertical="center" wrapText="1"/>
    </xf>
    <xf numFmtId="0" fontId="25" fillId="0" borderId="0" xfId="0" applyFont="1" applyAlignment="1">
      <alignment horizontal="center" vertical="center"/>
    </xf>
    <xf numFmtId="0" fontId="38" fillId="0" borderId="1" xfId="0" applyFont="1" applyBorder="1" applyAlignment="1">
      <alignment horizontal="center" vertical="center"/>
    </xf>
    <xf numFmtId="0" fontId="38" fillId="0" borderId="31" xfId="0" applyFont="1" applyBorder="1" applyAlignment="1">
      <alignment horizontal="center" vertical="center"/>
    </xf>
    <xf numFmtId="0" fontId="38" fillId="0" borderId="56" xfId="0" applyFont="1" applyBorder="1" applyAlignment="1">
      <alignment horizontal="center" vertical="center"/>
    </xf>
    <xf numFmtId="0" fontId="19" fillId="0" borderId="7" xfId="0" applyFont="1" applyBorder="1" applyAlignment="1">
      <alignment horizontal="center" vertical="center"/>
    </xf>
    <xf numFmtId="0" fontId="19" fillId="0" borderId="63" xfId="0" applyFont="1" applyBorder="1" applyAlignment="1">
      <alignment horizontal="center" vertical="center"/>
    </xf>
    <xf numFmtId="0" fontId="19" fillId="2" borderId="7" xfId="0" applyFont="1" applyFill="1" applyBorder="1" applyAlignment="1">
      <alignment horizontal="center" vertical="center"/>
    </xf>
    <xf numFmtId="0" fontId="19" fillId="3" borderId="82" xfId="0" applyFont="1" applyFill="1" applyBorder="1" applyAlignment="1">
      <alignment horizontal="left" vertical="center" shrinkToFit="1"/>
    </xf>
    <xf numFmtId="0" fontId="19" fillId="3" borderId="65" xfId="0" applyFont="1" applyFill="1" applyBorder="1" applyAlignment="1">
      <alignment horizontal="left" vertical="center" shrinkToFit="1"/>
    </xf>
    <xf numFmtId="0" fontId="19" fillId="3" borderId="22" xfId="0" applyFont="1" applyFill="1" applyBorder="1" applyAlignment="1">
      <alignment horizontal="left" vertical="center" shrinkToFit="1"/>
    </xf>
    <xf numFmtId="0" fontId="19" fillId="3" borderId="6" xfId="0" applyFont="1" applyFill="1" applyBorder="1" applyAlignment="1">
      <alignment horizontal="left" vertical="center" wrapText="1" shrinkToFit="1"/>
    </xf>
    <xf numFmtId="0" fontId="19" fillId="3" borderId="8" xfId="0" applyFont="1" applyFill="1" applyBorder="1" applyAlignment="1">
      <alignment horizontal="left" vertical="center" wrapText="1" shrinkToFit="1"/>
    </xf>
    <xf numFmtId="0" fontId="19" fillId="0" borderId="7" xfId="0" applyFont="1" applyFill="1" applyBorder="1" applyAlignment="1">
      <alignment horizontal="left" vertical="center" wrapText="1" shrinkToFit="1"/>
    </xf>
    <xf numFmtId="0" fontId="19" fillId="0" borderId="11" xfId="0" applyFont="1" applyFill="1" applyBorder="1" applyAlignment="1">
      <alignment horizontal="left" vertical="center" wrapText="1" shrinkToFit="1"/>
    </xf>
    <xf numFmtId="0" fontId="19" fillId="0" borderId="63" xfId="0" applyFont="1" applyFill="1" applyBorder="1" applyAlignment="1">
      <alignment horizontal="left" vertical="center" wrapText="1" shrinkToFit="1"/>
    </xf>
    <xf numFmtId="0" fontId="19" fillId="0" borderId="24" xfId="0" applyFont="1" applyFill="1" applyBorder="1" applyAlignment="1">
      <alignment vertical="center" wrapText="1" shrinkToFit="1"/>
    </xf>
    <xf numFmtId="0" fontId="19" fillId="0" borderId="24" xfId="0" applyFont="1" applyFill="1" applyBorder="1" applyAlignment="1">
      <alignment vertical="center" shrinkToFit="1"/>
    </xf>
    <xf numFmtId="0" fontId="19" fillId="0" borderId="7" xfId="0" applyFont="1" applyBorder="1" applyAlignment="1">
      <alignment horizontal="center" vertical="center" shrinkToFit="1"/>
    </xf>
    <xf numFmtId="0" fontId="19" fillId="0" borderId="11" xfId="0" applyFont="1" applyBorder="1" applyAlignment="1">
      <alignment horizontal="center" vertical="center" shrinkToFit="1"/>
    </xf>
    <xf numFmtId="0" fontId="19" fillId="0" borderId="63" xfId="0" applyFont="1" applyBorder="1" applyAlignment="1">
      <alignment horizontal="center" vertical="center" shrinkToFit="1"/>
    </xf>
    <xf numFmtId="0" fontId="19" fillId="0" borderId="24" xfId="0" applyFont="1" applyBorder="1" applyAlignment="1">
      <alignment horizontal="center" vertical="center" wrapText="1" shrinkToFit="1"/>
    </xf>
    <xf numFmtId="0" fontId="19" fillId="0" borderId="24" xfId="0" applyFont="1" applyBorder="1" applyAlignment="1">
      <alignment horizontal="center" vertical="center" shrinkToFit="1"/>
    </xf>
    <xf numFmtId="0" fontId="19" fillId="0" borderId="6" xfId="0" applyFont="1" applyBorder="1" applyAlignment="1">
      <alignment horizontal="center" vertical="center" wrapText="1" shrinkToFit="1"/>
    </xf>
    <xf numFmtId="0" fontId="19" fillId="0" borderId="12" xfId="0" applyFont="1" applyBorder="1" applyAlignment="1">
      <alignment horizontal="center" vertical="center" wrapText="1" shrinkToFit="1"/>
    </xf>
    <xf numFmtId="0" fontId="19" fillId="0" borderId="61" xfId="0" applyFont="1" applyBorder="1" applyAlignment="1">
      <alignment horizontal="center" vertical="center" wrapText="1" shrinkToFit="1"/>
    </xf>
    <xf numFmtId="0" fontId="19" fillId="0" borderId="46" xfId="0" applyFont="1" applyBorder="1" applyAlignment="1">
      <alignment horizontal="center" vertical="center"/>
    </xf>
    <xf numFmtId="0" fontId="19" fillId="0" borderId="8" xfId="0" applyFont="1" applyBorder="1" applyAlignment="1">
      <alignment horizontal="center" vertical="center"/>
    </xf>
    <xf numFmtId="0" fontId="19" fillId="2" borderId="7" xfId="0" applyFont="1" applyFill="1" applyBorder="1" applyAlignment="1">
      <alignment vertical="center" shrinkToFit="1"/>
    </xf>
    <xf numFmtId="0" fontId="19" fillId="2" borderId="11" xfId="0" applyFont="1" applyFill="1" applyBorder="1" applyAlignment="1">
      <alignment vertical="center" shrinkToFit="1"/>
    </xf>
    <xf numFmtId="0" fontId="19" fillId="2" borderId="63" xfId="0" applyFont="1" applyFill="1" applyBorder="1" applyAlignment="1">
      <alignment vertical="center" shrinkToFit="1"/>
    </xf>
    <xf numFmtId="0" fontId="19" fillId="0" borderId="24" xfId="0" applyFont="1" applyBorder="1" applyAlignment="1">
      <alignment horizontal="center" vertical="center"/>
    </xf>
    <xf numFmtId="0" fontId="19" fillId="0" borderId="6" xfId="0" applyFont="1" applyBorder="1" applyAlignment="1">
      <alignment vertical="center" shrinkToFit="1"/>
    </xf>
    <xf numFmtId="0" fontId="19" fillId="0" borderId="12" xfId="0" applyFont="1" applyBorder="1" applyAlignment="1">
      <alignment vertical="center" shrinkToFit="1"/>
    </xf>
    <xf numFmtId="0" fontId="19" fillId="2" borderId="12" xfId="0" applyFont="1" applyFill="1" applyBorder="1" applyAlignment="1">
      <alignment vertical="center" shrinkToFit="1"/>
    </xf>
    <xf numFmtId="0" fontId="19" fillId="0" borderId="7" xfId="0" applyFont="1" applyBorder="1" applyAlignment="1">
      <alignment vertical="center"/>
    </xf>
    <xf numFmtId="0" fontId="23" fillId="0" borderId="11" xfId="0" applyFont="1" applyBorder="1" applyAlignment="1">
      <alignment vertical="center"/>
    </xf>
    <xf numFmtId="0" fontId="23" fillId="0" borderId="63" xfId="0" applyFont="1" applyBorder="1" applyAlignment="1">
      <alignment vertical="center"/>
    </xf>
    <xf numFmtId="0" fontId="19" fillId="0" borderId="6" xfId="0" applyFont="1" applyFill="1" applyBorder="1" applyAlignment="1">
      <alignment vertical="center" wrapText="1"/>
    </xf>
    <xf numFmtId="0" fontId="19" fillId="0" borderId="12" xfId="0" applyFont="1" applyFill="1" applyBorder="1">
      <alignment vertical="center"/>
    </xf>
    <xf numFmtId="0" fontId="19" fillId="0" borderId="61" xfId="0" applyFont="1" applyFill="1" applyBorder="1">
      <alignment vertical="center"/>
    </xf>
    <xf numFmtId="0" fontId="19" fillId="0" borderId="46" xfId="0" applyFont="1" applyFill="1" applyBorder="1">
      <alignment vertical="center"/>
    </xf>
    <xf numFmtId="0" fontId="19" fillId="0" borderId="0" xfId="0" applyFont="1" applyFill="1" applyBorder="1">
      <alignment vertical="center"/>
    </xf>
    <xf numFmtId="0" fontId="19" fillId="0" borderId="32" xfId="0" applyFont="1" applyFill="1" applyBorder="1">
      <alignment vertical="center"/>
    </xf>
    <xf numFmtId="0" fontId="19" fillId="2" borderId="24" xfId="0" applyFont="1" applyFill="1" applyBorder="1" applyAlignment="1">
      <alignment horizontal="center" vertical="center" wrapText="1" shrinkToFit="1"/>
    </xf>
    <xf numFmtId="0" fontId="19" fillId="2" borderId="24" xfId="0" applyFont="1" applyFill="1" applyBorder="1" applyAlignment="1">
      <alignment horizontal="center" vertical="center" shrinkToFit="1"/>
    </xf>
    <xf numFmtId="0" fontId="19" fillId="0" borderId="7" xfId="0" applyFont="1" applyBorder="1" applyAlignment="1">
      <alignment horizontal="center" vertical="center" wrapText="1" shrinkToFit="1"/>
    </xf>
    <xf numFmtId="0" fontId="19" fillId="0" borderId="11" xfId="0" applyFont="1" applyBorder="1" applyAlignment="1">
      <alignment horizontal="center" vertical="center" wrapText="1" shrinkToFit="1"/>
    </xf>
    <xf numFmtId="0" fontId="19" fillId="0" borderId="63" xfId="0" applyFont="1" applyBorder="1" applyAlignment="1">
      <alignment horizontal="center" vertical="center" wrapText="1" shrinkToFit="1"/>
    </xf>
    <xf numFmtId="0" fontId="19" fillId="2" borderId="7" xfId="0" applyFont="1" applyFill="1" applyBorder="1" applyAlignment="1">
      <alignment horizontal="center" vertical="center" shrinkToFit="1"/>
    </xf>
    <xf numFmtId="0" fontId="19" fillId="2" borderId="63" xfId="0" applyFont="1" applyFill="1" applyBorder="1" applyAlignment="1">
      <alignment horizontal="center" vertical="center" shrinkToFit="1"/>
    </xf>
    <xf numFmtId="0" fontId="19" fillId="2" borderId="7" xfId="0" applyFont="1" applyFill="1" applyBorder="1" applyAlignment="1">
      <alignment horizontal="left" vertical="center" wrapText="1" shrinkToFit="1"/>
    </xf>
    <xf numFmtId="0" fontId="19" fillId="2" borderId="11" xfId="0" applyFont="1" applyFill="1" applyBorder="1" applyAlignment="1">
      <alignment horizontal="left" vertical="center" wrapText="1" shrinkToFit="1"/>
    </xf>
    <xf numFmtId="0" fontId="19" fillId="2" borderId="63" xfId="0" applyFont="1" applyFill="1" applyBorder="1" applyAlignment="1">
      <alignment horizontal="left" vertical="center" wrapText="1" shrinkToFit="1"/>
    </xf>
    <xf numFmtId="0" fontId="19" fillId="0" borderId="24" xfId="0" applyFont="1" applyFill="1" applyBorder="1" applyAlignment="1">
      <alignment horizontal="center" vertical="center" wrapText="1" shrinkToFit="1"/>
    </xf>
    <xf numFmtId="0" fontId="19" fillId="0" borderId="24"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11" xfId="0" applyFont="1" applyFill="1" applyBorder="1" applyAlignment="1">
      <alignment horizontal="center" vertical="center" shrinkToFit="1"/>
    </xf>
    <xf numFmtId="0" fontId="19" fillId="0" borderId="63" xfId="0" applyFont="1" applyFill="1" applyBorder="1" applyAlignment="1">
      <alignment horizontal="center" vertical="center" shrinkToFit="1"/>
    </xf>
    <xf numFmtId="0" fontId="19" fillId="11" borderId="7" xfId="0" applyFont="1" applyFill="1" applyBorder="1" applyAlignment="1">
      <alignment horizontal="center" vertical="center" wrapText="1" shrinkToFit="1"/>
    </xf>
    <xf numFmtId="0" fontId="19" fillId="11" borderId="11" xfId="0" applyFont="1" applyFill="1" applyBorder="1" applyAlignment="1">
      <alignment horizontal="center" vertical="center" shrinkToFit="1"/>
    </xf>
    <xf numFmtId="0" fontId="19" fillId="11" borderId="63" xfId="0" applyFont="1" applyFill="1" applyBorder="1" applyAlignment="1">
      <alignment horizontal="center" vertical="center" shrinkToFit="1"/>
    </xf>
    <xf numFmtId="0" fontId="19" fillId="0" borderId="61" xfId="0" applyFont="1" applyBorder="1" applyAlignment="1">
      <alignment vertical="center" shrinkToFit="1"/>
    </xf>
    <xf numFmtId="0" fontId="27" fillId="2" borderId="7" xfId="10" applyFill="1" applyBorder="1" applyAlignment="1">
      <alignment horizontal="center" vertical="center" shrinkToFit="1"/>
    </xf>
    <xf numFmtId="0" fontId="27" fillId="2" borderId="11" xfId="10" applyFill="1" applyBorder="1" applyAlignment="1">
      <alignment horizontal="center" vertical="center" shrinkToFit="1"/>
    </xf>
    <xf numFmtId="0" fontId="27" fillId="2" borderId="63" xfId="10" applyFill="1" applyBorder="1" applyAlignment="1">
      <alignment horizontal="center" vertical="center" shrinkToFit="1"/>
    </xf>
    <xf numFmtId="0" fontId="19" fillId="2" borderId="6" xfId="0" applyFont="1" applyFill="1" applyBorder="1" applyAlignment="1">
      <alignment vertical="center" shrinkToFit="1"/>
    </xf>
    <xf numFmtId="0" fontId="19" fillId="2" borderId="61" xfId="0" applyFont="1" applyFill="1" applyBorder="1" applyAlignment="1">
      <alignment vertical="center" shrinkToFit="1"/>
    </xf>
    <xf numFmtId="0" fontId="19" fillId="0" borderId="12" xfId="0" applyFont="1" applyBorder="1" applyAlignment="1">
      <alignment horizontal="left" vertical="center" wrapText="1"/>
    </xf>
    <xf numFmtId="0" fontId="19" fillId="0" borderId="61" xfId="0" applyFont="1" applyBorder="1" applyAlignment="1">
      <alignment horizontal="left" vertical="center" wrapText="1"/>
    </xf>
    <xf numFmtId="0" fontId="27" fillId="2" borderId="7" xfId="10" applyFill="1" applyBorder="1" applyAlignment="1">
      <alignment vertical="center" shrinkToFit="1"/>
    </xf>
    <xf numFmtId="0" fontId="19" fillId="0" borderId="8" xfId="0" applyFont="1" applyBorder="1" applyAlignment="1">
      <alignment horizontal="center" vertical="center" shrinkToFit="1"/>
    </xf>
    <xf numFmtId="0" fontId="19" fillId="0" borderId="44" xfId="0" applyFont="1" applyBorder="1" applyAlignment="1">
      <alignment horizontal="center" vertical="center" shrinkToFit="1"/>
    </xf>
    <xf numFmtId="0" fontId="19" fillId="2" borderId="8" xfId="0" applyFont="1" applyFill="1" applyBorder="1" applyAlignment="1">
      <alignment vertical="center" shrinkToFit="1"/>
    </xf>
    <xf numFmtId="0" fontId="19" fillId="2" borderId="44" xfId="0" applyFont="1" applyFill="1" applyBorder="1" applyAlignment="1">
      <alignment vertical="center" shrinkToFit="1"/>
    </xf>
    <xf numFmtId="0" fontId="19" fillId="2" borderId="51" xfId="0" applyFont="1" applyFill="1" applyBorder="1" applyAlignment="1">
      <alignment vertical="center" shrinkToFit="1"/>
    </xf>
    <xf numFmtId="0" fontId="19" fillId="0" borderId="51"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12" xfId="0" applyFont="1" applyBorder="1" applyAlignment="1">
      <alignment horizontal="center" vertical="center" shrinkToFit="1"/>
    </xf>
    <xf numFmtId="0" fontId="19" fillId="7" borderId="6" xfId="0" applyFont="1" applyFill="1" applyBorder="1" applyAlignment="1">
      <alignment horizontal="left" vertical="center" shrinkToFit="1"/>
    </xf>
    <xf numFmtId="0" fontId="19" fillId="7" borderId="12" xfId="0" applyFont="1" applyFill="1" applyBorder="1" applyAlignment="1">
      <alignment horizontal="left" vertical="center" shrinkToFit="1"/>
    </xf>
    <xf numFmtId="0" fontId="19" fillId="7" borderId="61" xfId="0" applyFont="1" applyFill="1" applyBorder="1" applyAlignment="1">
      <alignment horizontal="left" vertical="center" shrinkToFit="1"/>
    </xf>
    <xf numFmtId="0" fontId="19" fillId="0" borderId="12" xfId="0" applyFont="1" applyBorder="1" applyAlignment="1">
      <alignment horizontal="center" vertical="center"/>
    </xf>
    <xf numFmtId="0" fontId="19" fillId="7" borderId="46" xfId="0" applyFont="1" applyFill="1" applyBorder="1" applyAlignment="1">
      <alignment horizontal="left" vertical="center" shrinkToFit="1"/>
    </xf>
    <xf numFmtId="0" fontId="19" fillId="7" borderId="0" xfId="0" applyFont="1" applyFill="1" applyBorder="1" applyAlignment="1">
      <alignment horizontal="left" vertical="center" shrinkToFit="1"/>
    </xf>
    <xf numFmtId="0" fontId="19" fillId="7" borderId="32" xfId="0" applyFont="1" applyFill="1" applyBorder="1" applyAlignment="1">
      <alignment horizontal="left" vertical="center" shrinkToFit="1"/>
    </xf>
    <xf numFmtId="0" fontId="19" fillId="3" borderId="8" xfId="0" applyFont="1" applyFill="1" applyBorder="1" applyAlignment="1">
      <alignment horizontal="left" vertical="center" shrinkToFit="1"/>
    </xf>
    <xf numFmtId="0" fontId="19" fillId="3" borderId="44" xfId="0" applyFont="1" applyFill="1" applyBorder="1" applyAlignment="1">
      <alignment horizontal="left" vertical="center" shrinkToFit="1"/>
    </xf>
    <xf numFmtId="0" fontId="19" fillId="7" borderId="44" xfId="0" applyFont="1" applyFill="1" applyBorder="1" applyAlignment="1">
      <alignment horizontal="center" vertical="center"/>
    </xf>
    <xf numFmtId="0" fontId="19" fillId="0" borderId="7" xfId="0" applyFont="1" applyBorder="1" applyAlignment="1">
      <alignment horizontal="left" vertical="center" wrapText="1"/>
    </xf>
    <xf numFmtId="0" fontId="19" fillId="7" borderId="46" xfId="0" applyFont="1" applyFill="1" applyBorder="1" applyAlignment="1">
      <alignment vertical="center" shrinkToFit="1"/>
    </xf>
    <xf numFmtId="0" fontId="19" fillId="7" borderId="0" xfId="0" applyFont="1" applyFill="1" applyBorder="1" applyAlignment="1">
      <alignment vertical="center" shrinkToFit="1"/>
    </xf>
    <xf numFmtId="0" fontId="19" fillId="7" borderId="32" xfId="0" applyFont="1" applyFill="1" applyBorder="1" applyAlignment="1">
      <alignment vertical="center" shrinkToFit="1"/>
    </xf>
    <xf numFmtId="0" fontId="19" fillId="0" borderId="44" xfId="0" applyFont="1" applyBorder="1" applyAlignment="1">
      <alignment horizontal="left" vertical="center" wrapText="1"/>
    </xf>
    <xf numFmtId="0" fontId="19" fillId="0" borderId="51" xfId="0" applyFont="1" applyBorder="1" applyAlignment="1">
      <alignment horizontal="left" vertical="center" wrapText="1"/>
    </xf>
    <xf numFmtId="0" fontId="19" fillId="0" borderId="124" xfId="0" applyFont="1" applyBorder="1" applyAlignment="1">
      <alignment horizontal="center" vertical="center"/>
    </xf>
    <xf numFmtId="0" fontId="19" fillId="0" borderId="125" xfId="0" applyFont="1" applyBorder="1" applyAlignment="1">
      <alignment horizontal="center" vertical="center"/>
    </xf>
    <xf numFmtId="0" fontId="19" fillId="0" borderId="126" xfId="0" applyFont="1" applyBorder="1" applyAlignment="1">
      <alignment horizontal="center" vertical="center"/>
    </xf>
    <xf numFmtId="0" fontId="19" fillId="0" borderId="127" xfId="0" applyFont="1" applyBorder="1" applyAlignment="1">
      <alignment horizontal="center" vertical="center"/>
    </xf>
    <xf numFmtId="0" fontId="19" fillId="0" borderId="128" xfId="0" applyFont="1" applyBorder="1" applyAlignment="1">
      <alignment horizontal="center" vertical="center"/>
    </xf>
    <xf numFmtId="0" fontId="19" fillId="0" borderId="129" xfId="0" applyFont="1" applyBorder="1" applyAlignment="1">
      <alignment horizontal="center" vertical="center"/>
    </xf>
    <xf numFmtId="0" fontId="19" fillId="2" borderId="8" xfId="0" applyFont="1" applyFill="1" applyBorder="1" applyAlignment="1">
      <alignment horizontal="left" vertical="center" shrinkToFit="1"/>
    </xf>
    <xf numFmtId="0" fontId="19" fillId="2" borderId="44" xfId="0" applyFont="1" applyFill="1" applyBorder="1" applyAlignment="1">
      <alignment horizontal="left" vertical="center" shrinkToFit="1"/>
    </xf>
    <xf numFmtId="0" fontId="19" fillId="2" borderId="51" xfId="0" applyFont="1" applyFill="1" applyBorder="1" applyAlignment="1">
      <alignment horizontal="left" vertical="center" shrinkToFit="1"/>
    </xf>
    <xf numFmtId="176" fontId="19" fillId="2" borderId="46" xfId="0" applyNumberFormat="1" applyFont="1" applyFill="1" applyBorder="1" applyAlignment="1">
      <alignment vertical="center" shrinkToFit="1"/>
    </xf>
    <xf numFmtId="176" fontId="19" fillId="2" borderId="0" xfId="0" applyNumberFormat="1" applyFont="1" applyFill="1" applyBorder="1" applyAlignment="1">
      <alignment vertical="center" shrinkToFit="1"/>
    </xf>
    <xf numFmtId="176" fontId="19" fillId="2" borderId="32" xfId="0" applyNumberFormat="1" applyFont="1" applyFill="1" applyBorder="1" applyAlignment="1">
      <alignment vertical="center" shrinkToFit="1"/>
    </xf>
    <xf numFmtId="0" fontId="19" fillId="0" borderId="11" xfId="0" applyFont="1" applyBorder="1" applyAlignment="1">
      <alignment vertical="center" shrinkToFit="1"/>
    </xf>
    <xf numFmtId="0" fontId="19" fillId="0" borderId="63" xfId="0" applyFont="1" applyBorder="1" applyAlignment="1">
      <alignment vertical="center" shrinkToFit="1"/>
    </xf>
    <xf numFmtId="176" fontId="19" fillId="2" borderId="11" xfId="0" applyNumberFormat="1" applyFont="1" applyFill="1" applyBorder="1" applyAlignment="1">
      <alignment vertical="center" shrinkToFit="1"/>
    </xf>
    <xf numFmtId="176" fontId="19" fillId="2" borderId="63" xfId="0" applyNumberFormat="1" applyFont="1" applyFill="1" applyBorder="1" applyAlignment="1">
      <alignment vertical="center" shrinkToFit="1"/>
    </xf>
    <xf numFmtId="0" fontId="19" fillId="7" borderId="44" xfId="0" applyFont="1" applyFill="1" applyBorder="1" applyAlignment="1">
      <alignment horizontal="center" vertical="center" shrinkToFit="1"/>
    </xf>
    <xf numFmtId="0" fontId="19" fillId="0" borderId="46" xfId="0" applyFont="1" applyBorder="1" applyAlignment="1">
      <alignment horizontal="left" vertical="top" wrapText="1"/>
    </xf>
    <xf numFmtId="0" fontId="19" fillId="0" borderId="0" xfId="0" applyFont="1" applyBorder="1" applyAlignment="1">
      <alignment horizontal="left" vertical="top" wrapText="1"/>
    </xf>
    <xf numFmtId="0" fontId="19" fillId="0" borderId="32" xfId="0" applyFont="1" applyBorder="1" applyAlignment="1">
      <alignment horizontal="left" vertical="top" wrapText="1"/>
    </xf>
    <xf numFmtId="0" fontId="19" fillId="0" borderId="8" xfId="0" applyFont="1" applyBorder="1" applyAlignment="1">
      <alignment horizontal="left" vertical="top" wrapText="1"/>
    </xf>
    <xf numFmtId="0" fontId="19" fillId="0" borderId="44" xfId="0" applyFont="1" applyBorder="1" applyAlignment="1">
      <alignment horizontal="left" vertical="top" wrapText="1"/>
    </xf>
    <xf numFmtId="0" fontId="19" fillId="0" borderId="51" xfId="0" applyFont="1" applyBorder="1" applyAlignment="1">
      <alignment horizontal="left" vertical="top" wrapText="1"/>
    </xf>
    <xf numFmtId="0" fontId="19" fillId="0" borderId="61" xfId="0" applyFont="1" applyBorder="1" applyAlignment="1">
      <alignment horizontal="center" vertical="center" shrinkToFit="1"/>
    </xf>
    <xf numFmtId="0" fontId="19" fillId="2" borderId="24" xfId="0" applyFont="1" applyFill="1" applyBorder="1" applyAlignment="1">
      <alignment horizontal="left" vertical="center" wrapText="1" shrinkToFit="1"/>
    </xf>
    <xf numFmtId="0" fontId="19" fillId="0" borderId="24" xfId="0" applyFont="1" applyBorder="1" applyAlignment="1">
      <alignment horizontal="left" vertical="center" wrapText="1" shrinkToFit="1"/>
    </xf>
    <xf numFmtId="0" fontId="19" fillId="0" borderId="24" xfId="0" applyFont="1" applyFill="1" applyBorder="1" applyAlignment="1">
      <alignment horizontal="center" vertical="center"/>
    </xf>
    <xf numFmtId="0" fontId="19" fillId="0" borderId="24" xfId="0" applyFont="1" applyFill="1" applyBorder="1" applyAlignment="1">
      <alignment horizontal="center" vertical="center" wrapText="1"/>
    </xf>
    <xf numFmtId="0" fontId="19" fillId="2" borderId="24" xfId="0" applyFont="1" applyFill="1" applyBorder="1" applyAlignment="1">
      <alignment vertical="center"/>
    </xf>
    <xf numFmtId="0" fontId="19" fillId="2" borderId="24" xfId="0" applyFont="1" applyFill="1" applyBorder="1" applyAlignment="1">
      <alignment vertical="center" shrinkToFit="1"/>
    </xf>
    <xf numFmtId="0" fontId="19" fillId="2" borderId="24" xfId="0" applyFont="1" applyFill="1" applyBorder="1" applyAlignment="1">
      <alignment horizontal="center" vertical="center"/>
    </xf>
    <xf numFmtId="0" fontId="19" fillId="0" borderId="130" xfId="0" applyFont="1" applyBorder="1" applyAlignment="1">
      <alignment horizontal="center" vertical="center"/>
    </xf>
    <xf numFmtId="0" fontId="19" fillId="2" borderId="24" xfId="0" applyFont="1" applyFill="1" applyBorder="1" applyAlignment="1">
      <alignment horizontal="center" vertical="center" wrapText="1"/>
    </xf>
    <xf numFmtId="0" fontId="19" fillId="2" borderId="24" xfId="0" applyFont="1" applyFill="1" applyBorder="1" applyAlignment="1">
      <alignment horizontal="left" vertical="center"/>
    </xf>
    <xf numFmtId="0" fontId="19" fillId="2" borderId="24" xfId="0" applyFont="1" applyFill="1" applyBorder="1" applyAlignment="1">
      <alignment shrinkToFit="1"/>
    </xf>
    <xf numFmtId="0" fontId="19" fillId="2" borderId="24" xfId="0" applyFont="1" applyFill="1" applyBorder="1" applyAlignment="1"/>
    <xf numFmtId="0" fontId="18" fillId="0" borderId="0" xfId="0" applyFont="1" applyBorder="1" applyAlignment="1">
      <alignment horizontal="left" vertical="top" wrapText="1"/>
    </xf>
    <xf numFmtId="0" fontId="18" fillId="0" borderId="0" xfId="0" applyFont="1" applyAlignment="1">
      <alignment vertical="top" wrapText="1"/>
    </xf>
    <xf numFmtId="0" fontId="16" fillId="0" borderId="0" xfId="0" applyFont="1" applyBorder="1" applyAlignment="1">
      <alignment horizontal="left" vertical="top" wrapText="1"/>
    </xf>
    <xf numFmtId="0" fontId="16" fillId="0" borderId="0" xfId="0" applyFont="1" applyAlignment="1">
      <alignment vertical="top" wrapText="1"/>
    </xf>
    <xf numFmtId="0" fontId="16" fillId="0" borderId="0" xfId="0" applyFont="1" applyFill="1" applyBorder="1" applyAlignment="1">
      <alignment horizontal="left" vertical="top" wrapText="1"/>
    </xf>
    <xf numFmtId="0" fontId="16" fillId="0" borderId="0" xfId="0" applyFont="1" applyFill="1" applyAlignment="1">
      <alignment vertical="top" wrapText="1"/>
    </xf>
    <xf numFmtId="0" fontId="18" fillId="0" borderId="1" xfId="0" applyFont="1" applyFill="1" applyBorder="1" applyAlignment="1">
      <alignment horizontal="center" vertical="center" shrinkToFit="1"/>
    </xf>
    <xf numFmtId="0" fontId="18" fillId="0" borderId="31" xfId="0" applyFont="1" applyFill="1" applyBorder="1" applyAlignment="1">
      <alignment horizontal="center" vertical="center" shrinkToFit="1"/>
    </xf>
    <xf numFmtId="0" fontId="18" fillId="0" borderId="56" xfId="0" applyFont="1" applyFill="1" applyBorder="1" applyAlignment="1">
      <alignment horizontal="center" vertical="center" shrinkToFit="1"/>
    </xf>
    <xf numFmtId="0" fontId="16" fillId="2" borderId="14" xfId="0" applyFont="1" applyFill="1" applyBorder="1" applyAlignment="1">
      <alignment vertical="center" shrinkToFit="1"/>
    </xf>
    <xf numFmtId="0" fontId="16" fillId="2" borderId="15" xfId="0" applyFont="1" applyFill="1" applyBorder="1" applyAlignment="1">
      <alignment vertical="center" shrinkToFit="1"/>
    </xf>
    <xf numFmtId="0" fontId="16" fillId="2" borderId="46" xfId="0" applyFont="1" applyFill="1" applyBorder="1" applyAlignment="1">
      <alignment horizontal="center" vertical="center"/>
    </xf>
    <xf numFmtId="0" fontId="16" fillId="2" borderId="0" xfId="0" applyFont="1" applyFill="1" applyBorder="1" applyAlignment="1">
      <alignment horizontal="center" vertical="center"/>
    </xf>
    <xf numFmtId="58" fontId="16" fillId="2" borderId="0" xfId="0" applyNumberFormat="1" applyFont="1" applyFill="1" applyBorder="1" applyAlignment="1">
      <alignment horizontal="center" vertical="center" shrinkToFit="1"/>
    </xf>
    <xf numFmtId="0" fontId="16" fillId="2" borderId="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0" borderId="46" xfId="0" applyFont="1" applyBorder="1" applyAlignment="1">
      <alignment horizontal="center" vertical="center" wrapText="1"/>
    </xf>
    <xf numFmtId="0" fontId="16" fillId="0" borderId="0" xfId="0" applyFont="1" applyAlignment="1">
      <alignment horizontal="center" vertical="center" wrapText="1"/>
    </xf>
    <xf numFmtId="0" fontId="16" fillId="0" borderId="32" xfId="0" applyFont="1" applyBorder="1" applyAlignment="1">
      <alignment horizontal="center" vertical="center" wrapText="1"/>
    </xf>
    <xf numFmtId="0" fontId="16" fillId="0" borderId="5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62" xfId="0" applyFont="1" applyBorder="1" applyAlignment="1">
      <alignment horizontal="center" vertical="center" wrapText="1"/>
    </xf>
    <xf numFmtId="0" fontId="16" fillId="2" borderId="46" xfId="0" applyFont="1" applyFill="1" applyBorder="1" applyAlignment="1">
      <alignment vertical="center" shrinkToFit="1"/>
    </xf>
    <xf numFmtId="0" fontId="16" fillId="0" borderId="0" xfId="0" applyFont="1" applyAlignment="1">
      <alignment vertical="center" shrinkToFit="1"/>
    </xf>
    <xf numFmtId="0" fontId="16" fillId="0" borderId="17" xfId="0" applyFont="1" applyBorder="1" applyAlignment="1">
      <alignment vertical="center" shrinkToFit="1"/>
    </xf>
    <xf numFmtId="0" fontId="16" fillId="2" borderId="52" xfId="0" applyFont="1" applyFill="1" applyBorder="1" applyAlignment="1">
      <alignment vertical="center" shrinkToFit="1"/>
    </xf>
    <xf numFmtId="0" fontId="16" fillId="0" borderId="4" xfId="0" applyFont="1" applyBorder="1" applyAlignment="1">
      <alignment vertical="center" shrinkToFit="1"/>
    </xf>
    <xf numFmtId="0" fontId="16" fillId="2" borderId="4" xfId="0" applyFont="1" applyFill="1" applyBorder="1" applyAlignment="1">
      <alignment vertical="center" shrinkToFit="1"/>
    </xf>
    <xf numFmtId="0" fontId="16" fillId="2" borderId="16" xfId="0" applyFont="1" applyFill="1" applyBorder="1" applyAlignment="1">
      <alignment vertical="center" shrinkToFit="1"/>
    </xf>
    <xf numFmtId="0" fontId="16" fillId="2" borderId="13" xfId="0" applyFont="1" applyFill="1" applyBorder="1" applyAlignment="1">
      <alignment horizontal="center" vertical="center" shrinkToFit="1"/>
    </xf>
    <xf numFmtId="0" fontId="16" fillId="2" borderId="14" xfId="0" applyFont="1" applyFill="1" applyBorder="1" applyAlignment="1">
      <alignment horizontal="center" vertical="center" shrinkToFit="1"/>
    </xf>
    <xf numFmtId="0" fontId="16" fillId="2" borderId="3" xfId="0" applyFont="1" applyFill="1" applyBorder="1" applyAlignment="1">
      <alignment horizontal="center" vertical="center" shrinkToFit="1"/>
    </xf>
    <xf numFmtId="0" fontId="16" fillId="2" borderId="2" xfId="0" applyFont="1" applyFill="1" applyBorder="1" applyAlignment="1">
      <alignment horizontal="center" vertical="center" shrinkToFit="1"/>
    </xf>
    <xf numFmtId="0" fontId="16" fillId="2" borderId="4" xfId="0" applyFont="1" applyFill="1" applyBorder="1" applyAlignment="1">
      <alignment horizontal="center" vertical="center" shrinkToFit="1"/>
    </xf>
    <xf numFmtId="0" fontId="16" fillId="2" borderId="43" xfId="0" applyFont="1" applyFill="1" applyBorder="1" applyAlignment="1">
      <alignment horizontal="center" vertical="center" shrinkToFit="1"/>
    </xf>
    <xf numFmtId="0" fontId="16" fillId="2" borderId="69" xfId="0" applyFont="1" applyFill="1" applyBorder="1" applyAlignment="1">
      <alignment horizontal="center" vertical="center" shrinkToFit="1"/>
    </xf>
    <xf numFmtId="0" fontId="16" fillId="2" borderId="46" xfId="0" applyFont="1" applyFill="1" applyBorder="1" applyAlignment="1">
      <alignment horizontal="center" vertical="center" shrinkToFit="1"/>
    </xf>
    <xf numFmtId="0" fontId="16" fillId="2" borderId="32" xfId="0" applyFont="1" applyFill="1" applyBorder="1" applyAlignment="1">
      <alignment horizontal="center" vertical="center" shrinkToFit="1"/>
    </xf>
    <xf numFmtId="0" fontId="16" fillId="2" borderId="52" xfId="0" applyFont="1" applyFill="1" applyBorder="1" applyAlignment="1">
      <alignment horizontal="center" vertical="center" shrinkToFit="1"/>
    </xf>
    <xf numFmtId="0" fontId="16" fillId="2" borderId="62" xfId="0" applyFont="1" applyFill="1" applyBorder="1" applyAlignment="1">
      <alignment horizontal="center" vertical="center" shrinkToFit="1"/>
    </xf>
    <xf numFmtId="0" fontId="16" fillId="0" borderId="4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69" xfId="0" applyFont="1" applyBorder="1" applyAlignment="1">
      <alignment horizontal="center" vertical="center" wrapText="1"/>
    </xf>
    <xf numFmtId="0" fontId="16" fillId="2" borderId="43"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32"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62" xfId="0" applyFont="1" applyFill="1" applyBorder="1" applyAlignment="1">
      <alignment horizontal="center" vertical="center" wrapText="1"/>
    </xf>
    <xf numFmtId="0" fontId="16" fillId="2" borderId="64" xfId="0" applyFont="1" applyFill="1" applyBorder="1" applyAlignment="1">
      <alignment horizontal="center" vertical="center"/>
    </xf>
    <xf numFmtId="0" fontId="16" fillId="2" borderId="65" xfId="0" applyFont="1" applyFill="1" applyBorder="1" applyAlignment="1">
      <alignment horizontal="center" vertical="center"/>
    </xf>
    <xf numFmtId="0" fontId="16" fillId="2" borderId="66" xfId="0" applyFont="1" applyFill="1" applyBorder="1" applyAlignment="1">
      <alignment horizontal="center" vertical="center"/>
    </xf>
    <xf numFmtId="0" fontId="16" fillId="2" borderId="43" xfId="0" applyFont="1" applyFill="1" applyBorder="1" applyAlignment="1">
      <alignment vertical="center" shrinkToFit="1"/>
    </xf>
    <xf numFmtId="0" fontId="16" fillId="0" borderId="14" xfId="0" applyFont="1" applyBorder="1" applyAlignment="1">
      <alignment vertical="center" shrinkToFit="1"/>
    </xf>
    <xf numFmtId="0" fontId="16" fillId="0" borderId="0" xfId="0" applyFont="1" applyBorder="1" applyAlignment="1">
      <alignment horizontal="left" vertical="center" shrinkToFit="1"/>
    </xf>
    <xf numFmtId="0" fontId="16" fillId="0" borderId="5" xfId="0" applyFont="1" applyFill="1" applyBorder="1" applyAlignment="1">
      <alignment horizontal="center" vertical="center" wrapText="1"/>
    </xf>
    <xf numFmtId="0" fontId="16" fillId="0" borderId="31" xfId="0" applyFont="1" applyFill="1" applyBorder="1" applyAlignment="1">
      <alignment horizontal="center" vertical="center" wrapText="1"/>
    </xf>
    <xf numFmtId="0" fontId="16" fillId="0" borderId="59" xfId="0" applyFont="1" applyFill="1" applyBorder="1" applyAlignment="1">
      <alignment horizontal="center" vertical="center" wrapText="1"/>
    </xf>
    <xf numFmtId="0" fontId="16" fillId="0" borderId="5" xfId="0" applyFont="1" applyFill="1" applyBorder="1" applyAlignment="1">
      <alignment horizontal="center" vertical="center" wrapText="1" shrinkToFit="1"/>
    </xf>
    <xf numFmtId="0" fontId="16" fillId="0" borderId="31" xfId="0" applyFont="1" applyFill="1" applyBorder="1" applyAlignment="1">
      <alignment horizontal="center" vertical="center" wrapText="1" shrinkToFit="1"/>
    </xf>
    <xf numFmtId="0" fontId="16" fillId="0" borderId="59" xfId="0" applyFont="1" applyFill="1" applyBorder="1" applyAlignment="1">
      <alignment horizontal="center" vertical="center" wrapText="1" shrinkToFit="1"/>
    </xf>
    <xf numFmtId="0" fontId="16" fillId="0" borderId="5"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59" xfId="0" applyFont="1" applyBorder="1" applyAlignment="1">
      <alignment horizontal="center" vertical="center" wrapText="1"/>
    </xf>
    <xf numFmtId="0" fontId="19" fillId="0" borderId="57" xfId="0" applyFont="1" applyFill="1" applyBorder="1" applyAlignment="1">
      <alignment horizontal="center" vertical="center" wrapText="1"/>
    </xf>
    <xf numFmtId="0" fontId="16" fillId="0" borderId="57" xfId="0" applyFont="1" applyBorder="1" applyAlignment="1">
      <alignment horizontal="center" vertical="center" wrapText="1" shrinkToFit="1"/>
    </xf>
    <xf numFmtId="0" fontId="16" fillId="0" borderId="57" xfId="0" applyFont="1" applyBorder="1" applyAlignment="1">
      <alignment horizontal="center" vertical="center" shrinkToFit="1"/>
    </xf>
    <xf numFmtId="0" fontId="16" fillId="0" borderId="73" xfId="0" applyFont="1" applyBorder="1" applyAlignment="1">
      <alignment horizontal="center" vertical="center" shrinkToFit="1"/>
    </xf>
    <xf numFmtId="0" fontId="26" fillId="0" borderId="0" xfId="0" applyFont="1" applyAlignment="1">
      <alignment horizontal="center" vertical="center"/>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16" fillId="0" borderId="15" xfId="0" applyFont="1" applyBorder="1" applyAlignment="1">
      <alignment horizontal="left" vertical="center" wrapText="1"/>
    </xf>
    <xf numFmtId="0" fontId="16" fillId="0" borderId="3" xfId="0" applyFont="1" applyBorder="1" applyAlignment="1">
      <alignment horizontal="left" vertical="center" wrapText="1"/>
    </xf>
    <xf numFmtId="0" fontId="16" fillId="0" borderId="0" xfId="0" applyFont="1" applyBorder="1" applyAlignment="1">
      <alignment horizontal="left" vertical="center" wrapText="1"/>
    </xf>
    <xf numFmtId="0" fontId="16" fillId="0" borderId="17" xfId="0" applyFont="1" applyBorder="1" applyAlignment="1">
      <alignment horizontal="left" vertical="center" wrapText="1"/>
    </xf>
    <xf numFmtId="0" fontId="19" fillId="0" borderId="0" xfId="2" applyFont="1" applyBorder="1" applyAlignment="1">
      <alignment horizontal="center" vertical="center"/>
    </xf>
    <xf numFmtId="0" fontId="19" fillId="0" borderId="7" xfId="2" applyFont="1" applyBorder="1" applyAlignment="1">
      <alignment horizontal="center" vertical="center"/>
    </xf>
    <xf numFmtId="0" fontId="19" fillId="0" borderId="11" xfId="2" applyFont="1" applyBorder="1" applyAlignment="1">
      <alignment horizontal="center" vertical="center"/>
    </xf>
    <xf numFmtId="0" fontId="19" fillId="0" borderId="63" xfId="2" applyFont="1" applyBorder="1" applyAlignment="1">
      <alignment horizontal="center" vertical="center"/>
    </xf>
    <xf numFmtId="0" fontId="19" fillId="7" borderId="121" xfId="2" applyFont="1" applyFill="1" applyBorder="1" applyAlignment="1">
      <alignment horizontal="center" vertical="center"/>
    </xf>
    <xf numFmtId="0" fontId="19" fillId="7" borderId="120" xfId="2" applyFont="1" applyFill="1" applyBorder="1" applyAlignment="1">
      <alignment horizontal="center" vertical="center"/>
    </xf>
    <xf numFmtId="176" fontId="25" fillId="7" borderId="0" xfId="2" applyNumberFormat="1" applyFont="1" applyFill="1" applyBorder="1" applyAlignment="1">
      <alignment horizontal="center" vertical="center"/>
    </xf>
    <xf numFmtId="0" fontId="19" fillId="7" borderId="0" xfId="2" applyFont="1" applyFill="1" applyBorder="1" applyAlignment="1">
      <alignment horizontal="center" vertical="center"/>
    </xf>
    <xf numFmtId="0" fontId="25" fillId="3" borderId="0" xfId="2" applyFont="1" applyFill="1" applyAlignment="1">
      <alignment horizontal="center" vertical="center"/>
    </xf>
    <xf numFmtId="0" fontId="16" fillId="3" borderId="0" xfId="0" applyFont="1" applyFill="1" applyBorder="1" applyAlignment="1">
      <alignment horizontal="left" vertical="center"/>
    </xf>
    <xf numFmtId="0" fontId="37" fillId="3" borderId="0" xfId="0" applyFont="1" applyFill="1" applyBorder="1" applyAlignment="1">
      <alignment horizontal="left" vertical="center"/>
    </xf>
    <xf numFmtId="0" fontId="19" fillId="0" borderId="74" xfId="2" applyFont="1" applyBorder="1" applyAlignment="1">
      <alignment horizontal="center" vertical="center" textRotation="255"/>
    </xf>
    <xf numFmtId="0" fontId="19" fillId="0" borderId="75" xfId="2" applyFont="1" applyBorder="1" applyAlignment="1">
      <alignment horizontal="center" vertical="center" textRotation="255"/>
    </xf>
    <xf numFmtId="0" fontId="19" fillId="0" borderId="0" xfId="2" applyFont="1" applyBorder="1" applyAlignment="1">
      <alignment vertical="center"/>
    </xf>
    <xf numFmtId="0" fontId="19" fillId="0" borderId="0" xfId="0" applyFont="1" applyAlignment="1">
      <alignment vertical="center"/>
    </xf>
    <xf numFmtId="58" fontId="26" fillId="7" borderId="0" xfId="0" applyNumberFormat="1" applyFont="1" applyFill="1" applyAlignment="1">
      <alignment horizontal="center" vertical="center"/>
    </xf>
    <xf numFmtId="0" fontId="16" fillId="0" borderId="0" xfId="0" applyFont="1" applyFill="1" applyAlignment="1">
      <alignment horizontal="left" vertical="center" wrapText="1"/>
    </xf>
    <xf numFmtId="0" fontId="25" fillId="0" borderId="0" xfId="0" applyFont="1" applyFill="1" applyBorder="1" applyAlignment="1">
      <alignment horizontal="center" vertical="center"/>
    </xf>
    <xf numFmtId="38" fontId="16" fillId="2" borderId="76" xfId="1" applyFont="1" applyFill="1" applyBorder="1" applyAlignment="1">
      <alignment vertical="center"/>
    </xf>
    <xf numFmtId="38" fontId="16" fillId="2" borderId="77" xfId="1" applyFont="1" applyFill="1" applyBorder="1" applyAlignment="1">
      <alignment vertical="center"/>
    </xf>
    <xf numFmtId="0" fontId="16" fillId="0" borderId="76" xfId="0" applyFont="1" applyBorder="1" applyAlignment="1">
      <alignment vertical="center"/>
    </xf>
    <xf numFmtId="0" fontId="16" fillId="0" borderId="78" xfId="0" applyFont="1" applyBorder="1" applyAlignment="1">
      <alignment vertical="center"/>
    </xf>
    <xf numFmtId="0" fontId="16" fillId="0" borderId="77" xfId="0" applyFont="1" applyBorder="1" applyAlignment="1">
      <alignment vertical="center"/>
    </xf>
    <xf numFmtId="0" fontId="16" fillId="0" borderId="7" xfId="0" applyFont="1" applyBorder="1" applyAlignment="1">
      <alignment vertical="center"/>
    </xf>
    <xf numFmtId="0" fontId="16" fillId="0" borderId="63" xfId="0" applyFont="1" applyBorder="1" applyAlignment="1">
      <alignment vertical="center"/>
    </xf>
    <xf numFmtId="38" fontId="16" fillId="2" borderId="7" xfId="1" applyFont="1" applyFill="1" applyBorder="1" applyAlignment="1">
      <alignment vertical="center"/>
    </xf>
    <xf numFmtId="38" fontId="16" fillId="2" borderId="63" xfId="1" applyFont="1" applyFill="1" applyBorder="1" applyAlignment="1">
      <alignment vertical="center"/>
    </xf>
    <xf numFmtId="0" fontId="16" fillId="0" borderId="11" xfId="0" applyFont="1" applyBorder="1" applyAlignment="1">
      <alignment vertical="center"/>
    </xf>
    <xf numFmtId="0" fontId="16" fillId="0" borderId="79" xfId="0" applyFont="1" applyBorder="1" applyAlignment="1">
      <alignment vertical="center"/>
    </xf>
    <xf numFmtId="0" fontId="16" fillId="0" borderId="80" xfId="0" applyFont="1" applyBorder="1" applyAlignment="1">
      <alignment vertical="center"/>
    </xf>
    <xf numFmtId="38" fontId="16" fillId="2" borderId="79" xfId="1" applyFont="1" applyFill="1" applyBorder="1" applyAlignment="1">
      <alignment vertical="center"/>
    </xf>
    <xf numFmtId="38" fontId="16" fillId="2" borderId="80" xfId="1" applyFont="1" applyFill="1" applyBorder="1" applyAlignment="1">
      <alignment vertical="center"/>
    </xf>
    <xf numFmtId="0" fontId="16" fillId="0" borderId="81" xfId="0" applyFont="1" applyBorder="1" applyAlignment="1">
      <alignment vertical="center"/>
    </xf>
    <xf numFmtId="0" fontId="16" fillId="0" borderId="7" xfId="0" applyFont="1" applyBorder="1" applyAlignment="1">
      <alignment horizontal="center" vertical="center"/>
    </xf>
    <xf numFmtId="0" fontId="16" fillId="0" borderId="63" xfId="0" applyFont="1" applyBorder="1" applyAlignment="1">
      <alignment horizontal="center" vertical="center"/>
    </xf>
    <xf numFmtId="0" fontId="16" fillId="0" borderId="11" xfId="0" applyFont="1" applyBorder="1" applyAlignment="1">
      <alignment horizontal="center" vertical="center"/>
    </xf>
    <xf numFmtId="0" fontId="19" fillId="0" borderId="0" xfId="0" applyFont="1" applyAlignment="1">
      <alignment vertical="center" wrapText="1"/>
    </xf>
    <xf numFmtId="0" fontId="19" fillId="0" borderId="0" xfId="0" applyFont="1" applyBorder="1" applyAlignment="1">
      <alignment vertical="center" shrinkToFit="1"/>
    </xf>
    <xf numFmtId="0" fontId="19" fillId="0" borderId="0" xfId="0" applyFont="1" applyAlignment="1">
      <alignment vertical="center" shrinkToFit="1"/>
    </xf>
    <xf numFmtId="0" fontId="19" fillId="0" borderId="24" xfId="0" applyFont="1" applyBorder="1" applyAlignment="1">
      <alignment horizontal="distributed" vertical="center" shrinkToFit="1"/>
    </xf>
    <xf numFmtId="0" fontId="19" fillId="0" borderId="63" xfId="0" applyFont="1" applyBorder="1" applyAlignment="1">
      <alignment vertical="center"/>
    </xf>
    <xf numFmtId="0" fontId="19" fillId="0" borderId="0" xfId="0" applyFont="1" applyFill="1" applyAlignment="1">
      <alignment vertical="center" wrapText="1"/>
    </xf>
    <xf numFmtId="0" fontId="19" fillId="0" borderId="0" xfId="0" applyFont="1" applyAlignment="1">
      <alignment horizontal="center" vertical="center" shrinkToFit="1"/>
    </xf>
    <xf numFmtId="0" fontId="17" fillId="0" borderId="0" xfId="0" applyFont="1" applyAlignment="1">
      <alignment horizontal="left" vertical="center" wrapText="1"/>
    </xf>
    <xf numFmtId="0" fontId="26" fillId="0" borderId="0" xfId="5" applyFont="1" applyAlignment="1">
      <alignment horizontal="center" vertical="center"/>
    </xf>
    <xf numFmtId="0" fontId="16" fillId="0" borderId="0" xfId="6" applyFont="1" applyBorder="1" applyAlignment="1">
      <alignment horizontal="left" vertical="center"/>
    </xf>
    <xf numFmtId="0" fontId="16" fillId="0" borderId="24" xfId="5" applyFont="1" applyBorder="1" applyAlignment="1">
      <alignment horizontal="center" vertical="center"/>
    </xf>
    <xf numFmtId="0" fontId="16" fillId="0" borderId="24" xfId="5" applyFont="1" applyBorder="1" applyAlignment="1">
      <alignment horizontal="center" vertical="center" wrapText="1"/>
    </xf>
    <xf numFmtId="0" fontId="26" fillId="7" borderId="0" xfId="6" applyFont="1" applyFill="1" applyBorder="1" applyAlignment="1">
      <alignment horizontal="left" vertical="center"/>
    </xf>
    <xf numFmtId="0" fontId="16" fillId="0" borderId="24" xfId="5" applyFont="1" applyBorder="1" applyAlignment="1">
      <alignment vertical="center" wrapText="1"/>
    </xf>
    <xf numFmtId="0" fontId="16" fillId="11" borderId="24" xfId="5" applyFont="1" applyFill="1" applyBorder="1" applyAlignment="1">
      <alignment horizontal="left" vertical="center" wrapText="1"/>
    </xf>
    <xf numFmtId="0" fontId="16" fillId="0" borderId="0" xfId="5" applyFont="1" applyBorder="1" applyAlignment="1">
      <alignment horizontal="center" vertical="center"/>
    </xf>
    <xf numFmtId="0" fontId="19" fillId="2" borderId="86" xfId="0" applyFont="1" applyFill="1" applyBorder="1" applyAlignment="1">
      <alignment horizontal="left" vertical="center" wrapText="1"/>
    </xf>
    <xf numFmtId="0" fontId="19" fillId="2" borderId="88" xfId="0" applyFont="1" applyFill="1" applyBorder="1" applyAlignment="1">
      <alignment horizontal="left" vertical="center" wrapText="1"/>
    </xf>
    <xf numFmtId="0" fontId="19" fillId="2" borderId="87" xfId="0" applyFont="1" applyFill="1" applyBorder="1" applyAlignment="1">
      <alignment horizontal="left" vertical="center" wrapText="1"/>
    </xf>
    <xf numFmtId="0" fontId="19" fillId="2" borderId="92" xfId="0" applyFont="1" applyFill="1" applyBorder="1" applyAlignment="1">
      <alignment horizontal="left" vertical="center" wrapText="1"/>
    </xf>
    <xf numFmtId="0" fontId="19" fillId="2" borderId="107" xfId="0" applyFont="1" applyFill="1" applyBorder="1" applyAlignment="1">
      <alignment horizontal="left" vertical="center" wrapText="1"/>
    </xf>
    <xf numFmtId="0" fontId="19" fillId="2" borderId="93" xfId="0" applyFont="1" applyFill="1" applyBorder="1" applyAlignment="1">
      <alignment horizontal="left" vertical="center" wrapText="1"/>
    </xf>
    <xf numFmtId="0" fontId="19" fillId="0" borderId="24" xfId="0" applyFont="1" applyBorder="1" applyAlignment="1">
      <alignment horizontal="distributed" vertical="center" wrapText="1"/>
    </xf>
    <xf numFmtId="0" fontId="19" fillId="2" borderId="7" xfId="0" applyFont="1" applyFill="1" applyBorder="1" applyAlignment="1">
      <alignment horizontal="left" vertical="center" wrapText="1"/>
    </xf>
    <xf numFmtId="0" fontId="19" fillId="2" borderId="11" xfId="0" applyFont="1" applyFill="1" applyBorder="1" applyAlignment="1">
      <alignment horizontal="left" vertical="center" wrapText="1"/>
    </xf>
    <xf numFmtId="0" fontId="19" fillId="2" borderId="63" xfId="0" applyFont="1" applyFill="1" applyBorder="1" applyAlignment="1">
      <alignment horizontal="left" vertical="center" wrapText="1"/>
    </xf>
    <xf numFmtId="0" fontId="19" fillId="0" borderId="24" xfId="0" applyFont="1" applyBorder="1" applyAlignment="1">
      <alignment horizontal="left" vertical="center" wrapText="1"/>
    </xf>
    <xf numFmtId="0" fontId="19" fillId="2" borderId="94" xfId="0" applyFont="1" applyFill="1" applyBorder="1" applyAlignment="1">
      <alignment horizontal="left" vertical="center" wrapText="1"/>
    </xf>
    <xf numFmtId="0" fontId="19" fillId="2" borderId="95" xfId="0" applyFont="1" applyFill="1" applyBorder="1" applyAlignment="1">
      <alignment horizontal="left" vertical="center" wrapText="1"/>
    </xf>
    <xf numFmtId="0" fontId="19" fillId="0" borderId="6"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21" fillId="0" borderId="24" xfId="0" applyFont="1" applyBorder="1" applyAlignment="1">
      <alignment horizontal="center" vertical="center" wrapText="1"/>
    </xf>
    <xf numFmtId="0" fontId="19" fillId="2" borderId="24" xfId="0" applyFont="1" applyFill="1" applyBorder="1" applyAlignment="1">
      <alignment horizontal="left" vertical="center" wrapText="1"/>
    </xf>
    <xf numFmtId="0" fontId="19" fillId="0" borderId="24" xfId="0" applyFont="1" applyBorder="1" applyAlignment="1">
      <alignment horizontal="center" vertical="center" textRotation="255" wrapText="1"/>
    </xf>
    <xf numFmtId="0" fontId="17" fillId="0" borderId="0" xfId="0" applyFont="1" applyBorder="1" applyAlignment="1">
      <alignment vertical="center" wrapText="1"/>
    </xf>
    <xf numFmtId="0" fontId="19" fillId="2" borderId="89" xfId="0" applyFont="1" applyFill="1" applyBorder="1" applyAlignment="1">
      <alignment horizontal="left" vertical="center" wrapText="1"/>
    </xf>
    <xf numFmtId="0" fontId="19" fillId="2" borderId="90" xfId="0" applyFont="1" applyFill="1" applyBorder="1" applyAlignment="1">
      <alignment horizontal="left" vertical="center" wrapText="1"/>
    </xf>
    <xf numFmtId="0" fontId="19" fillId="3" borderId="86" xfId="0" applyFont="1" applyFill="1" applyBorder="1" applyAlignment="1">
      <alignment horizontal="left" vertical="center" wrapText="1"/>
    </xf>
    <xf numFmtId="0" fontId="19" fillId="3" borderId="87" xfId="0" applyFont="1" applyFill="1" applyBorder="1" applyAlignment="1">
      <alignment horizontal="left" vertical="center" wrapText="1"/>
    </xf>
    <xf numFmtId="0" fontId="19" fillId="3" borderId="84" xfId="0" applyFont="1" applyFill="1" applyBorder="1" applyAlignment="1">
      <alignment vertical="center" wrapText="1"/>
    </xf>
    <xf numFmtId="0" fontId="19" fillId="2" borderId="84" xfId="0" applyFont="1" applyFill="1" applyBorder="1" applyAlignment="1">
      <alignment horizontal="left" vertical="center" wrapText="1"/>
    </xf>
    <xf numFmtId="0" fontId="19" fillId="0" borderId="24" xfId="0" applyFont="1" applyBorder="1" applyAlignment="1">
      <alignment vertical="center" wrapText="1"/>
    </xf>
    <xf numFmtId="0" fontId="19" fillId="0" borderId="82" xfId="0" applyFont="1" applyBorder="1" applyAlignment="1">
      <alignment horizontal="distributed" vertical="center" textRotation="255" wrapText="1"/>
    </xf>
    <xf numFmtId="0" fontId="19" fillId="0" borderId="65" xfId="0" applyFont="1" applyBorder="1" applyAlignment="1">
      <alignment horizontal="distributed" vertical="center" textRotation="255" wrapText="1"/>
    </xf>
    <xf numFmtId="0" fontId="19" fillId="2" borderId="83" xfId="0" applyFont="1" applyFill="1" applyBorder="1" applyAlignment="1">
      <alignment horizontal="left" vertical="center" wrapText="1"/>
    </xf>
    <xf numFmtId="0" fontId="19" fillId="2" borderId="85" xfId="0" applyFont="1" applyFill="1" applyBorder="1" applyAlignment="1">
      <alignment horizontal="left" vertical="center" wrapText="1"/>
    </xf>
    <xf numFmtId="0" fontId="19" fillId="2" borderId="46" xfId="0" applyFont="1" applyFill="1" applyBorder="1" applyAlignment="1">
      <alignment horizontal="left" vertical="center" wrapText="1"/>
    </xf>
    <xf numFmtId="0" fontId="19" fillId="2" borderId="32" xfId="0" applyFont="1" applyFill="1" applyBorder="1" applyAlignment="1">
      <alignment horizontal="left" vertical="center" wrapText="1"/>
    </xf>
    <xf numFmtId="0" fontId="19" fillId="3" borderId="85" xfId="0" applyFont="1" applyFill="1" applyBorder="1" applyAlignment="1">
      <alignment vertical="center" wrapText="1"/>
    </xf>
    <xf numFmtId="0" fontId="19" fillId="0" borderId="1" xfId="0" applyFont="1" applyBorder="1" applyAlignment="1">
      <alignment horizontal="center" vertical="center"/>
    </xf>
    <xf numFmtId="0" fontId="19" fillId="0" borderId="6" xfId="0" applyFont="1" applyBorder="1" applyAlignment="1">
      <alignment vertical="center" wrapText="1"/>
    </xf>
    <xf numFmtId="0" fontId="19" fillId="0" borderId="12" xfId="0" applyFont="1" applyBorder="1" applyAlignment="1">
      <alignment vertical="center" wrapText="1"/>
    </xf>
    <xf numFmtId="0" fontId="19" fillId="0" borderId="61" xfId="0" applyFont="1" applyBorder="1" applyAlignment="1">
      <alignment vertical="center" wrapText="1"/>
    </xf>
    <xf numFmtId="0" fontId="25" fillId="0" borderId="44" xfId="0" applyFont="1" applyBorder="1" applyAlignment="1">
      <alignment horizontal="center" vertical="center"/>
    </xf>
    <xf numFmtId="0" fontId="19" fillId="0" borderId="82" xfId="0" applyFont="1" applyBorder="1" applyAlignment="1">
      <alignment horizontal="distributed" vertical="center" wrapText="1"/>
    </xf>
    <xf numFmtId="0" fontId="19" fillId="0" borderId="6" xfId="0" applyFont="1" applyBorder="1" applyAlignment="1">
      <alignment horizontal="distributed" vertical="center" wrapText="1"/>
    </xf>
    <xf numFmtId="0" fontId="19" fillId="0" borderId="6" xfId="0" applyFont="1" applyBorder="1" applyAlignment="1">
      <alignment horizontal="left" vertical="center" wrapText="1"/>
    </xf>
    <xf numFmtId="0" fontId="19" fillId="0" borderId="46" xfId="0" applyFont="1" applyBorder="1" applyAlignment="1">
      <alignment horizontal="left" vertical="center" wrapText="1"/>
    </xf>
    <xf numFmtId="0" fontId="19" fillId="0" borderId="8" xfId="0" applyFont="1" applyBorder="1" applyAlignment="1">
      <alignment horizontal="left" vertical="center" wrapText="1"/>
    </xf>
    <xf numFmtId="58" fontId="25" fillId="7" borderId="7" xfId="0" applyNumberFormat="1" applyFont="1" applyFill="1" applyBorder="1" applyAlignment="1">
      <alignment horizontal="center" vertical="center" shrinkToFit="1"/>
    </xf>
    <xf numFmtId="58" fontId="25" fillId="7" borderId="11" xfId="0" applyNumberFormat="1" applyFont="1" applyFill="1" applyBorder="1" applyAlignment="1">
      <alignment horizontal="center" vertical="center" shrinkToFit="1"/>
    </xf>
    <xf numFmtId="0" fontId="19" fillId="0" borderId="8" xfId="0" applyFont="1" applyBorder="1" applyAlignment="1">
      <alignment horizontal="distributed" vertical="center" wrapText="1"/>
    </xf>
    <xf numFmtId="0" fontId="19" fillId="0" borderId="44" xfId="0" applyFont="1" applyBorder="1" applyAlignment="1">
      <alignment horizontal="distributed" vertical="center" wrapText="1"/>
    </xf>
    <xf numFmtId="0" fontId="19" fillId="0" borderId="46" xfId="0" applyFont="1" applyFill="1" applyBorder="1" applyAlignment="1">
      <alignment horizontal="left" vertical="center" wrapText="1"/>
    </xf>
    <xf numFmtId="0" fontId="19" fillId="0" borderId="32" xfId="0" applyFont="1" applyFill="1" applyBorder="1" applyAlignment="1">
      <alignment horizontal="left" vertical="center" wrapText="1"/>
    </xf>
    <xf numFmtId="0" fontId="19" fillId="0" borderId="7" xfId="0" applyFont="1" applyBorder="1" applyAlignment="1">
      <alignment vertical="center" wrapText="1"/>
    </xf>
    <xf numFmtId="0" fontId="19" fillId="0" borderId="11" xfId="0" applyFont="1" applyBorder="1" applyAlignment="1">
      <alignment vertical="center" wrapText="1"/>
    </xf>
    <xf numFmtId="0" fontId="19" fillId="0" borderId="63" xfId="0" applyFont="1" applyBorder="1" applyAlignment="1">
      <alignment vertical="center" wrapText="1"/>
    </xf>
    <xf numFmtId="0" fontId="19" fillId="2" borderId="7" xfId="0" applyFont="1" applyFill="1" applyBorder="1" applyAlignment="1">
      <alignment vertical="center" wrapText="1"/>
    </xf>
    <xf numFmtId="0" fontId="19" fillId="2" borderId="11" xfId="0" applyFont="1" applyFill="1" applyBorder="1" applyAlignment="1">
      <alignment vertical="center" wrapText="1"/>
    </xf>
    <xf numFmtId="0" fontId="19" fillId="2" borderId="96" xfId="0" applyFont="1" applyFill="1" applyBorder="1" applyAlignment="1">
      <alignment horizontal="left" vertical="center" wrapText="1"/>
    </xf>
    <xf numFmtId="0" fontId="19" fillId="0" borderId="7"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21" fillId="0" borderId="7"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63" xfId="0" applyFont="1" applyBorder="1" applyAlignment="1">
      <alignment horizontal="center" vertical="center" wrapText="1"/>
    </xf>
    <xf numFmtId="0" fontId="19" fillId="2" borderId="63" xfId="0" applyFont="1" applyFill="1" applyBorder="1" applyAlignment="1">
      <alignment vertical="center" wrapText="1"/>
    </xf>
    <xf numFmtId="0" fontId="19" fillId="0" borderId="85" xfId="0" applyFont="1" applyFill="1" applyBorder="1" applyAlignment="1">
      <alignment horizontal="left" vertical="center" wrapText="1"/>
    </xf>
    <xf numFmtId="0" fontId="19" fillId="0" borderId="63" xfId="0" applyFont="1" applyFill="1" applyBorder="1" applyAlignment="1">
      <alignment horizontal="center" vertical="center" wrapText="1"/>
    </xf>
    <xf numFmtId="0" fontId="19" fillId="0" borderId="84" xfId="0" applyFont="1" applyFill="1" applyBorder="1" applyAlignment="1">
      <alignment vertical="center" wrapText="1"/>
    </xf>
    <xf numFmtId="0" fontId="19" fillId="2" borderId="24" xfId="0" applyFont="1" applyFill="1" applyBorder="1" applyAlignment="1">
      <alignment vertical="center" wrapText="1"/>
    </xf>
    <xf numFmtId="0" fontId="19" fillId="0" borderId="12" xfId="0" applyFont="1" applyBorder="1" applyAlignment="1">
      <alignment horizontal="distributed" vertical="center" wrapText="1"/>
    </xf>
    <xf numFmtId="0" fontId="19" fillId="0" borderId="61" xfId="0" applyFont="1" applyBorder="1" applyAlignment="1">
      <alignment horizontal="distributed" vertical="center" wrapText="1"/>
    </xf>
    <xf numFmtId="0" fontId="19" fillId="0" borderId="51" xfId="0" applyFont="1" applyBorder="1" applyAlignment="1">
      <alignment horizontal="distributed" vertical="center" wrapText="1"/>
    </xf>
    <xf numFmtId="0" fontId="19" fillId="2" borderId="6" xfId="0" applyFont="1" applyFill="1" applyBorder="1" applyAlignment="1">
      <alignment vertical="center" wrapText="1"/>
    </xf>
    <xf numFmtId="0" fontId="19" fillId="2" borderId="12" xfId="0" applyFont="1" applyFill="1" applyBorder="1" applyAlignment="1">
      <alignment vertical="center" wrapText="1"/>
    </xf>
    <xf numFmtId="0" fontId="19" fillId="2" borderId="61" xfId="0" applyFont="1" applyFill="1" applyBorder="1" applyAlignment="1">
      <alignment vertical="center" wrapText="1"/>
    </xf>
    <xf numFmtId="0" fontId="19" fillId="2" borderId="6" xfId="0" applyFont="1" applyFill="1" applyBorder="1" applyAlignment="1">
      <alignment horizontal="left" vertical="center" wrapText="1"/>
    </xf>
    <xf numFmtId="0" fontId="19" fillId="2" borderId="12" xfId="0" applyFont="1" applyFill="1" applyBorder="1" applyAlignment="1">
      <alignment horizontal="left" vertical="center" wrapText="1"/>
    </xf>
    <xf numFmtId="0" fontId="19" fillId="2" borderId="61"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19" fillId="2" borderId="8" xfId="0" applyFont="1" applyFill="1" applyBorder="1" applyAlignment="1">
      <alignment horizontal="left" vertical="center" wrapText="1"/>
    </xf>
    <xf numFmtId="0" fontId="19" fillId="2" borderId="44" xfId="0" applyFont="1" applyFill="1" applyBorder="1" applyAlignment="1">
      <alignment horizontal="left" vertical="center" wrapText="1"/>
    </xf>
    <xf numFmtId="0" fontId="19" fillId="2" borderId="51" xfId="0" applyFont="1" applyFill="1" applyBorder="1" applyAlignment="1">
      <alignment horizontal="left" vertical="center" wrapText="1"/>
    </xf>
    <xf numFmtId="0" fontId="19" fillId="0" borderId="61"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9" fillId="2" borderId="61" xfId="0" applyFont="1" applyFill="1" applyBorder="1" applyAlignment="1">
      <alignment horizontal="center" vertical="center" wrapText="1"/>
    </xf>
    <xf numFmtId="0" fontId="19" fillId="0" borderId="82" xfId="0" applyFont="1" applyBorder="1" applyAlignment="1">
      <alignment horizontal="center" vertical="center" textRotation="255" wrapText="1"/>
    </xf>
    <xf numFmtId="0" fontId="19" fillId="0" borderId="65" xfId="0" applyFont="1" applyBorder="1" applyAlignment="1">
      <alignment horizontal="center" vertical="center" textRotation="255" wrapText="1"/>
    </xf>
    <xf numFmtId="0" fontId="19" fillId="0" borderId="22" xfId="0" applyFont="1" applyBorder="1" applyAlignment="1">
      <alignment horizontal="center" vertical="center" textRotation="255" wrapText="1"/>
    </xf>
    <xf numFmtId="0" fontId="19" fillId="2" borderId="54" xfId="0" applyFont="1" applyFill="1" applyBorder="1" applyAlignment="1">
      <alignment horizontal="left" vertical="center" wrapText="1"/>
    </xf>
    <xf numFmtId="0" fontId="19" fillId="2" borderId="6" xfId="0" applyFont="1" applyFill="1" applyBorder="1" applyAlignment="1">
      <alignment horizontal="left" vertical="top" wrapText="1"/>
    </xf>
    <xf numFmtId="0" fontId="19" fillId="2" borderId="12" xfId="0" applyFont="1" applyFill="1" applyBorder="1" applyAlignment="1">
      <alignment horizontal="left" vertical="top" wrapText="1"/>
    </xf>
    <xf numFmtId="0" fontId="19" fillId="2" borderId="61" xfId="0" applyFont="1" applyFill="1" applyBorder="1" applyAlignment="1">
      <alignment horizontal="left" vertical="top" wrapText="1"/>
    </xf>
    <xf numFmtId="0" fontId="19" fillId="2" borderId="8" xfId="0" applyFont="1" applyFill="1" applyBorder="1" applyAlignment="1">
      <alignment horizontal="left" vertical="top" wrapText="1"/>
    </xf>
    <xf numFmtId="0" fontId="19" fillId="2" borderId="44" xfId="0" applyFont="1" applyFill="1" applyBorder="1" applyAlignment="1">
      <alignment horizontal="left" vertical="top" wrapText="1"/>
    </xf>
    <xf numFmtId="0" fontId="19" fillId="2" borderId="51" xfId="0" applyFont="1" applyFill="1" applyBorder="1" applyAlignment="1">
      <alignment horizontal="left" vertical="top" wrapText="1"/>
    </xf>
    <xf numFmtId="0" fontId="47" fillId="0" borderId="24" xfId="0" applyFont="1" applyBorder="1" applyAlignment="1">
      <alignment horizontal="distributed" vertical="center" wrapText="1"/>
    </xf>
    <xf numFmtId="0" fontId="47" fillId="2" borderId="7" xfId="0" applyFont="1" applyFill="1" applyBorder="1" applyAlignment="1">
      <alignment horizontal="left" vertical="center" wrapText="1"/>
    </xf>
    <xf numFmtId="0" fontId="47" fillId="2" borderId="11" xfId="0" applyFont="1" applyFill="1" applyBorder="1" applyAlignment="1">
      <alignment horizontal="left" vertical="center" wrapText="1"/>
    </xf>
    <xf numFmtId="0" fontId="47" fillId="2" borderId="63" xfId="0" applyFont="1" applyFill="1" applyBorder="1" applyAlignment="1">
      <alignment horizontal="left" vertical="center" wrapText="1"/>
    </xf>
    <xf numFmtId="0" fontId="45" fillId="2" borderId="86" xfId="0" applyFont="1" applyFill="1" applyBorder="1" applyAlignment="1">
      <alignment horizontal="left" vertical="center" wrapText="1"/>
    </xf>
    <xf numFmtId="0" fontId="45" fillId="2" borderId="88" xfId="0" applyFont="1" applyFill="1" applyBorder="1" applyAlignment="1">
      <alignment horizontal="left" vertical="center" wrapText="1"/>
    </xf>
    <xf numFmtId="0" fontId="47" fillId="2" borderId="89" xfId="0" applyFont="1" applyFill="1" applyBorder="1" applyAlignment="1">
      <alignment horizontal="left" vertical="center" wrapText="1"/>
    </xf>
    <xf numFmtId="0" fontId="47" fillId="2" borderId="90" xfId="0" applyFont="1" applyFill="1" applyBorder="1" applyAlignment="1">
      <alignment horizontal="left" vertical="center" wrapText="1"/>
    </xf>
    <xf numFmtId="0" fontId="47" fillId="0" borderId="6" xfId="0" applyFont="1" applyFill="1" applyBorder="1" applyAlignment="1">
      <alignment horizontal="center" vertical="center" wrapText="1"/>
    </xf>
    <xf numFmtId="0" fontId="47" fillId="0" borderId="12" xfId="0" applyFont="1" applyFill="1" applyBorder="1" applyAlignment="1">
      <alignment horizontal="center" vertical="center" wrapText="1"/>
    </xf>
    <xf numFmtId="0" fontId="45" fillId="0" borderId="65" xfId="0" applyFont="1" applyBorder="1" applyAlignment="1">
      <alignment horizontal="center" vertical="center" textRotation="255" wrapText="1"/>
    </xf>
    <xf numFmtId="0" fontId="45" fillId="0" borderId="22" xfId="0" applyFont="1" applyBorder="1" applyAlignment="1">
      <alignment horizontal="center" vertical="center" textRotation="255" wrapText="1"/>
    </xf>
    <xf numFmtId="0" fontId="47" fillId="2" borderId="54" xfId="0" applyFont="1" applyFill="1" applyBorder="1" applyAlignment="1">
      <alignment horizontal="left" vertical="center" wrapText="1"/>
    </xf>
    <xf numFmtId="0" fontId="47" fillId="2" borderId="86" xfId="0" applyFont="1" applyFill="1" applyBorder="1" applyAlignment="1">
      <alignment horizontal="left" vertical="center" wrapText="1"/>
    </xf>
    <xf numFmtId="0" fontId="45" fillId="2" borderId="87" xfId="0" applyFont="1" applyFill="1" applyBorder="1" applyAlignment="1">
      <alignment horizontal="left" vertical="center" wrapText="1"/>
    </xf>
    <xf numFmtId="0" fontId="47" fillId="0" borderId="94" xfId="0" applyFont="1" applyFill="1" applyBorder="1" applyAlignment="1">
      <alignment horizontal="left" vertical="center" wrapText="1"/>
    </xf>
    <xf numFmtId="0" fontId="45" fillId="0" borderId="95" xfId="0" applyFont="1" applyFill="1" applyBorder="1" applyAlignment="1">
      <alignment horizontal="left" vertical="center" wrapText="1"/>
    </xf>
    <xf numFmtId="0" fontId="47" fillId="0" borderId="94" xfId="0" applyFont="1" applyFill="1" applyBorder="1" applyAlignment="1">
      <alignment horizontal="center" vertical="center" wrapText="1"/>
    </xf>
    <xf numFmtId="0" fontId="45" fillId="0" borderId="96" xfId="0" applyFont="1" applyFill="1" applyBorder="1" applyAlignment="1">
      <alignment horizontal="center" vertical="center" wrapText="1"/>
    </xf>
    <xf numFmtId="0" fontId="47" fillId="0" borderId="24" xfId="0" applyFont="1" applyBorder="1" applyAlignment="1">
      <alignment horizontal="center" vertical="center" textRotation="255" wrapText="1"/>
    </xf>
    <xf numFmtId="0" fontId="47" fillId="2" borderId="92" xfId="0" applyFont="1" applyFill="1" applyBorder="1" applyAlignment="1">
      <alignment horizontal="left" vertical="center" wrapText="1"/>
    </xf>
    <xf numFmtId="0" fontId="47" fillId="2" borderId="93" xfId="0" applyFont="1" applyFill="1" applyBorder="1" applyAlignment="1">
      <alignment horizontal="left" vertical="center" wrapText="1"/>
    </xf>
    <xf numFmtId="0" fontId="47" fillId="2" borderId="83" xfId="0" applyFont="1" applyFill="1" applyBorder="1" applyAlignment="1">
      <alignment horizontal="left" vertical="center" wrapText="1"/>
    </xf>
    <xf numFmtId="0" fontId="48" fillId="0" borderId="24" xfId="0" applyFont="1" applyBorder="1" applyAlignment="1">
      <alignment horizontal="center" vertical="center" wrapText="1"/>
    </xf>
    <xf numFmtId="0" fontId="47" fillId="2" borderId="24" xfId="0" applyFont="1" applyFill="1" applyBorder="1" applyAlignment="1">
      <alignment horizontal="left" vertical="center" wrapText="1"/>
    </xf>
    <xf numFmtId="0" fontId="47" fillId="2" borderId="85" xfId="0" applyFont="1" applyFill="1" applyBorder="1" applyAlignment="1">
      <alignment horizontal="left" vertical="center" wrapText="1"/>
    </xf>
    <xf numFmtId="0" fontId="47" fillId="2" borderId="87" xfId="0" applyFont="1" applyFill="1" applyBorder="1" applyAlignment="1">
      <alignment horizontal="left" vertical="center" wrapText="1"/>
    </xf>
    <xf numFmtId="0" fontId="47" fillId="2" borderId="85" xfId="0" applyFont="1" applyFill="1" applyBorder="1" applyAlignment="1">
      <alignment vertical="center" wrapText="1"/>
    </xf>
    <xf numFmtId="0" fontId="47" fillId="0" borderId="84" xfId="0" applyFont="1" applyFill="1" applyBorder="1" applyAlignment="1">
      <alignment vertical="center" wrapText="1"/>
    </xf>
    <xf numFmtId="0" fontId="47" fillId="2" borderId="84" xfId="0" applyFont="1" applyFill="1" applyBorder="1" applyAlignment="1">
      <alignment horizontal="left" vertical="center" wrapText="1"/>
    </xf>
    <xf numFmtId="0" fontId="47" fillId="2" borderId="46" xfId="0" applyFont="1" applyFill="1" applyBorder="1" applyAlignment="1">
      <alignment horizontal="left" vertical="center" wrapText="1"/>
    </xf>
    <xf numFmtId="0" fontId="47" fillId="2" borderId="32" xfId="0" applyFont="1" applyFill="1" applyBorder="1" applyAlignment="1">
      <alignment horizontal="left" vertical="center" wrapText="1"/>
    </xf>
    <xf numFmtId="0" fontId="47" fillId="0" borderId="24"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63" xfId="0" applyFont="1" applyBorder="1" applyAlignment="1">
      <alignment horizontal="center" vertical="center" wrapText="1"/>
    </xf>
    <xf numFmtId="0" fontId="47" fillId="0" borderId="82" xfId="0" applyFont="1" applyBorder="1" applyAlignment="1">
      <alignment horizontal="distributed" vertical="center" textRotation="255" wrapText="1"/>
    </xf>
    <xf numFmtId="0" fontId="47" fillId="0" borderId="65" xfId="0" applyFont="1" applyBorder="1" applyAlignment="1">
      <alignment horizontal="distributed" vertical="center" textRotation="255" wrapText="1"/>
    </xf>
    <xf numFmtId="0" fontId="47" fillId="0" borderId="92" xfId="0" applyFont="1" applyFill="1" applyBorder="1" applyAlignment="1">
      <alignment horizontal="left" vertical="center" wrapText="1"/>
    </xf>
    <xf numFmtId="0" fontId="47" fillId="0" borderId="93" xfId="0" applyFont="1" applyFill="1" applyBorder="1" applyAlignment="1">
      <alignment horizontal="left" vertical="center" wrapText="1"/>
    </xf>
    <xf numFmtId="0" fontId="47" fillId="0" borderId="92" xfId="0" applyFont="1" applyFill="1" applyBorder="1" applyAlignment="1">
      <alignment horizontal="center" vertical="center" wrapText="1"/>
    </xf>
    <xf numFmtId="0" fontId="47" fillId="0" borderId="107" xfId="0" applyFont="1" applyFill="1" applyBorder="1" applyAlignment="1">
      <alignment horizontal="center" vertical="center" wrapText="1"/>
    </xf>
    <xf numFmtId="0" fontId="47" fillId="0" borderId="93" xfId="0" applyFont="1" applyFill="1" applyBorder="1" applyAlignment="1">
      <alignment horizontal="center" vertical="center" wrapText="1"/>
    </xf>
    <xf numFmtId="0" fontId="47" fillId="0" borderId="6" xfId="0" applyFont="1" applyBorder="1" applyAlignment="1">
      <alignment vertical="center" wrapText="1"/>
    </xf>
    <xf numFmtId="0" fontId="47" fillId="0" borderId="12" xfId="0" applyFont="1" applyBorder="1" applyAlignment="1">
      <alignment vertical="center" wrapText="1"/>
    </xf>
    <xf numFmtId="0" fontId="47" fillId="0" borderId="61" xfId="0" applyFont="1" applyBorder="1" applyAlignment="1">
      <alignment vertical="center" wrapText="1"/>
    </xf>
    <xf numFmtId="0" fontId="45" fillId="0" borderId="8" xfId="0" applyFont="1" applyBorder="1" applyAlignment="1">
      <alignment vertical="center" wrapText="1"/>
    </xf>
    <xf numFmtId="0" fontId="45" fillId="0" borderId="44" xfId="0" applyFont="1" applyBorder="1" applyAlignment="1">
      <alignment vertical="center" wrapText="1"/>
    </xf>
    <xf numFmtId="0" fontId="45" fillId="0" borderId="51" xfId="0" applyFont="1" applyBorder="1" applyAlignment="1">
      <alignment vertical="center" wrapText="1"/>
    </xf>
    <xf numFmtId="0" fontId="47" fillId="0" borderId="24" xfId="0" applyFont="1" applyBorder="1" applyAlignment="1">
      <alignment vertical="center" wrapText="1"/>
    </xf>
    <xf numFmtId="0" fontId="45" fillId="0" borderId="1" xfId="0" applyFont="1" applyBorder="1" applyAlignment="1">
      <alignment horizontal="center" vertical="center"/>
    </xf>
    <xf numFmtId="0" fontId="45" fillId="0" borderId="56" xfId="0" applyFont="1" applyBorder="1" applyAlignment="1">
      <alignment horizontal="center" vertical="center"/>
    </xf>
    <xf numFmtId="0" fontId="46" fillId="0" borderId="44" xfId="0" applyFont="1" applyBorder="1" applyAlignment="1">
      <alignment horizontal="center" vertical="center"/>
    </xf>
    <xf numFmtId="0" fontId="47" fillId="10" borderId="92" xfId="0" applyFont="1" applyFill="1" applyBorder="1" applyAlignment="1">
      <alignment vertical="center" wrapText="1"/>
    </xf>
    <xf numFmtId="0" fontId="47" fillId="10" borderId="93" xfId="0" applyFont="1" applyFill="1" applyBorder="1" applyAlignment="1">
      <alignment vertical="center" wrapText="1"/>
    </xf>
    <xf numFmtId="0" fontId="47" fillId="10" borderId="92" xfId="0" applyFont="1" applyFill="1" applyBorder="1" applyAlignment="1">
      <alignment horizontal="left" vertical="center" wrapText="1"/>
    </xf>
    <xf numFmtId="0" fontId="47" fillId="10" borderId="107" xfId="0" applyFont="1" applyFill="1" applyBorder="1" applyAlignment="1">
      <alignment horizontal="left" vertical="center" wrapText="1"/>
    </xf>
    <xf numFmtId="0" fontId="47" fillId="10" borderId="93" xfId="0" applyFont="1" applyFill="1" applyBorder="1" applyAlignment="1">
      <alignment horizontal="left" vertical="center" wrapText="1"/>
    </xf>
    <xf numFmtId="0" fontId="47" fillId="10" borderId="89" xfId="0" applyFont="1" applyFill="1" applyBorder="1" applyAlignment="1">
      <alignment horizontal="left" vertical="center" wrapText="1"/>
    </xf>
    <xf numFmtId="0" fontId="47" fillId="10" borderId="90" xfId="0" applyFont="1" applyFill="1" applyBorder="1" applyAlignment="1">
      <alignment horizontal="left" vertical="center" wrapText="1"/>
    </xf>
    <xf numFmtId="0" fontId="47" fillId="10" borderId="86" xfId="0" applyFont="1" applyFill="1" applyBorder="1" applyAlignment="1">
      <alignment horizontal="left" vertical="center" wrapText="1"/>
    </xf>
    <xf numFmtId="0" fontId="47" fillId="10" borderId="88" xfId="0" applyFont="1" applyFill="1" applyBorder="1" applyAlignment="1">
      <alignment horizontal="left" vertical="center" wrapText="1"/>
    </xf>
    <xf numFmtId="0" fontId="47" fillId="10" borderId="87" xfId="0" applyFont="1" applyFill="1" applyBorder="1" applyAlignment="1">
      <alignment horizontal="left" vertical="center" wrapText="1"/>
    </xf>
    <xf numFmtId="0" fontId="45" fillId="10" borderId="87" xfId="0" applyFont="1" applyFill="1" applyBorder="1" applyAlignment="1">
      <alignment horizontal="left" vertical="center" wrapText="1"/>
    </xf>
    <xf numFmtId="0" fontId="47" fillId="10" borderId="94" xfId="0" applyFont="1" applyFill="1" applyBorder="1" applyAlignment="1">
      <alignment vertical="center" wrapText="1"/>
    </xf>
    <xf numFmtId="0" fontId="45" fillId="10" borderId="95" xfId="0" applyFont="1" applyFill="1" applyBorder="1" applyAlignment="1">
      <alignment vertical="center" wrapText="1"/>
    </xf>
    <xf numFmtId="0" fontId="47" fillId="10" borderId="94" xfId="0" applyFont="1" applyFill="1" applyBorder="1" applyAlignment="1">
      <alignment horizontal="left" vertical="center" wrapText="1"/>
    </xf>
    <xf numFmtId="0" fontId="47" fillId="10" borderId="96" xfId="0" applyFont="1" applyFill="1" applyBorder="1" applyAlignment="1">
      <alignment horizontal="left" vertical="center" wrapText="1"/>
    </xf>
    <xf numFmtId="0" fontId="47" fillId="10" borderId="95" xfId="0" applyFont="1" applyFill="1" applyBorder="1" applyAlignment="1">
      <alignment horizontal="left" vertical="center" wrapText="1"/>
    </xf>
    <xf numFmtId="0" fontId="47" fillId="0" borderId="7" xfId="0" applyFont="1" applyFill="1" applyBorder="1" applyAlignment="1">
      <alignment horizontal="center" vertical="center" wrapText="1"/>
    </xf>
    <xf numFmtId="0" fontId="47" fillId="0" borderId="11" xfId="0" applyFont="1" applyFill="1" applyBorder="1" applyAlignment="1">
      <alignment horizontal="center" vertical="center" wrapText="1"/>
    </xf>
    <xf numFmtId="0" fontId="47" fillId="0" borderId="63" xfId="0" applyFont="1" applyFill="1" applyBorder="1" applyAlignment="1">
      <alignment horizontal="center" vertical="center" wrapText="1"/>
    </xf>
    <xf numFmtId="0" fontId="48" fillId="0" borderId="7"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63" xfId="0" applyFont="1" applyBorder="1" applyAlignment="1">
      <alignment horizontal="center" vertical="center" wrapText="1"/>
    </xf>
    <xf numFmtId="0" fontId="47" fillId="2" borderId="88" xfId="0" applyFont="1" applyFill="1" applyBorder="1" applyAlignment="1">
      <alignment horizontal="left" vertical="center" wrapText="1"/>
    </xf>
    <xf numFmtId="0" fontId="47" fillId="2" borderId="107" xfId="0" applyFont="1" applyFill="1" applyBorder="1" applyAlignment="1">
      <alignment horizontal="left" vertical="center" wrapText="1"/>
    </xf>
    <xf numFmtId="0" fontId="47" fillId="2" borderId="46" xfId="0" applyFont="1" applyFill="1" applyBorder="1" applyAlignment="1">
      <alignment vertical="center" wrapText="1"/>
    </xf>
    <xf numFmtId="0" fontId="47" fillId="2" borderId="32" xfId="0" applyFont="1" applyFill="1" applyBorder="1" applyAlignment="1">
      <alignment vertical="center" wrapText="1"/>
    </xf>
    <xf numFmtId="0" fontId="25" fillId="0" borderId="0" xfId="0" applyFont="1" applyAlignment="1">
      <alignment vertical="center"/>
    </xf>
    <xf numFmtId="0" fontId="45" fillId="0" borderId="0" xfId="0" applyFont="1" applyAlignment="1">
      <alignment vertical="center"/>
    </xf>
    <xf numFmtId="0" fontId="47" fillId="2" borderId="86" xfId="0" applyFont="1" applyFill="1" applyBorder="1" applyAlignment="1">
      <alignment vertical="center" wrapText="1"/>
    </xf>
    <xf numFmtId="0" fontId="47" fillId="2" borderId="87" xfId="0" applyFont="1" applyFill="1" applyBorder="1" applyAlignment="1">
      <alignment vertical="center" wrapText="1"/>
    </xf>
    <xf numFmtId="0" fontId="45" fillId="0" borderId="24" xfId="0" applyFont="1" applyBorder="1" applyAlignment="1">
      <alignment horizontal="center" vertical="center" wrapText="1"/>
    </xf>
    <xf numFmtId="0" fontId="45" fillId="0" borderId="7" xfId="0" applyFont="1" applyBorder="1" applyAlignment="1">
      <alignment horizontal="center" vertical="center" wrapText="1"/>
    </xf>
    <xf numFmtId="0" fontId="45" fillId="0" borderId="11" xfId="0" applyFont="1" applyBorder="1" applyAlignment="1">
      <alignment horizontal="center" vertical="center" wrapText="1"/>
    </xf>
    <xf numFmtId="0" fontId="45" fillId="0" borderId="63" xfId="0" applyFont="1" applyBorder="1" applyAlignment="1">
      <alignment horizontal="center" vertical="center" wrapText="1"/>
    </xf>
    <xf numFmtId="0" fontId="47" fillId="0" borderId="107" xfId="0" applyFont="1" applyFill="1" applyBorder="1" applyAlignment="1">
      <alignment horizontal="left" vertical="center" wrapText="1"/>
    </xf>
    <xf numFmtId="0" fontId="45" fillId="0" borderId="24" xfId="0" applyFont="1" applyBorder="1" applyAlignment="1">
      <alignment horizontal="distributed" vertical="center" wrapText="1"/>
    </xf>
    <xf numFmtId="0" fontId="45" fillId="0" borderId="7" xfId="0" applyFont="1" applyBorder="1" applyAlignment="1">
      <alignment horizontal="left" vertical="center" wrapText="1"/>
    </xf>
    <xf numFmtId="0" fontId="45" fillId="0" borderId="11" xfId="0" applyFont="1" applyBorder="1" applyAlignment="1">
      <alignment horizontal="left" vertical="center" wrapText="1"/>
    </xf>
    <xf numFmtId="0" fontId="45" fillId="0" borderId="63" xfId="0" applyFont="1" applyBorder="1" applyAlignment="1">
      <alignment horizontal="left" vertical="center" wrapText="1"/>
    </xf>
    <xf numFmtId="0" fontId="45" fillId="0" borderId="44" xfId="0" applyFont="1" applyBorder="1" applyAlignment="1">
      <alignment horizontal="center" vertical="center"/>
    </xf>
    <xf numFmtId="0" fontId="45" fillId="0" borderId="6" xfId="0" applyFont="1" applyBorder="1" applyAlignment="1">
      <alignment horizontal="left" vertical="center" wrapText="1"/>
    </xf>
    <xf numFmtId="0" fontId="45" fillId="0" borderId="61" xfId="0" applyFont="1" applyBorder="1" applyAlignment="1">
      <alignment horizontal="left" vertical="center" wrapText="1"/>
    </xf>
    <xf numFmtId="0" fontId="45" fillId="0" borderId="46" xfId="0" applyFont="1" applyBorder="1" applyAlignment="1">
      <alignment horizontal="left" vertical="center" wrapText="1"/>
    </xf>
    <xf numFmtId="0" fontId="45" fillId="0" borderId="32" xfId="0" applyFont="1" applyBorder="1" applyAlignment="1">
      <alignment horizontal="left" vertical="center" wrapText="1"/>
    </xf>
    <xf numFmtId="0" fontId="45" fillId="0" borderId="8" xfId="0" applyFont="1" applyBorder="1" applyAlignment="1">
      <alignment horizontal="left" vertical="center" wrapText="1"/>
    </xf>
    <xf numFmtId="0" fontId="45" fillId="0" borderId="51" xfId="0" applyFont="1" applyBorder="1" applyAlignment="1">
      <alignment horizontal="left" vertical="center" wrapText="1"/>
    </xf>
    <xf numFmtId="0" fontId="19" fillId="0" borderId="6" xfId="4" applyFont="1" applyBorder="1" applyAlignment="1">
      <alignment vertical="center" wrapText="1"/>
    </xf>
    <xf numFmtId="0" fontId="19" fillId="0" borderId="12" xfId="4" applyFont="1" applyBorder="1" applyAlignment="1">
      <alignment vertical="center" wrapText="1"/>
    </xf>
    <xf numFmtId="0" fontId="19" fillId="0" borderId="61" xfId="4" applyFont="1" applyBorder="1" applyAlignment="1">
      <alignment vertical="center" wrapText="1"/>
    </xf>
    <xf numFmtId="0" fontId="19" fillId="0" borderId="7" xfId="4" applyFont="1" applyBorder="1" applyAlignment="1">
      <alignment horizontal="distributed" vertical="center" wrapText="1"/>
    </xf>
    <xf numFmtId="0" fontId="19" fillId="0" borderId="11" xfId="4" applyFont="1" applyBorder="1" applyAlignment="1">
      <alignment horizontal="distributed" vertical="center"/>
    </xf>
    <xf numFmtId="0" fontId="19" fillId="0" borderId="63" xfId="4" applyFont="1" applyBorder="1" applyAlignment="1">
      <alignment horizontal="distributed" vertical="center"/>
    </xf>
    <xf numFmtId="0" fontId="19" fillId="2" borderId="7" xfId="4" applyFont="1" applyFill="1" applyBorder="1" applyAlignment="1">
      <alignment horizontal="left" vertical="center" wrapText="1"/>
    </xf>
    <xf numFmtId="0" fontId="16" fillId="0" borderId="11" xfId="4" applyFont="1" applyBorder="1" applyAlignment="1">
      <alignment horizontal="left" vertical="center" wrapText="1"/>
    </xf>
    <xf numFmtId="0" fontId="16" fillId="0" borderId="63" xfId="4" applyFont="1" applyBorder="1" applyAlignment="1">
      <alignment horizontal="left" vertical="center" wrapText="1"/>
    </xf>
    <xf numFmtId="0" fontId="19" fillId="0" borderId="7" xfId="4" applyFont="1" applyBorder="1" applyAlignment="1">
      <alignment vertical="center"/>
    </xf>
    <xf numFmtId="0" fontId="19" fillId="0" borderId="11" xfId="4" applyFont="1" applyBorder="1" applyAlignment="1">
      <alignment vertical="center"/>
    </xf>
    <xf numFmtId="0" fontId="19" fillId="0" borderId="11" xfId="4" applyFont="1" applyBorder="1" applyAlignment="1">
      <alignment horizontal="center" vertical="center"/>
    </xf>
    <xf numFmtId="0" fontId="19" fillId="0" borderId="63" xfId="4" applyFont="1" applyBorder="1" applyAlignment="1">
      <alignment horizontal="center" vertical="center"/>
    </xf>
    <xf numFmtId="0" fontId="19" fillId="0" borderId="8" xfId="0" applyFont="1" applyBorder="1" applyAlignment="1">
      <alignment vertical="center" wrapText="1"/>
    </xf>
    <xf numFmtId="0" fontId="19" fillId="0" borderId="44" xfId="0" applyFont="1" applyBorder="1" applyAlignment="1">
      <alignment vertical="center" wrapText="1"/>
    </xf>
    <xf numFmtId="0" fontId="19" fillId="0" borderId="51" xfId="0" applyFont="1" applyBorder="1" applyAlignment="1">
      <alignment vertical="center" wrapText="1"/>
    </xf>
    <xf numFmtId="0" fontId="19" fillId="0" borderId="6" xfId="4" applyFont="1" applyBorder="1" applyAlignment="1">
      <alignment vertical="center"/>
    </xf>
    <xf numFmtId="0" fontId="19" fillId="0" borderId="12" xfId="4" applyFont="1" applyBorder="1" applyAlignment="1">
      <alignment vertical="center"/>
    </xf>
    <xf numFmtId="0" fontId="19" fillId="0" borderId="61" xfId="4" applyFont="1" applyBorder="1" applyAlignment="1">
      <alignment vertical="center"/>
    </xf>
    <xf numFmtId="0" fontId="19" fillId="0" borderId="8" xfId="0" applyFont="1" applyBorder="1" applyAlignment="1">
      <alignment vertical="center"/>
    </xf>
    <xf numFmtId="0" fontId="19" fillId="0" borderId="44" xfId="0" applyFont="1" applyBorder="1" applyAlignment="1">
      <alignment vertical="center"/>
    </xf>
    <xf numFmtId="0" fontId="19" fillId="0" borderId="51" xfId="0" applyFont="1" applyBorder="1" applyAlignment="1">
      <alignment vertical="center"/>
    </xf>
    <xf numFmtId="0" fontId="19" fillId="0" borderId="82" xfId="4" applyFont="1" applyBorder="1" applyAlignment="1">
      <alignment horizontal="center" vertical="center"/>
    </xf>
    <xf numFmtId="0" fontId="19" fillId="0" borderId="22" xfId="0" applyFont="1" applyBorder="1" applyAlignment="1">
      <alignment horizontal="center" vertical="center"/>
    </xf>
    <xf numFmtId="0" fontId="19" fillId="0" borderId="11" xfId="0" applyFont="1" applyBorder="1" applyAlignment="1">
      <alignment vertical="center"/>
    </xf>
    <xf numFmtId="0" fontId="19" fillId="0" borderId="7" xfId="0" applyFont="1" applyFill="1" applyBorder="1" applyAlignment="1">
      <alignment horizontal="left" vertical="center" wrapText="1"/>
    </xf>
    <xf numFmtId="0" fontId="19" fillId="0" borderId="11"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19" fillId="0" borderId="63" xfId="4" applyFont="1" applyBorder="1" applyAlignment="1">
      <alignment vertical="center"/>
    </xf>
    <xf numFmtId="0" fontId="19" fillId="0" borderId="7" xfId="4" applyFont="1" applyBorder="1" applyAlignment="1">
      <alignment horizontal="left" vertical="center" wrapText="1"/>
    </xf>
    <xf numFmtId="0" fontId="19" fillId="0" borderId="11" xfId="4" applyFont="1" applyBorder="1" applyAlignment="1">
      <alignment horizontal="left" vertical="center"/>
    </xf>
    <xf numFmtId="0" fontId="19" fillId="0" borderId="63" xfId="4" applyFont="1" applyBorder="1" applyAlignment="1">
      <alignment horizontal="left" vertical="center"/>
    </xf>
    <xf numFmtId="0" fontId="19" fillId="0" borderId="12" xfId="0" applyFont="1" applyBorder="1" applyAlignment="1">
      <alignment vertical="center"/>
    </xf>
    <xf numFmtId="0" fontId="19" fillId="0" borderId="61" xfId="0" applyFont="1" applyBorder="1" applyAlignment="1">
      <alignment vertical="center"/>
    </xf>
    <xf numFmtId="0" fontId="19" fillId="0" borderId="6" xfId="4" applyFont="1" applyBorder="1" applyAlignment="1">
      <alignment horizontal="left" vertical="center"/>
    </xf>
    <xf numFmtId="0" fontId="19" fillId="0" borderId="12" xfId="4" applyFont="1" applyBorder="1" applyAlignment="1">
      <alignment horizontal="left" vertical="center"/>
    </xf>
    <xf numFmtId="0" fontId="19" fillId="0" borderId="61" xfId="4" applyFont="1" applyBorder="1" applyAlignment="1">
      <alignment horizontal="left" vertical="center"/>
    </xf>
    <xf numFmtId="0" fontId="19" fillId="0" borderId="8" xfId="0" applyFont="1" applyBorder="1" applyAlignment="1">
      <alignment horizontal="left" vertical="center"/>
    </xf>
    <xf numFmtId="0" fontId="19" fillId="0" borderId="7" xfId="4" applyFont="1" applyBorder="1" applyAlignment="1">
      <alignment horizontal="center" vertical="center"/>
    </xf>
    <xf numFmtId="0" fontId="19" fillId="0" borderId="6" xfId="4" applyFont="1" applyBorder="1" applyAlignment="1">
      <alignment horizontal="center" vertical="top" textRotation="255"/>
    </xf>
    <xf numFmtId="0" fontId="19" fillId="0" borderId="46" xfId="4" applyFont="1" applyBorder="1" applyAlignment="1">
      <alignment horizontal="center" vertical="top" textRotation="255"/>
    </xf>
    <xf numFmtId="0" fontId="19" fillId="0" borderId="8" xfId="4" applyFont="1" applyBorder="1" applyAlignment="1">
      <alignment horizontal="center" vertical="top" textRotation="255"/>
    </xf>
    <xf numFmtId="0" fontId="19" fillId="0" borderId="82" xfId="4" applyFont="1" applyBorder="1" applyAlignment="1">
      <alignment horizontal="center" vertical="center" textRotation="255"/>
    </xf>
    <xf numFmtId="0" fontId="19" fillId="0" borderId="65" xfId="4" applyFont="1" applyBorder="1" applyAlignment="1">
      <alignment horizontal="center" vertical="center" textRotation="255"/>
    </xf>
    <xf numFmtId="0" fontId="19" fillId="0" borderId="8" xfId="4" applyFont="1" applyBorder="1" applyAlignment="1">
      <alignment horizontal="center" vertical="center" textRotation="255"/>
    </xf>
    <xf numFmtId="0" fontId="19" fillId="0" borderId="7" xfId="4" applyFont="1" applyBorder="1" applyAlignment="1">
      <alignment vertical="center" wrapText="1"/>
    </xf>
    <xf numFmtId="0" fontId="19" fillId="0" borderId="11" xfId="4" applyFont="1" applyBorder="1" applyAlignment="1">
      <alignment vertical="center" wrapText="1"/>
    </xf>
    <xf numFmtId="0" fontId="19" fillId="0" borderId="63" xfId="4" applyFont="1" applyBorder="1" applyAlignment="1">
      <alignment vertical="center" wrapText="1"/>
    </xf>
    <xf numFmtId="0" fontId="19" fillId="0" borderId="82" xfId="4" applyFont="1" applyBorder="1" applyAlignment="1">
      <alignment vertical="center" textRotation="255" wrapText="1"/>
    </xf>
    <xf numFmtId="0" fontId="19" fillId="0" borderId="65" xfId="0" applyFont="1" applyBorder="1" applyAlignment="1">
      <alignment vertical="center" textRotation="255" wrapText="1"/>
    </xf>
    <xf numFmtId="0" fontId="19" fillId="0" borderId="82" xfId="4" applyFont="1" applyBorder="1" applyAlignment="1">
      <alignment vertical="center" textRotation="255"/>
    </xf>
    <xf numFmtId="0" fontId="19" fillId="0" borderId="65" xfId="0" applyFont="1" applyBorder="1" applyAlignment="1">
      <alignment vertical="center" textRotation="255"/>
    </xf>
    <xf numFmtId="0" fontId="19" fillId="0" borderId="22" xfId="0" applyFont="1" applyBorder="1" applyAlignment="1">
      <alignment vertical="center" textRotation="255"/>
    </xf>
    <xf numFmtId="0" fontId="19" fillId="0" borderId="6" xfId="4" applyFont="1" applyBorder="1" applyAlignment="1">
      <alignment horizontal="distributed" vertical="center" wrapText="1"/>
    </xf>
    <xf numFmtId="0" fontId="19" fillId="0" borderId="12" xfId="4" applyFont="1" applyBorder="1" applyAlignment="1">
      <alignment horizontal="distributed" vertical="center"/>
    </xf>
    <xf numFmtId="0" fontId="19" fillId="0" borderId="61" xfId="4" applyFont="1" applyBorder="1" applyAlignment="1">
      <alignment horizontal="distributed" vertical="center"/>
    </xf>
    <xf numFmtId="0" fontId="19" fillId="0" borderId="6" xfId="4" applyFont="1" applyBorder="1" applyAlignment="1">
      <alignment horizontal="left" vertical="center" wrapText="1"/>
    </xf>
    <xf numFmtId="0" fontId="19" fillId="0" borderId="12" xfId="4" applyFont="1" applyBorder="1" applyAlignment="1">
      <alignment horizontal="left" vertical="center" wrapText="1"/>
    </xf>
    <xf numFmtId="0" fontId="19" fillId="0" borderId="61" xfId="4" applyFont="1" applyBorder="1" applyAlignment="1">
      <alignment horizontal="left" vertical="center" wrapText="1"/>
    </xf>
    <xf numFmtId="0" fontId="19" fillId="0" borderId="7" xfId="4" applyFont="1" applyBorder="1" applyAlignment="1">
      <alignment horizontal="distributed" vertical="center"/>
    </xf>
    <xf numFmtId="0" fontId="25" fillId="0" borderId="44" xfId="4" applyFont="1" applyBorder="1" applyAlignment="1">
      <alignment horizontal="center" vertical="center"/>
    </xf>
    <xf numFmtId="0" fontId="19" fillId="0" borderId="82" xfId="4" applyFont="1" applyBorder="1" applyAlignment="1">
      <alignment horizontal="distributed" vertical="center"/>
    </xf>
    <xf numFmtId="0" fontId="19" fillId="0" borderId="82" xfId="4" applyFont="1" applyBorder="1" applyAlignment="1">
      <alignment horizontal="left" vertical="center" wrapText="1"/>
    </xf>
    <xf numFmtId="0" fontId="19" fillId="0" borderId="65" xfId="4" applyFont="1" applyBorder="1" applyAlignment="1">
      <alignment horizontal="left" vertical="center" wrapText="1"/>
    </xf>
    <xf numFmtId="0" fontId="19" fillId="0" borderId="22" xfId="4" applyFont="1" applyBorder="1" applyAlignment="1">
      <alignment horizontal="left" vertical="center"/>
    </xf>
    <xf numFmtId="0" fontId="19" fillId="0" borderId="46" xfId="4" applyFont="1" applyBorder="1" applyAlignment="1">
      <alignment horizontal="left" vertical="center" wrapText="1"/>
    </xf>
    <xf numFmtId="0" fontId="19" fillId="0" borderId="32" xfId="4" applyFont="1" applyBorder="1" applyAlignment="1">
      <alignment horizontal="left" vertical="center" wrapText="1"/>
    </xf>
    <xf numFmtId="0" fontId="19" fillId="0" borderId="8" xfId="4" applyFont="1" applyBorder="1" applyAlignment="1">
      <alignment horizontal="left" vertical="center" wrapText="1"/>
    </xf>
    <xf numFmtId="0" fontId="19" fillId="0" borderId="51" xfId="4" applyFont="1" applyBorder="1" applyAlignment="1">
      <alignment horizontal="left" vertical="center" wrapText="1"/>
    </xf>
    <xf numFmtId="0" fontId="19" fillId="0" borderId="11" xfId="4" applyFont="1" applyBorder="1" applyAlignment="1">
      <alignment horizontal="distributed" vertical="center" wrapText="1"/>
    </xf>
    <xf numFmtId="0" fontId="19" fillId="0" borderId="63" xfId="4" applyFont="1" applyBorder="1" applyAlignment="1">
      <alignment horizontal="distributed" vertical="center" wrapText="1"/>
    </xf>
    <xf numFmtId="58" fontId="19" fillId="7" borderId="7" xfId="0" applyNumberFormat="1" applyFont="1" applyFill="1" applyBorder="1" applyAlignment="1">
      <alignment horizontal="center" vertical="center" shrinkToFit="1"/>
    </xf>
    <xf numFmtId="58" fontId="19" fillId="7" borderId="11" xfId="0" applyNumberFormat="1" applyFont="1" applyFill="1" applyBorder="1" applyAlignment="1">
      <alignment horizontal="center" vertical="center" shrinkToFit="1"/>
    </xf>
    <xf numFmtId="0" fontId="19" fillId="7" borderId="11" xfId="0" applyFont="1" applyFill="1" applyBorder="1" applyAlignment="1">
      <alignment horizontal="center" vertical="center" shrinkToFit="1"/>
    </xf>
    <xf numFmtId="0" fontId="19" fillId="7" borderId="63" xfId="0" applyFont="1" applyFill="1" applyBorder="1" applyAlignment="1">
      <alignment horizontal="center" vertical="center" shrinkToFit="1"/>
    </xf>
    <xf numFmtId="0" fontId="21" fillId="0" borderId="82" xfId="0" applyFont="1" applyBorder="1" applyAlignment="1">
      <alignment horizontal="center" vertical="center" wrapText="1"/>
    </xf>
    <xf numFmtId="0" fontId="21" fillId="0" borderId="22" xfId="0" applyFont="1" applyBorder="1" applyAlignment="1">
      <alignment horizontal="center" vertical="center" wrapText="1"/>
    </xf>
    <xf numFmtId="0" fontId="16" fillId="0" borderId="6" xfId="0" applyFont="1" applyFill="1" applyBorder="1" applyAlignment="1">
      <alignment vertical="center" wrapText="1"/>
    </xf>
    <xf numFmtId="0" fontId="16" fillId="0" borderId="61" xfId="0" applyFont="1" applyFill="1" applyBorder="1" applyAlignment="1">
      <alignment vertical="center" wrapText="1"/>
    </xf>
    <xf numFmtId="0" fontId="16" fillId="0" borderId="46" xfId="0" applyFont="1" applyFill="1" applyBorder="1" applyAlignment="1">
      <alignment vertical="center" wrapText="1"/>
    </xf>
    <xf numFmtId="0" fontId="16" fillId="0" borderId="32" xfId="0" applyFont="1" applyFill="1" applyBorder="1" applyAlignment="1">
      <alignment vertical="center" wrapText="1"/>
    </xf>
    <xf numFmtId="0" fontId="16" fillId="0" borderId="8" xfId="0" applyFont="1" applyFill="1" applyBorder="1" applyAlignment="1">
      <alignment vertical="center" wrapText="1"/>
    </xf>
    <xf numFmtId="0" fontId="16" fillId="0" borderId="51" xfId="0" applyFont="1" applyFill="1" applyBorder="1" applyAlignment="1">
      <alignment vertical="center" wrapText="1"/>
    </xf>
    <xf numFmtId="0" fontId="19" fillId="0" borderId="6"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46"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51" xfId="0" applyFont="1" applyBorder="1" applyAlignment="1">
      <alignment horizontal="center" vertical="center" wrapText="1"/>
    </xf>
    <xf numFmtId="0" fontId="19" fillId="0" borderId="92" xfId="0" applyFont="1" applyBorder="1" applyAlignment="1">
      <alignment horizontal="left" vertical="center" wrapText="1"/>
    </xf>
    <xf numFmtId="0" fontId="19" fillId="0" borderId="107" xfId="0" applyFont="1" applyBorder="1" applyAlignment="1">
      <alignment horizontal="left" vertical="center" wrapText="1"/>
    </xf>
    <xf numFmtId="0" fontId="19" fillId="0" borderId="93" xfId="0" applyFont="1" applyBorder="1" applyAlignment="1">
      <alignment horizontal="left" vertical="center" wrapText="1"/>
    </xf>
    <xf numFmtId="0" fontId="19" fillId="0" borderId="85" xfId="0" applyFont="1" applyBorder="1" applyAlignment="1">
      <alignment vertical="center" wrapText="1"/>
    </xf>
    <xf numFmtId="0" fontId="19" fillId="2" borderId="86" xfId="0" applyFont="1" applyFill="1" applyBorder="1" applyAlignment="1">
      <alignment vertical="center" wrapText="1"/>
    </xf>
    <xf numFmtId="0" fontId="19" fillId="2" borderId="87" xfId="0" applyFont="1" applyFill="1" applyBorder="1" applyAlignment="1">
      <alignment vertical="center" wrapText="1"/>
    </xf>
    <xf numFmtId="0" fontId="19" fillId="0" borderId="22" xfId="0" applyFont="1" applyBorder="1" applyAlignment="1">
      <alignment horizontal="distributed" vertical="center" textRotation="255" wrapText="1"/>
    </xf>
    <xf numFmtId="0" fontId="19" fillId="0" borderId="86" xfId="0" applyFont="1" applyBorder="1" applyAlignment="1">
      <alignment vertical="center" wrapText="1"/>
    </xf>
    <xf numFmtId="0" fontId="19" fillId="0" borderId="87" xfId="0" applyFont="1" applyBorder="1" applyAlignment="1">
      <alignment vertical="center" wrapText="1"/>
    </xf>
    <xf numFmtId="0" fontId="19" fillId="0" borderId="84" xfId="0" applyFont="1" applyBorder="1" applyAlignment="1">
      <alignment vertical="center" wrapText="1"/>
    </xf>
    <xf numFmtId="0" fontId="19" fillId="0" borderId="12"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86" xfId="0" applyFont="1" applyBorder="1" applyAlignment="1">
      <alignment horizontal="left" vertical="center" wrapText="1"/>
    </xf>
    <xf numFmtId="0" fontId="19" fillId="0" borderId="88" xfId="0" applyFont="1" applyBorder="1" applyAlignment="1">
      <alignment horizontal="left" vertical="center" wrapText="1"/>
    </xf>
    <xf numFmtId="0" fontId="19" fillId="0" borderId="87" xfId="0" applyFont="1" applyBorder="1" applyAlignment="1">
      <alignment horizontal="left" vertical="center" wrapText="1"/>
    </xf>
    <xf numFmtId="0" fontId="19" fillId="0" borderId="94" xfId="0" applyFont="1" applyBorder="1" applyAlignment="1">
      <alignment horizontal="left" vertical="center" shrinkToFit="1"/>
    </xf>
    <xf numFmtId="0" fontId="19" fillId="0" borderId="96" xfId="0" applyFont="1" applyBorder="1" applyAlignment="1">
      <alignment horizontal="left" vertical="center" shrinkToFit="1"/>
    </xf>
    <xf numFmtId="0" fontId="19" fillId="0" borderId="95" xfId="0" applyFont="1" applyBorder="1" applyAlignment="1">
      <alignment horizontal="left" vertical="center" shrinkToFit="1"/>
    </xf>
    <xf numFmtId="0" fontId="16" fillId="0" borderId="7" xfId="0" applyFont="1" applyBorder="1" applyAlignment="1">
      <alignment horizontal="left" vertical="center" wrapText="1"/>
    </xf>
    <xf numFmtId="0" fontId="16" fillId="0" borderId="11" xfId="0" applyFont="1" applyBorder="1" applyAlignment="1">
      <alignment horizontal="left" vertical="center" wrapText="1"/>
    </xf>
    <xf numFmtId="0" fontId="16" fillId="0" borderId="63" xfId="0" applyFont="1" applyBorder="1" applyAlignment="1">
      <alignment horizontal="left" vertical="center" wrapText="1"/>
    </xf>
    <xf numFmtId="0" fontId="19" fillId="0" borderId="82" xfId="0" applyFont="1" applyBorder="1" applyAlignment="1">
      <alignment horizontal="center" vertical="center" wrapText="1"/>
    </xf>
    <xf numFmtId="0" fontId="19" fillId="0" borderId="22" xfId="0" applyFont="1" applyBorder="1" applyAlignment="1">
      <alignment horizontal="center" vertical="center" wrapText="1"/>
    </xf>
    <xf numFmtId="0" fontId="19" fillId="2" borderId="102" xfId="0" applyFont="1" applyFill="1" applyBorder="1" applyAlignment="1">
      <alignment horizontal="left" vertical="center" wrapText="1"/>
    </xf>
    <xf numFmtId="0" fontId="19" fillId="2" borderId="106" xfId="0" applyFont="1" applyFill="1" applyBorder="1" applyAlignment="1">
      <alignment horizontal="left" vertical="center" wrapText="1"/>
    </xf>
    <xf numFmtId="0" fontId="19" fillId="2" borderId="103" xfId="0" applyFont="1" applyFill="1" applyBorder="1" applyAlignment="1">
      <alignment horizontal="left" vertical="center" wrapText="1"/>
    </xf>
    <xf numFmtId="0" fontId="19" fillId="2" borderId="86" xfId="0" applyFont="1" applyFill="1" applyBorder="1" applyAlignment="1">
      <alignment horizontal="left" vertical="center" shrinkToFit="1"/>
    </xf>
    <xf numFmtId="0" fontId="19" fillId="2" borderId="87" xfId="0" applyFont="1" applyFill="1" applyBorder="1" applyAlignment="1">
      <alignment horizontal="left" vertical="center" shrinkToFit="1"/>
    </xf>
    <xf numFmtId="0" fontId="19" fillId="2" borderId="92" xfId="0" applyFont="1" applyFill="1" applyBorder="1" applyAlignment="1">
      <alignment horizontal="left" vertical="center" shrinkToFit="1"/>
    </xf>
    <xf numFmtId="0" fontId="19" fillId="2" borderId="107" xfId="0" applyFont="1" applyFill="1" applyBorder="1" applyAlignment="1">
      <alignment horizontal="left" vertical="center" shrinkToFit="1"/>
    </xf>
    <xf numFmtId="0" fontId="19" fillId="2" borderId="88" xfId="0" applyFont="1" applyFill="1" applyBorder="1" applyAlignment="1">
      <alignment horizontal="left" vertical="center" shrinkToFit="1"/>
    </xf>
    <xf numFmtId="0" fontId="19" fillId="0" borderId="98" xfId="0" applyFont="1" applyBorder="1" applyAlignment="1">
      <alignment horizontal="left" vertical="center" wrapText="1"/>
    </xf>
    <xf numFmtId="0" fontId="19" fillId="0" borderId="104" xfId="0" applyFont="1" applyBorder="1" applyAlignment="1">
      <alignment horizontal="left" vertical="center" wrapText="1"/>
    </xf>
    <xf numFmtId="0" fontId="19" fillId="0" borderId="99" xfId="0" applyFont="1" applyBorder="1" applyAlignment="1">
      <alignment horizontal="left" vertical="center" wrapText="1"/>
    </xf>
    <xf numFmtId="0" fontId="47" fillId="3" borderId="86" xfId="0" applyFont="1" applyFill="1" applyBorder="1" applyAlignment="1">
      <alignment horizontal="left" vertical="center" wrapText="1"/>
    </xf>
    <xf numFmtId="0" fontId="47" fillId="3" borderId="87" xfId="0" applyFont="1" applyFill="1" applyBorder="1" applyAlignment="1">
      <alignment horizontal="left" vertical="center" wrapText="1"/>
    </xf>
    <xf numFmtId="0" fontId="47" fillId="3" borderId="85" xfId="0" applyFont="1" applyFill="1" applyBorder="1" applyAlignment="1">
      <alignment vertical="center" wrapText="1"/>
    </xf>
    <xf numFmtId="0" fontId="47" fillId="2" borderId="118" xfId="0" applyFont="1" applyFill="1" applyBorder="1" applyAlignment="1">
      <alignment horizontal="left" vertical="center" wrapText="1"/>
    </xf>
    <xf numFmtId="0" fontId="47" fillId="2" borderId="119" xfId="0" applyFont="1" applyFill="1" applyBorder="1" applyAlignment="1">
      <alignment horizontal="left" vertical="center" wrapText="1"/>
    </xf>
    <xf numFmtId="0" fontId="47" fillId="2" borderId="131" xfId="0" applyFont="1" applyFill="1" applyBorder="1" applyAlignment="1">
      <alignment horizontal="left" vertical="center" wrapText="1"/>
    </xf>
    <xf numFmtId="0" fontId="47" fillId="3" borderId="84" xfId="0" applyFont="1" applyFill="1" applyBorder="1" applyAlignment="1">
      <alignment vertical="center" wrapText="1"/>
    </xf>
    <xf numFmtId="0" fontId="47" fillId="2" borderId="102" xfId="0" applyFont="1" applyFill="1" applyBorder="1" applyAlignment="1">
      <alignment horizontal="left" vertical="center" wrapText="1"/>
    </xf>
    <xf numFmtId="0" fontId="47" fillId="2" borderId="106" xfId="0" applyFont="1" applyFill="1" applyBorder="1" applyAlignment="1">
      <alignment horizontal="left" vertical="center" wrapText="1"/>
    </xf>
    <xf numFmtId="0" fontId="47" fillId="2" borderId="103" xfId="0" applyFont="1" applyFill="1" applyBorder="1" applyAlignment="1">
      <alignment horizontal="left" vertical="center" wrapText="1"/>
    </xf>
    <xf numFmtId="0" fontId="47" fillId="0" borderId="82" xfId="0" applyFont="1" applyBorder="1" applyAlignment="1">
      <alignment horizontal="center" vertical="center" textRotation="255" wrapText="1"/>
    </xf>
    <xf numFmtId="0" fontId="47" fillId="0" borderId="65" xfId="0" applyFont="1" applyBorder="1" applyAlignment="1">
      <alignment horizontal="center" vertical="center" textRotation="255" wrapText="1"/>
    </xf>
    <xf numFmtId="0" fontId="33" fillId="0" borderId="68" xfId="9" applyFont="1" applyBorder="1" applyAlignment="1">
      <alignment horizontal="center" vertical="center" textRotation="255" wrapText="1"/>
    </xf>
    <xf numFmtId="0" fontId="33" fillId="0" borderId="45" xfId="9" applyFont="1" applyBorder="1" applyAlignment="1">
      <alignment horizontal="center" vertical="center" textRotation="255" wrapText="1"/>
    </xf>
    <xf numFmtId="0" fontId="33" fillId="0" borderId="60" xfId="9" applyFont="1" applyBorder="1" applyAlignment="1">
      <alignment horizontal="center" vertical="center" textRotation="255" wrapText="1"/>
    </xf>
    <xf numFmtId="0" fontId="33" fillId="0" borderId="64" xfId="9" applyFont="1" applyBorder="1" applyAlignment="1">
      <alignment horizontal="left" vertical="center" wrapText="1"/>
    </xf>
    <xf numFmtId="0" fontId="33" fillId="0" borderId="65" xfId="9" applyFont="1" applyBorder="1" applyAlignment="1">
      <alignment horizontal="left" vertical="center" wrapText="1"/>
    </xf>
    <xf numFmtId="0" fontId="33" fillId="0" borderId="22" xfId="9" applyFont="1" applyBorder="1" applyAlignment="1">
      <alignment horizontal="left" vertical="center" wrapText="1"/>
    </xf>
    <xf numFmtId="0" fontId="33" fillId="0" borderId="82" xfId="9" applyFont="1" applyBorder="1" applyAlignment="1">
      <alignment horizontal="left" vertical="center" wrapText="1"/>
    </xf>
    <xf numFmtId="0" fontId="33" fillId="0" borderId="66" xfId="9" applyFont="1" applyBorder="1" applyAlignment="1">
      <alignment horizontal="left" vertical="center" wrapText="1"/>
    </xf>
    <xf numFmtId="0" fontId="33" fillId="0" borderId="68" xfId="9" applyFont="1" applyBorder="1" applyAlignment="1">
      <alignment horizontal="center" vertical="center" textRotation="255"/>
    </xf>
    <xf numFmtId="0" fontId="33" fillId="0" borderId="45" xfId="9" applyFont="1" applyBorder="1" applyAlignment="1">
      <alignment horizontal="center" vertical="center" textRotation="255"/>
    </xf>
    <xf numFmtId="0" fontId="33" fillId="0" borderId="60" xfId="9" applyFont="1" applyBorder="1" applyAlignment="1">
      <alignment horizontal="center" vertical="center" textRotation="255"/>
    </xf>
    <xf numFmtId="0" fontId="19" fillId="0" borderId="0" xfId="0" applyFont="1" applyAlignment="1">
      <alignment horizontal="left" vertical="center" wrapText="1"/>
    </xf>
    <xf numFmtId="0" fontId="19" fillId="0" borderId="24" xfId="0" applyFont="1" applyBorder="1" applyAlignment="1">
      <alignment horizontal="left" vertical="top" wrapText="1"/>
    </xf>
    <xf numFmtId="58" fontId="25" fillId="7" borderId="0" xfId="0" applyNumberFormat="1" applyFont="1" applyFill="1" applyAlignment="1">
      <alignment horizontal="center" vertical="center"/>
    </xf>
    <xf numFmtId="0" fontId="26" fillId="7" borderId="0" xfId="0" applyFont="1" applyFill="1" applyAlignment="1">
      <alignment horizontal="left" vertical="center" wrapText="1"/>
    </xf>
    <xf numFmtId="0" fontId="28" fillId="0" borderId="0" xfId="0" applyFont="1" applyAlignment="1">
      <alignment horizontal="center" vertical="center" wrapText="1"/>
    </xf>
    <xf numFmtId="0" fontId="28" fillId="0" borderId="0" xfId="0" applyFont="1" applyAlignment="1">
      <alignment horizontal="center" vertical="center"/>
    </xf>
  </cellXfs>
  <cellStyles count="11">
    <cellStyle name="タイトル" xfId="8" builtinId="15"/>
    <cellStyle name="ハイパーリンク" xfId="10" builtinId="8"/>
    <cellStyle name="桁区切り" xfId="1" builtinId="6"/>
    <cellStyle name="標準" xfId="0" builtinId="0"/>
    <cellStyle name="標準 16" xfId="5"/>
    <cellStyle name="標準 2" xfId="2"/>
    <cellStyle name="標準 2 2" xfId="6"/>
    <cellStyle name="標準 3" xfId="3"/>
    <cellStyle name="標準 4" xfId="4"/>
    <cellStyle name="標準 5" xfId="7"/>
    <cellStyle name="標準 6"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35719</xdr:colOff>
      <xdr:row>1</xdr:row>
      <xdr:rowOff>132522</xdr:rowOff>
    </xdr:from>
    <xdr:to>
      <xdr:col>17</xdr:col>
      <xdr:colOff>24846</xdr:colOff>
      <xdr:row>4</xdr:row>
      <xdr:rowOff>238125</xdr:rowOff>
    </xdr:to>
    <xdr:sp macro="" textlink="">
      <xdr:nvSpPr>
        <xdr:cNvPr id="3" name="テキスト ボックス 2"/>
        <xdr:cNvSpPr txBox="1"/>
      </xdr:nvSpPr>
      <xdr:spPr>
        <a:xfrm>
          <a:off x="226219" y="180147"/>
          <a:ext cx="2263221" cy="6771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ＭＳ 明朝" panose="02020609040205080304" pitchFamily="17" charset="-128"/>
              <a:ea typeface="ＭＳ 明朝" panose="02020609040205080304" pitchFamily="17" charset="-128"/>
            </a:rPr>
            <a:t>和歌山</a:t>
          </a:r>
          <a:r>
            <a:rPr kumimoji="1" lang="en-US" altLang="ja-JP" sz="1200" b="1">
              <a:latin typeface="ＭＳ 明朝" panose="02020609040205080304" pitchFamily="17" charset="-128"/>
              <a:ea typeface="ＭＳ 明朝" panose="02020609040205080304" pitchFamily="17" charset="-128"/>
            </a:rPr>
            <a:t>/</a:t>
          </a:r>
          <a:r>
            <a:rPr kumimoji="1" lang="ja-JP" altLang="en-US" sz="1200" b="1">
              <a:latin typeface="ＭＳ 明朝" panose="02020609040205080304" pitchFamily="17" charset="-128"/>
              <a:ea typeface="ＭＳ 明朝" panose="02020609040205080304" pitchFamily="17" charset="-128"/>
            </a:rPr>
            <a:t>田辺をプルダウンで</a:t>
          </a:r>
          <a:endParaRPr kumimoji="1" lang="en-US" altLang="ja-JP" sz="1200" b="1">
            <a:latin typeface="ＭＳ 明朝" panose="02020609040205080304" pitchFamily="17" charset="-128"/>
            <a:ea typeface="ＭＳ 明朝" panose="02020609040205080304" pitchFamily="17" charset="-128"/>
          </a:endParaRPr>
        </a:p>
        <a:p>
          <a:r>
            <a:rPr kumimoji="1" lang="ja-JP" altLang="en-US" sz="1200" b="1">
              <a:latin typeface="ＭＳ 明朝" panose="02020609040205080304" pitchFamily="17" charset="-128"/>
              <a:ea typeface="ＭＳ 明朝" panose="02020609040205080304" pitchFamily="17" charset="-128"/>
            </a:rPr>
            <a:t>選択</a:t>
          </a:r>
        </a:p>
      </xdr:txBody>
    </xdr:sp>
    <xdr:clientData/>
  </xdr:twoCellAnchor>
  <xdr:twoCellAnchor>
    <xdr:from>
      <xdr:col>1</xdr:col>
      <xdr:colOff>74543</xdr:colOff>
      <xdr:row>9</xdr:row>
      <xdr:rowOff>66260</xdr:rowOff>
    </xdr:from>
    <xdr:to>
      <xdr:col>16</xdr:col>
      <xdr:colOff>115956</xdr:colOff>
      <xdr:row>16</xdr:row>
      <xdr:rowOff>99391</xdr:rowOff>
    </xdr:to>
    <xdr:sp macro="" textlink="">
      <xdr:nvSpPr>
        <xdr:cNvPr id="4" name="テキスト ボックス 3"/>
        <xdr:cNvSpPr txBox="1"/>
      </xdr:nvSpPr>
      <xdr:spPr>
        <a:xfrm>
          <a:off x="124239" y="1316934"/>
          <a:ext cx="2153478" cy="11926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このシートに各種情報を入力ください。各様式の青塗セルにデータを自動反映します。</a:t>
          </a:r>
          <a:endParaRPr kumimoji="1" lang="en-US" altLang="ja-JP" sz="1200"/>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466725</xdr:colOff>
          <xdr:row>15</xdr:row>
          <xdr:rowOff>171450</xdr:rowOff>
        </xdr:from>
        <xdr:to>
          <xdr:col>4</xdr:col>
          <xdr:colOff>76200</xdr:colOff>
          <xdr:row>15</xdr:row>
          <xdr:rowOff>419100</xdr:rowOff>
        </xdr:to>
        <xdr:sp macro="" textlink="">
          <xdr:nvSpPr>
            <xdr:cNvPr id="150531" name="Check Box 3" hidden="1">
              <a:extLst>
                <a:ext uri="{63B3BB69-23CF-44E3-9099-C40C66FF867C}">
                  <a14:compatExt spid="_x0000_s150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15</xdr:row>
          <xdr:rowOff>180975</xdr:rowOff>
        </xdr:from>
        <xdr:to>
          <xdr:col>7</xdr:col>
          <xdr:colOff>85725</xdr:colOff>
          <xdr:row>15</xdr:row>
          <xdr:rowOff>428625</xdr:rowOff>
        </xdr:to>
        <xdr:sp macro="" textlink="">
          <xdr:nvSpPr>
            <xdr:cNvPr id="150533" name="Check Box 5" hidden="1">
              <a:extLst>
                <a:ext uri="{63B3BB69-23CF-44E3-9099-C40C66FF867C}">
                  <a14:compatExt spid="_x0000_s150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16</xdr:row>
          <xdr:rowOff>171450</xdr:rowOff>
        </xdr:from>
        <xdr:to>
          <xdr:col>4</xdr:col>
          <xdr:colOff>85725</xdr:colOff>
          <xdr:row>16</xdr:row>
          <xdr:rowOff>419100</xdr:rowOff>
        </xdr:to>
        <xdr:sp macro="" textlink="">
          <xdr:nvSpPr>
            <xdr:cNvPr id="150534" name="Check Box 6" hidden="1">
              <a:extLst>
                <a:ext uri="{63B3BB69-23CF-44E3-9099-C40C66FF867C}">
                  <a14:compatExt spid="_x0000_s150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16</xdr:row>
          <xdr:rowOff>180975</xdr:rowOff>
        </xdr:from>
        <xdr:to>
          <xdr:col>7</xdr:col>
          <xdr:colOff>85725</xdr:colOff>
          <xdr:row>16</xdr:row>
          <xdr:rowOff>428625</xdr:rowOff>
        </xdr:to>
        <xdr:sp macro="" textlink="">
          <xdr:nvSpPr>
            <xdr:cNvPr id="150535" name="Check Box 7" hidden="1">
              <a:extLst>
                <a:ext uri="{63B3BB69-23CF-44E3-9099-C40C66FF867C}">
                  <a14:compatExt spid="_x0000_s150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17</xdr:row>
          <xdr:rowOff>161925</xdr:rowOff>
        </xdr:from>
        <xdr:to>
          <xdr:col>8</xdr:col>
          <xdr:colOff>95250</xdr:colOff>
          <xdr:row>17</xdr:row>
          <xdr:rowOff>409575</xdr:rowOff>
        </xdr:to>
        <xdr:sp macro="" textlink="">
          <xdr:nvSpPr>
            <xdr:cNvPr id="150536" name="Check Box 8" hidden="1">
              <a:extLst>
                <a:ext uri="{63B3BB69-23CF-44E3-9099-C40C66FF867C}">
                  <a14:compatExt spid="_x0000_s150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17</xdr:row>
          <xdr:rowOff>171450</xdr:rowOff>
        </xdr:from>
        <xdr:to>
          <xdr:col>5</xdr:col>
          <xdr:colOff>9525</xdr:colOff>
          <xdr:row>17</xdr:row>
          <xdr:rowOff>419100</xdr:rowOff>
        </xdr:to>
        <xdr:sp macro="" textlink="">
          <xdr:nvSpPr>
            <xdr:cNvPr id="150537" name="Check Box 9" hidden="1">
              <a:extLst>
                <a:ext uri="{63B3BB69-23CF-44E3-9099-C40C66FF867C}">
                  <a14:compatExt spid="_x0000_s150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18</xdr:row>
          <xdr:rowOff>123825</xdr:rowOff>
        </xdr:from>
        <xdr:to>
          <xdr:col>10</xdr:col>
          <xdr:colOff>66675</xdr:colOff>
          <xdr:row>18</xdr:row>
          <xdr:rowOff>371475</xdr:rowOff>
        </xdr:to>
        <xdr:sp macro="" textlink="">
          <xdr:nvSpPr>
            <xdr:cNvPr id="150538" name="Check Box 10" hidden="1">
              <a:extLst>
                <a:ext uri="{63B3BB69-23CF-44E3-9099-C40C66FF867C}">
                  <a14:compatExt spid="_x0000_s150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18</xdr:row>
          <xdr:rowOff>133350</xdr:rowOff>
        </xdr:from>
        <xdr:to>
          <xdr:col>7</xdr:col>
          <xdr:colOff>85725</xdr:colOff>
          <xdr:row>18</xdr:row>
          <xdr:rowOff>381000</xdr:rowOff>
        </xdr:to>
        <xdr:sp macro="" textlink="">
          <xdr:nvSpPr>
            <xdr:cNvPr id="150539" name="Check Box 11" hidden="1">
              <a:extLst>
                <a:ext uri="{63B3BB69-23CF-44E3-9099-C40C66FF867C}">
                  <a14:compatExt spid="_x0000_s150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18</xdr:row>
          <xdr:rowOff>133350</xdr:rowOff>
        </xdr:from>
        <xdr:to>
          <xdr:col>5</xdr:col>
          <xdr:colOff>28575</xdr:colOff>
          <xdr:row>18</xdr:row>
          <xdr:rowOff>381000</xdr:rowOff>
        </xdr:to>
        <xdr:sp macro="" textlink="">
          <xdr:nvSpPr>
            <xdr:cNvPr id="150540" name="Check Box 12" hidden="1">
              <a:extLst>
                <a:ext uri="{63B3BB69-23CF-44E3-9099-C40C66FF867C}">
                  <a14:compatExt spid="_x0000_s150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19</xdr:row>
          <xdr:rowOff>142875</xdr:rowOff>
        </xdr:from>
        <xdr:to>
          <xdr:col>7</xdr:col>
          <xdr:colOff>57150</xdr:colOff>
          <xdr:row>19</xdr:row>
          <xdr:rowOff>390525</xdr:rowOff>
        </xdr:to>
        <xdr:sp macro="" textlink="">
          <xdr:nvSpPr>
            <xdr:cNvPr id="150541" name="Check Box 13" hidden="1">
              <a:extLst>
                <a:ext uri="{63B3BB69-23CF-44E3-9099-C40C66FF867C}">
                  <a14:compatExt spid="_x0000_s150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xdr:row>
          <xdr:rowOff>114300</xdr:rowOff>
        </xdr:from>
        <xdr:to>
          <xdr:col>5</xdr:col>
          <xdr:colOff>28575</xdr:colOff>
          <xdr:row>19</xdr:row>
          <xdr:rowOff>361950</xdr:rowOff>
        </xdr:to>
        <xdr:sp macro="" textlink="">
          <xdr:nvSpPr>
            <xdr:cNvPr id="150542" name="Check Box 14" hidden="1">
              <a:extLst>
                <a:ext uri="{63B3BB69-23CF-44E3-9099-C40C66FF867C}">
                  <a14:compatExt spid="_x0000_s150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11</xdr:row>
          <xdr:rowOff>180975</xdr:rowOff>
        </xdr:from>
        <xdr:to>
          <xdr:col>4</xdr:col>
          <xdr:colOff>57150</xdr:colOff>
          <xdr:row>11</xdr:row>
          <xdr:rowOff>428625</xdr:rowOff>
        </xdr:to>
        <xdr:sp macro="" textlink="">
          <xdr:nvSpPr>
            <xdr:cNvPr id="150543" name="Check Box 15" hidden="1">
              <a:extLst>
                <a:ext uri="{63B3BB69-23CF-44E3-9099-C40C66FF867C}">
                  <a14:compatExt spid="_x0000_s150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12</xdr:row>
          <xdr:rowOff>190500</xdr:rowOff>
        </xdr:from>
        <xdr:to>
          <xdr:col>4</xdr:col>
          <xdr:colOff>57150</xdr:colOff>
          <xdr:row>12</xdr:row>
          <xdr:rowOff>438150</xdr:rowOff>
        </xdr:to>
        <xdr:sp macro="" textlink="">
          <xdr:nvSpPr>
            <xdr:cNvPr id="150544" name="Check Box 16" hidden="1">
              <a:extLst>
                <a:ext uri="{63B3BB69-23CF-44E3-9099-C40C66FF867C}">
                  <a14:compatExt spid="_x0000_s150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119062</xdr:colOff>
      <xdr:row>10</xdr:row>
      <xdr:rowOff>35719</xdr:rowOff>
    </xdr:from>
    <xdr:to>
      <xdr:col>15</xdr:col>
      <xdr:colOff>59531</xdr:colOff>
      <xdr:row>18</xdr:row>
      <xdr:rowOff>130969</xdr:rowOff>
    </xdr:to>
    <xdr:sp macro="" textlink="">
      <xdr:nvSpPr>
        <xdr:cNvPr id="2" name="テキスト ボックス 1"/>
        <xdr:cNvSpPr txBox="1"/>
      </xdr:nvSpPr>
      <xdr:spPr>
        <a:xfrm>
          <a:off x="3476625" y="4750594"/>
          <a:ext cx="6846094" cy="409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3200" b="0" i="0" u="none" strike="noStrike" baseline="0" smtClean="0">
              <a:solidFill>
                <a:schemeClr val="dk1"/>
              </a:solidFill>
              <a:latin typeface="+mn-lt"/>
              <a:ea typeface="+mn-ea"/>
              <a:cs typeface="+mn-cs"/>
            </a:rPr>
            <a:t>デジタル分野以外の訓練では、</a:t>
          </a:r>
          <a:endParaRPr lang="en-US" altLang="ja-JP" sz="3200" b="0" i="0" u="none" strike="noStrike" baseline="0" smtClean="0">
            <a:solidFill>
              <a:schemeClr val="dk1"/>
            </a:solidFill>
            <a:latin typeface="+mn-lt"/>
            <a:ea typeface="+mn-ea"/>
            <a:cs typeface="+mn-cs"/>
          </a:endParaRPr>
        </a:p>
        <a:p>
          <a:r>
            <a:rPr lang="ja-JP" altLang="en-US" sz="3200" b="0" i="0" u="none" strike="noStrike" baseline="0" smtClean="0">
              <a:solidFill>
                <a:schemeClr val="dk1"/>
              </a:solidFill>
              <a:latin typeface="+mn-lt"/>
              <a:ea typeface="+mn-ea"/>
              <a:cs typeface="+mn-cs"/>
            </a:rPr>
            <a:t>訓練分野の特性を踏まえた</a:t>
          </a:r>
          <a:endParaRPr lang="en-US" altLang="ja-JP" sz="3200" b="0" i="0" u="none" strike="noStrike" baseline="0" smtClean="0">
            <a:solidFill>
              <a:schemeClr val="dk1"/>
            </a:solidFill>
            <a:latin typeface="+mn-lt"/>
            <a:ea typeface="+mn-ea"/>
            <a:cs typeface="+mn-cs"/>
          </a:endParaRPr>
        </a:p>
        <a:p>
          <a:r>
            <a:rPr lang="en-US" altLang="ja-JP" sz="3200" b="0" i="0" u="none" strike="noStrike" baseline="0" smtClean="0">
              <a:solidFill>
                <a:schemeClr val="dk1"/>
              </a:solidFill>
              <a:latin typeface="+mn-lt"/>
              <a:ea typeface="+mn-ea"/>
              <a:cs typeface="+mn-cs"/>
            </a:rPr>
            <a:t>DX</a:t>
          </a:r>
          <a:r>
            <a:rPr lang="ja-JP" altLang="en-US" sz="3200" b="0" i="0" u="none" strike="noStrike" baseline="0" smtClean="0">
              <a:solidFill>
                <a:schemeClr val="dk1"/>
              </a:solidFill>
              <a:latin typeface="+mn-lt"/>
              <a:ea typeface="+mn-ea"/>
              <a:cs typeface="+mn-cs"/>
            </a:rPr>
            <a:t>リテラシーを含むカリキュラムを</a:t>
          </a:r>
          <a:endParaRPr lang="en-US" altLang="ja-JP" sz="3200" b="0" i="0" u="none" strike="noStrike" baseline="0" smtClean="0">
            <a:solidFill>
              <a:schemeClr val="dk1"/>
            </a:solidFill>
            <a:latin typeface="+mn-lt"/>
            <a:ea typeface="+mn-ea"/>
            <a:cs typeface="+mn-cs"/>
          </a:endParaRPr>
        </a:p>
        <a:p>
          <a:r>
            <a:rPr lang="ja-JP" altLang="en-US" sz="3200" b="0" i="0" u="none" strike="noStrike" baseline="0" smtClean="0">
              <a:solidFill>
                <a:schemeClr val="dk1"/>
              </a:solidFill>
              <a:latin typeface="+mn-lt"/>
              <a:ea typeface="+mn-ea"/>
              <a:cs typeface="+mn-cs"/>
            </a:rPr>
            <a:t>必ず設定してください</a:t>
          </a:r>
          <a:endParaRPr lang="en-US" altLang="ja-JP" sz="3200" b="0" i="0" u="none" strike="noStrike" baseline="0" smtClean="0">
            <a:solidFill>
              <a:schemeClr val="dk1"/>
            </a:solidFill>
            <a:latin typeface="+mn-lt"/>
            <a:ea typeface="+mn-ea"/>
            <a:cs typeface="+mn-cs"/>
          </a:endParaRPr>
        </a:p>
        <a:p>
          <a:r>
            <a:rPr lang="ja-JP" altLang="en-US" sz="3200" b="0" i="0" u="none" strike="noStrike" baseline="0" smtClean="0">
              <a:solidFill>
                <a:schemeClr val="dk1"/>
              </a:solidFill>
              <a:latin typeface="+mn-lt"/>
              <a:ea typeface="+mn-ea"/>
              <a:cs typeface="+mn-cs"/>
            </a:rPr>
            <a:t>（学科でも実技でも可、時間数も任意）</a:t>
          </a:r>
          <a:endParaRPr kumimoji="1" lang="ja-JP" altLang="en-US" sz="3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83344</xdr:colOff>
      <xdr:row>9</xdr:row>
      <xdr:rowOff>369093</xdr:rowOff>
    </xdr:from>
    <xdr:to>
      <xdr:col>15</xdr:col>
      <xdr:colOff>23813</xdr:colOff>
      <xdr:row>17</xdr:row>
      <xdr:rowOff>464343</xdr:rowOff>
    </xdr:to>
    <xdr:sp macro="" textlink="">
      <xdr:nvSpPr>
        <xdr:cNvPr id="2" name="テキスト ボックス 1"/>
        <xdr:cNvSpPr txBox="1"/>
      </xdr:nvSpPr>
      <xdr:spPr>
        <a:xfrm>
          <a:off x="3167063" y="4607718"/>
          <a:ext cx="6846094" cy="409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3200" b="0" i="0" u="none" strike="noStrike" baseline="0" smtClean="0">
              <a:solidFill>
                <a:schemeClr val="dk1"/>
              </a:solidFill>
              <a:latin typeface="+mn-lt"/>
              <a:ea typeface="+mn-ea"/>
              <a:cs typeface="+mn-cs"/>
            </a:rPr>
            <a:t>デジタル分野以外の訓練では、</a:t>
          </a:r>
          <a:endParaRPr lang="en-US" altLang="ja-JP" sz="3200" b="0" i="0" u="none" strike="noStrike" baseline="0" smtClean="0">
            <a:solidFill>
              <a:schemeClr val="dk1"/>
            </a:solidFill>
            <a:latin typeface="+mn-lt"/>
            <a:ea typeface="+mn-ea"/>
            <a:cs typeface="+mn-cs"/>
          </a:endParaRPr>
        </a:p>
        <a:p>
          <a:r>
            <a:rPr lang="ja-JP" altLang="en-US" sz="3200" b="0" i="0" u="none" strike="noStrike" baseline="0" smtClean="0">
              <a:solidFill>
                <a:schemeClr val="dk1"/>
              </a:solidFill>
              <a:latin typeface="+mn-lt"/>
              <a:ea typeface="+mn-ea"/>
              <a:cs typeface="+mn-cs"/>
            </a:rPr>
            <a:t>訓練分野の特性を踏まえた</a:t>
          </a:r>
          <a:endParaRPr lang="en-US" altLang="ja-JP" sz="3200" b="0" i="0" u="none" strike="noStrike" baseline="0" smtClean="0">
            <a:solidFill>
              <a:schemeClr val="dk1"/>
            </a:solidFill>
            <a:latin typeface="+mn-lt"/>
            <a:ea typeface="+mn-ea"/>
            <a:cs typeface="+mn-cs"/>
          </a:endParaRPr>
        </a:p>
        <a:p>
          <a:r>
            <a:rPr lang="en-US" altLang="ja-JP" sz="3200" b="0" i="0" u="none" strike="noStrike" baseline="0" smtClean="0">
              <a:solidFill>
                <a:schemeClr val="dk1"/>
              </a:solidFill>
              <a:latin typeface="+mn-lt"/>
              <a:ea typeface="+mn-ea"/>
              <a:cs typeface="+mn-cs"/>
            </a:rPr>
            <a:t>DX</a:t>
          </a:r>
          <a:r>
            <a:rPr lang="ja-JP" altLang="en-US" sz="3200" b="0" i="0" u="none" strike="noStrike" baseline="0" smtClean="0">
              <a:solidFill>
                <a:schemeClr val="dk1"/>
              </a:solidFill>
              <a:latin typeface="+mn-lt"/>
              <a:ea typeface="+mn-ea"/>
              <a:cs typeface="+mn-cs"/>
            </a:rPr>
            <a:t>リテラシーを含むカリキュラムを</a:t>
          </a:r>
          <a:endParaRPr lang="en-US" altLang="ja-JP" sz="3200" b="0" i="0" u="none" strike="noStrike" baseline="0" smtClean="0">
            <a:solidFill>
              <a:schemeClr val="dk1"/>
            </a:solidFill>
            <a:latin typeface="+mn-lt"/>
            <a:ea typeface="+mn-ea"/>
            <a:cs typeface="+mn-cs"/>
          </a:endParaRPr>
        </a:p>
        <a:p>
          <a:r>
            <a:rPr lang="ja-JP" altLang="en-US" sz="3200" b="0" i="0" u="none" strike="noStrike" baseline="0" smtClean="0">
              <a:solidFill>
                <a:schemeClr val="dk1"/>
              </a:solidFill>
              <a:latin typeface="+mn-lt"/>
              <a:ea typeface="+mn-ea"/>
              <a:cs typeface="+mn-cs"/>
            </a:rPr>
            <a:t>必ず設定してください</a:t>
          </a:r>
          <a:endParaRPr lang="en-US" altLang="ja-JP" sz="3200" b="0" i="0" u="none" strike="noStrike" baseline="0" smtClean="0">
            <a:solidFill>
              <a:schemeClr val="dk1"/>
            </a:solidFill>
            <a:latin typeface="+mn-lt"/>
            <a:ea typeface="+mn-ea"/>
            <a:cs typeface="+mn-cs"/>
          </a:endParaRPr>
        </a:p>
        <a:p>
          <a:r>
            <a:rPr lang="ja-JP" altLang="en-US" sz="3200" b="0" i="0" u="none" strike="noStrike" baseline="0" smtClean="0">
              <a:solidFill>
                <a:schemeClr val="dk1"/>
              </a:solidFill>
              <a:latin typeface="+mn-lt"/>
              <a:ea typeface="+mn-ea"/>
              <a:cs typeface="+mn-cs"/>
            </a:rPr>
            <a:t>（学科でも実技でも可、時間数も任意）</a:t>
          </a:r>
          <a:endParaRPr kumimoji="1" lang="ja-JP" altLang="en-US" sz="3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304800</xdr:colOff>
      <xdr:row>9</xdr:row>
      <xdr:rowOff>190500</xdr:rowOff>
    </xdr:from>
    <xdr:to>
      <xdr:col>18</xdr:col>
      <xdr:colOff>533400</xdr:colOff>
      <xdr:row>26</xdr:row>
      <xdr:rowOff>342900</xdr:rowOff>
    </xdr:to>
    <xdr:sp macro="" textlink="">
      <xdr:nvSpPr>
        <xdr:cNvPr id="2" name="右中かっこ 1"/>
        <xdr:cNvSpPr/>
      </xdr:nvSpPr>
      <xdr:spPr>
        <a:xfrm>
          <a:off x="11725275" y="3838575"/>
          <a:ext cx="914400" cy="87344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0</xdr:colOff>
      <xdr:row>11</xdr:row>
      <xdr:rowOff>0</xdr:rowOff>
    </xdr:from>
    <xdr:to>
      <xdr:col>15</xdr:col>
      <xdr:colOff>10506</xdr:colOff>
      <xdr:row>19</xdr:row>
      <xdr:rowOff>61633</xdr:rowOff>
    </xdr:to>
    <xdr:sp macro="" textlink="">
      <xdr:nvSpPr>
        <xdr:cNvPr id="3" name="テキスト ボックス 2"/>
        <xdr:cNvSpPr txBox="1"/>
      </xdr:nvSpPr>
      <xdr:spPr>
        <a:xfrm>
          <a:off x="3092824" y="4997824"/>
          <a:ext cx="6846094" cy="409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3200" b="0" i="0" u="none" strike="noStrike" baseline="0" smtClean="0">
              <a:solidFill>
                <a:schemeClr val="dk1"/>
              </a:solidFill>
              <a:latin typeface="+mn-lt"/>
              <a:ea typeface="+mn-ea"/>
              <a:cs typeface="+mn-cs"/>
            </a:rPr>
            <a:t>デジタル分野以外の訓練では、</a:t>
          </a:r>
          <a:endParaRPr lang="en-US" altLang="ja-JP" sz="3200" b="0" i="0" u="none" strike="noStrike" baseline="0" smtClean="0">
            <a:solidFill>
              <a:schemeClr val="dk1"/>
            </a:solidFill>
            <a:latin typeface="+mn-lt"/>
            <a:ea typeface="+mn-ea"/>
            <a:cs typeface="+mn-cs"/>
          </a:endParaRPr>
        </a:p>
        <a:p>
          <a:r>
            <a:rPr lang="ja-JP" altLang="en-US" sz="3200" b="0" i="0" u="none" strike="noStrike" baseline="0" smtClean="0">
              <a:solidFill>
                <a:schemeClr val="dk1"/>
              </a:solidFill>
              <a:latin typeface="+mn-lt"/>
              <a:ea typeface="+mn-ea"/>
              <a:cs typeface="+mn-cs"/>
            </a:rPr>
            <a:t>訓練分野の特性を踏まえた</a:t>
          </a:r>
          <a:endParaRPr lang="en-US" altLang="ja-JP" sz="3200" b="0" i="0" u="none" strike="noStrike" baseline="0" smtClean="0">
            <a:solidFill>
              <a:schemeClr val="dk1"/>
            </a:solidFill>
            <a:latin typeface="+mn-lt"/>
            <a:ea typeface="+mn-ea"/>
            <a:cs typeface="+mn-cs"/>
          </a:endParaRPr>
        </a:p>
        <a:p>
          <a:r>
            <a:rPr lang="en-US" altLang="ja-JP" sz="3200" b="0" i="0" u="none" strike="noStrike" baseline="0" smtClean="0">
              <a:solidFill>
                <a:schemeClr val="dk1"/>
              </a:solidFill>
              <a:latin typeface="+mn-lt"/>
              <a:ea typeface="+mn-ea"/>
              <a:cs typeface="+mn-cs"/>
            </a:rPr>
            <a:t>DX</a:t>
          </a:r>
          <a:r>
            <a:rPr lang="ja-JP" altLang="en-US" sz="3200" b="0" i="0" u="none" strike="noStrike" baseline="0" smtClean="0">
              <a:solidFill>
                <a:schemeClr val="dk1"/>
              </a:solidFill>
              <a:latin typeface="+mn-lt"/>
              <a:ea typeface="+mn-ea"/>
              <a:cs typeface="+mn-cs"/>
            </a:rPr>
            <a:t>リテラシーを含むカリキュラムを</a:t>
          </a:r>
          <a:endParaRPr lang="en-US" altLang="ja-JP" sz="3200" b="0" i="0" u="none" strike="noStrike" baseline="0" smtClean="0">
            <a:solidFill>
              <a:schemeClr val="dk1"/>
            </a:solidFill>
            <a:latin typeface="+mn-lt"/>
            <a:ea typeface="+mn-ea"/>
            <a:cs typeface="+mn-cs"/>
          </a:endParaRPr>
        </a:p>
        <a:p>
          <a:r>
            <a:rPr lang="ja-JP" altLang="en-US" sz="3200" b="0" i="0" u="none" strike="noStrike" baseline="0" smtClean="0">
              <a:solidFill>
                <a:schemeClr val="dk1"/>
              </a:solidFill>
              <a:latin typeface="+mn-lt"/>
              <a:ea typeface="+mn-ea"/>
              <a:cs typeface="+mn-cs"/>
            </a:rPr>
            <a:t>必ず設定してください</a:t>
          </a:r>
          <a:endParaRPr lang="en-US" altLang="ja-JP" sz="3200" b="0" i="0" u="none" strike="noStrike" baseline="0" smtClean="0">
            <a:solidFill>
              <a:schemeClr val="dk1"/>
            </a:solidFill>
            <a:latin typeface="+mn-lt"/>
            <a:ea typeface="+mn-ea"/>
            <a:cs typeface="+mn-cs"/>
          </a:endParaRPr>
        </a:p>
        <a:p>
          <a:r>
            <a:rPr lang="ja-JP" altLang="en-US" sz="3200" b="0" i="0" u="none" strike="noStrike" baseline="0" smtClean="0">
              <a:solidFill>
                <a:schemeClr val="dk1"/>
              </a:solidFill>
              <a:latin typeface="+mn-lt"/>
              <a:ea typeface="+mn-ea"/>
              <a:cs typeface="+mn-cs"/>
            </a:rPr>
            <a:t>（学科でも実技でも可、時間数も任意）</a:t>
          </a:r>
          <a:endParaRPr kumimoji="1" lang="ja-JP" altLang="en-US" sz="32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304800</xdr:colOff>
      <xdr:row>10</xdr:row>
      <xdr:rowOff>190499</xdr:rowOff>
    </xdr:from>
    <xdr:to>
      <xdr:col>19</xdr:col>
      <xdr:colOff>533400</xdr:colOff>
      <xdr:row>32</xdr:row>
      <xdr:rowOff>23811</xdr:rowOff>
    </xdr:to>
    <xdr:sp macro="" textlink="">
      <xdr:nvSpPr>
        <xdr:cNvPr id="2" name="右中かっこ 1"/>
        <xdr:cNvSpPr/>
      </xdr:nvSpPr>
      <xdr:spPr>
        <a:xfrm>
          <a:off x="11770519" y="4548187"/>
          <a:ext cx="919162" cy="1083468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226218</xdr:colOff>
      <xdr:row>9</xdr:row>
      <xdr:rowOff>381000</xdr:rowOff>
    </xdr:from>
    <xdr:to>
      <xdr:col>15</xdr:col>
      <xdr:colOff>23813</xdr:colOff>
      <xdr:row>20</xdr:row>
      <xdr:rowOff>95251</xdr:rowOff>
    </xdr:to>
    <xdr:sp macro="" textlink="">
      <xdr:nvSpPr>
        <xdr:cNvPr id="3" name="テキスト ボックス 2"/>
        <xdr:cNvSpPr txBox="1"/>
      </xdr:nvSpPr>
      <xdr:spPr>
        <a:xfrm>
          <a:off x="3309937" y="4452938"/>
          <a:ext cx="7298532" cy="51315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〇学科</a:t>
          </a:r>
          <a:endParaRPr kumimoji="1" lang="en-US" altLang="ja-JP" sz="1800"/>
        </a:p>
        <a:p>
          <a:r>
            <a:rPr kumimoji="1" lang="ja-JP" altLang="en-US" sz="1800"/>
            <a:t>「</a:t>
          </a:r>
          <a:r>
            <a:rPr kumimoji="1" lang="en-US" altLang="ja-JP" sz="1800"/>
            <a:t>(</a:t>
          </a:r>
          <a:r>
            <a:rPr kumimoji="1" lang="ja-JP" altLang="en-US" sz="1800"/>
            <a:t>別紙１</a:t>
          </a:r>
          <a:r>
            <a:rPr kumimoji="1" lang="en-US" altLang="ja-JP" sz="1800"/>
            <a:t>)</a:t>
          </a:r>
          <a:r>
            <a:rPr kumimoji="1" lang="ja-JP" altLang="en-US" sz="1800"/>
            <a:t>ベンダーマネジメントカリキュラムについて」を参考にベンダーマネジメントについての訓練を行うこと。</a:t>
          </a:r>
          <a:endParaRPr kumimoji="1" lang="en-US" altLang="ja-JP" sz="1800"/>
        </a:p>
        <a:p>
          <a:r>
            <a:rPr kumimoji="1" lang="ja-JP" altLang="en-US" sz="1800"/>
            <a:t>・科目名は、「ベンダーマネジメント」とすること。</a:t>
          </a:r>
          <a:endParaRPr kumimoji="1" lang="en-US" altLang="ja-JP" sz="1800"/>
        </a:p>
        <a:p>
          <a:r>
            <a:rPr kumimoji="1" lang="ja-JP" altLang="en-US" sz="1800"/>
            <a:t>・時間は、</a:t>
          </a:r>
          <a:r>
            <a:rPr kumimoji="1" lang="en-US" altLang="ja-JP" sz="1800"/>
            <a:t>6</a:t>
          </a:r>
          <a:r>
            <a:rPr kumimoji="1" lang="ja-JP" altLang="en-US" sz="1800"/>
            <a:t>時間以上を行うこと。</a:t>
          </a:r>
          <a:endParaRPr kumimoji="1" lang="en-US" altLang="ja-JP" sz="1800"/>
        </a:p>
        <a:p>
          <a:endParaRPr kumimoji="1" lang="en-US" altLang="ja-JP" sz="1800"/>
        </a:p>
        <a:p>
          <a:r>
            <a:rPr kumimoji="1" lang="ja-JP" altLang="en-US" sz="1800"/>
            <a:t>〇デジタル職場実習</a:t>
          </a:r>
          <a:endParaRPr kumimoji="1" lang="en-US" altLang="ja-JP" sz="1800"/>
        </a:p>
        <a:p>
          <a:r>
            <a:rPr kumimoji="1" lang="ja-JP" altLang="en-US" sz="1800"/>
            <a:t>・デジタル職場実習実施コースとして実施する場合は、デジタル職場実習カリキュラムを設定すること。</a:t>
          </a:r>
          <a:endParaRPr kumimoji="1" lang="en-US" altLang="ja-JP" sz="1800"/>
        </a:p>
        <a:p>
          <a:r>
            <a:rPr kumimoji="1" lang="ja-JP" altLang="en-US" sz="1800"/>
            <a:t>・デジタル職場実習実施コースを実施しない場合は、デジタル職場実習カリキュラム記載行（</a:t>
          </a:r>
          <a:r>
            <a:rPr kumimoji="1" lang="en-US" altLang="ja-JP" sz="1800"/>
            <a:t>29</a:t>
          </a:r>
          <a:r>
            <a:rPr kumimoji="1" lang="ja-JP" altLang="en-US" sz="1800"/>
            <a:t>行～</a:t>
          </a:r>
          <a:r>
            <a:rPr kumimoji="1" lang="en-US" altLang="ja-JP" sz="1800"/>
            <a:t>32</a:t>
          </a:r>
          <a:r>
            <a:rPr kumimoji="1" lang="ja-JP" altLang="en-US" sz="1800"/>
            <a:t>行）を削除すること。</a:t>
          </a:r>
          <a:endParaRPr kumimoji="1" lang="en-US" altLang="ja-JP" sz="1800"/>
        </a:p>
        <a:p>
          <a:endParaRPr kumimoji="1" lang="ja-JP" altLang="en-US" sz="1800"/>
        </a:p>
        <a:p>
          <a:r>
            <a:rPr kumimoji="1" lang="ja-JP" altLang="en-US" sz="1800"/>
            <a:t>〇対応スキル項目欄</a:t>
          </a:r>
          <a:endParaRPr kumimoji="1" lang="en-US" altLang="ja-JP" sz="1800"/>
        </a:p>
        <a:p>
          <a:r>
            <a:rPr kumimoji="1" lang="ja-JP" altLang="en-US" sz="1800"/>
            <a:t>・複数のカテゴリーＡ～Ｄを記載すること。</a:t>
          </a:r>
          <a:endParaRPr kumimoji="1" lang="en-US" altLang="ja-JP" sz="1800"/>
        </a:p>
        <a:p>
          <a:r>
            <a:rPr kumimoji="1" lang="ja-JP" altLang="en-US" sz="1800"/>
            <a:t>・備考欄に</a:t>
          </a:r>
          <a:r>
            <a:rPr kumimoji="1" lang="en-US" altLang="ja-JP" sz="1800"/>
            <a:t>【</a:t>
          </a:r>
          <a:r>
            <a:rPr kumimoji="1" lang="ja-JP" altLang="en-US" sz="1800"/>
            <a:t>ＤＳＳ対応</a:t>
          </a:r>
          <a:r>
            <a:rPr kumimoji="1" lang="en-US" altLang="ja-JP" sz="1800"/>
            <a:t>】</a:t>
          </a:r>
          <a:r>
            <a:rPr kumimoji="1" lang="ja-JP" altLang="en-US" sz="1800"/>
            <a:t>と記載すること。</a:t>
          </a:r>
          <a:endParaRPr kumimoji="1" lang="en-US" altLang="ja-JP" sz="1800"/>
        </a:p>
        <a:p>
          <a:endParaRPr kumimoji="1" lang="en-US" altLang="ja-JP" sz="2000"/>
        </a:p>
        <a:p>
          <a:endParaRPr kumimoji="1" lang="ja-JP" altLang="en-US" sz="20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304800</xdr:colOff>
      <xdr:row>10</xdr:row>
      <xdr:rowOff>190499</xdr:rowOff>
    </xdr:from>
    <xdr:to>
      <xdr:col>19</xdr:col>
      <xdr:colOff>533400</xdr:colOff>
      <xdr:row>32</xdr:row>
      <xdr:rowOff>23811</xdr:rowOff>
    </xdr:to>
    <xdr:sp macro="" textlink="">
      <xdr:nvSpPr>
        <xdr:cNvPr id="2" name="右中かっこ 1"/>
        <xdr:cNvSpPr/>
      </xdr:nvSpPr>
      <xdr:spPr>
        <a:xfrm>
          <a:off x="12563475" y="4705349"/>
          <a:ext cx="914400" cy="1093946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119063</xdr:colOff>
      <xdr:row>10</xdr:row>
      <xdr:rowOff>59531</xdr:rowOff>
    </xdr:from>
    <xdr:to>
      <xdr:col>14</xdr:col>
      <xdr:colOff>988220</xdr:colOff>
      <xdr:row>20</xdr:row>
      <xdr:rowOff>476249</xdr:rowOff>
    </xdr:to>
    <xdr:sp macro="" textlink="">
      <xdr:nvSpPr>
        <xdr:cNvPr id="4" name="テキスト ボックス 3"/>
        <xdr:cNvSpPr txBox="1"/>
      </xdr:nvSpPr>
      <xdr:spPr>
        <a:xfrm>
          <a:off x="3202782" y="4548187"/>
          <a:ext cx="7322344" cy="5417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〇学科</a:t>
          </a:r>
          <a:endParaRPr kumimoji="1" lang="en-US" altLang="ja-JP" sz="1800"/>
        </a:p>
        <a:p>
          <a:r>
            <a:rPr kumimoji="1" lang="ja-JP" altLang="en-US" sz="1800"/>
            <a:t>「</a:t>
          </a:r>
          <a:r>
            <a:rPr kumimoji="1" lang="en-US" altLang="ja-JP" sz="1800"/>
            <a:t>(</a:t>
          </a:r>
          <a:r>
            <a:rPr kumimoji="1" lang="ja-JP" altLang="en-US" sz="1800"/>
            <a:t>別紙１</a:t>
          </a:r>
          <a:r>
            <a:rPr kumimoji="1" lang="en-US" altLang="ja-JP" sz="1800"/>
            <a:t>)</a:t>
          </a:r>
          <a:r>
            <a:rPr kumimoji="1" lang="ja-JP" altLang="en-US" sz="1800"/>
            <a:t>ベンダーマネジメントカリキュラムについて」を参考にベンダーマネジメントについての訓練を行うこと。</a:t>
          </a:r>
          <a:endParaRPr kumimoji="1" lang="en-US" altLang="ja-JP" sz="1800"/>
        </a:p>
        <a:p>
          <a:r>
            <a:rPr kumimoji="1" lang="ja-JP" altLang="en-US" sz="1800"/>
            <a:t>・科目名は、「ベンダーマネジメント」とすること。</a:t>
          </a:r>
          <a:endParaRPr kumimoji="1" lang="en-US" altLang="ja-JP" sz="1800"/>
        </a:p>
        <a:p>
          <a:r>
            <a:rPr kumimoji="1" lang="ja-JP" altLang="en-US" sz="1800"/>
            <a:t>・時間は、</a:t>
          </a:r>
          <a:r>
            <a:rPr kumimoji="1" lang="en-US" altLang="ja-JP" sz="1800"/>
            <a:t>6</a:t>
          </a:r>
          <a:r>
            <a:rPr kumimoji="1" lang="ja-JP" altLang="en-US" sz="1800"/>
            <a:t>時間以上を行うこと。</a:t>
          </a:r>
          <a:endParaRPr kumimoji="1" lang="en-US" altLang="ja-JP" sz="1800"/>
        </a:p>
        <a:p>
          <a:endParaRPr kumimoji="1" lang="en-US" altLang="ja-JP" sz="1800"/>
        </a:p>
        <a:p>
          <a:r>
            <a:rPr kumimoji="1" lang="ja-JP" altLang="en-US" sz="1800"/>
            <a:t>〇デジタル職場実習</a:t>
          </a:r>
          <a:endParaRPr kumimoji="1" lang="en-US" altLang="ja-JP" sz="1800"/>
        </a:p>
        <a:p>
          <a:r>
            <a:rPr kumimoji="1" lang="ja-JP" altLang="en-US" sz="1800"/>
            <a:t>・デジタル職場実習実施コースとして実施する場合は、デジタル職場実習カリキュラムを設定すること。</a:t>
          </a:r>
          <a:endParaRPr kumimoji="1" lang="en-US" altLang="ja-JP" sz="1800"/>
        </a:p>
        <a:p>
          <a:r>
            <a:rPr kumimoji="1" lang="ja-JP" altLang="en-US" sz="1800"/>
            <a:t>・デジタル職場実習実施コースを実施しない場合は、デジタル職場実習カリキュラム記載行（</a:t>
          </a:r>
          <a:r>
            <a:rPr kumimoji="1" lang="en-US" altLang="ja-JP" sz="1800"/>
            <a:t>29</a:t>
          </a:r>
          <a:r>
            <a:rPr kumimoji="1" lang="ja-JP" altLang="en-US" sz="1800"/>
            <a:t>行～</a:t>
          </a:r>
          <a:r>
            <a:rPr kumimoji="1" lang="en-US" altLang="ja-JP" sz="1800"/>
            <a:t>32</a:t>
          </a:r>
          <a:r>
            <a:rPr kumimoji="1" lang="ja-JP" altLang="en-US" sz="1800"/>
            <a:t>行）を削除すること。</a:t>
          </a:r>
          <a:endParaRPr kumimoji="1" lang="en-US" altLang="ja-JP" sz="1800"/>
        </a:p>
        <a:p>
          <a:endParaRPr kumimoji="1" lang="ja-JP" altLang="en-US" sz="1800"/>
        </a:p>
        <a:p>
          <a:r>
            <a:rPr kumimoji="1" lang="ja-JP" altLang="en-US" sz="1800"/>
            <a:t>〇対応スキル項目欄</a:t>
          </a:r>
          <a:endParaRPr kumimoji="1" lang="en-US" altLang="ja-JP" sz="1800"/>
        </a:p>
        <a:p>
          <a:r>
            <a:rPr kumimoji="1" lang="ja-JP" altLang="en-US" sz="1800"/>
            <a:t>・複数のカテゴリーＡ～Ｄを記載すること。</a:t>
          </a:r>
          <a:endParaRPr kumimoji="1" lang="en-US" altLang="ja-JP" sz="1800"/>
        </a:p>
        <a:p>
          <a:r>
            <a:rPr kumimoji="1" lang="ja-JP" altLang="en-US" sz="1800"/>
            <a:t>・備考欄に</a:t>
          </a:r>
          <a:r>
            <a:rPr kumimoji="1" lang="en-US" altLang="ja-JP" sz="1800"/>
            <a:t>【</a:t>
          </a:r>
          <a:r>
            <a:rPr kumimoji="1" lang="ja-JP" altLang="en-US" sz="1800"/>
            <a:t>ＤＳＳ対応</a:t>
          </a:r>
          <a:r>
            <a:rPr kumimoji="1" lang="en-US" altLang="ja-JP" sz="1800"/>
            <a:t>】</a:t>
          </a:r>
          <a:r>
            <a:rPr kumimoji="1" lang="ja-JP" altLang="en-US" sz="1800"/>
            <a:t>と記載すること。</a:t>
          </a:r>
          <a:endParaRPr kumimoji="1" lang="en-US" altLang="ja-JP" sz="1800"/>
        </a:p>
        <a:p>
          <a:endParaRPr kumimoji="1" lang="ja-JP" altLang="en-US" sz="18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18</xdr:col>
      <xdr:colOff>304800</xdr:colOff>
      <xdr:row>10</xdr:row>
      <xdr:rowOff>190499</xdr:rowOff>
    </xdr:from>
    <xdr:to>
      <xdr:col>19</xdr:col>
      <xdr:colOff>533400</xdr:colOff>
      <xdr:row>32</xdr:row>
      <xdr:rowOff>23811</xdr:rowOff>
    </xdr:to>
    <xdr:sp macro="" textlink="">
      <xdr:nvSpPr>
        <xdr:cNvPr id="2" name="右中かっこ 1"/>
        <xdr:cNvSpPr/>
      </xdr:nvSpPr>
      <xdr:spPr>
        <a:xfrm>
          <a:off x="12563475" y="4705349"/>
          <a:ext cx="914400" cy="1093946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146278</xdr:colOff>
      <xdr:row>9</xdr:row>
      <xdr:rowOff>386102</xdr:rowOff>
    </xdr:from>
    <xdr:to>
      <xdr:col>15</xdr:col>
      <xdr:colOff>857250</xdr:colOff>
      <xdr:row>20</xdr:row>
      <xdr:rowOff>326571</xdr:rowOff>
    </xdr:to>
    <xdr:sp macro="" textlink="">
      <xdr:nvSpPr>
        <xdr:cNvPr id="3" name="テキスト ボックス 2"/>
        <xdr:cNvSpPr txBox="1"/>
      </xdr:nvSpPr>
      <xdr:spPr>
        <a:xfrm>
          <a:off x="3248707" y="4753995"/>
          <a:ext cx="8126864" cy="53969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〇学科</a:t>
          </a:r>
          <a:endParaRPr kumimoji="1" lang="en-US" altLang="ja-JP" sz="1800"/>
        </a:p>
        <a:p>
          <a:r>
            <a:rPr kumimoji="1" lang="ja-JP" altLang="en-US" sz="1800"/>
            <a:t>「</a:t>
          </a:r>
          <a:r>
            <a:rPr kumimoji="1" lang="en-US" altLang="ja-JP" sz="1800"/>
            <a:t>(</a:t>
          </a:r>
          <a:r>
            <a:rPr kumimoji="1" lang="ja-JP" altLang="en-US" sz="1800"/>
            <a:t>別紙１</a:t>
          </a:r>
          <a:r>
            <a:rPr kumimoji="1" lang="en-US" altLang="ja-JP" sz="1800"/>
            <a:t>)</a:t>
          </a:r>
          <a:r>
            <a:rPr kumimoji="1" lang="ja-JP" altLang="en-US" sz="1800"/>
            <a:t>ベンダーマネジメントカリキュラムについて」を参考にベンダーマネジメントについての訓練を行うこと。</a:t>
          </a:r>
          <a:endParaRPr kumimoji="1" lang="en-US" altLang="ja-JP" sz="1800"/>
        </a:p>
        <a:p>
          <a:r>
            <a:rPr kumimoji="1" lang="ja-JP" altLang="en-US" sz="1800"/>
            <a:t>・科目名は、「ベンダーマネジメント」とすること。</a:t>
          </a:r>
          <a:endParaRPr kumimoji="1" lang="en-US" altLang="ja-JP" sz="1800"/>
        </a:p>
        <a:p>
          <a:r>
            <a:rPr kumimoji="1" lang="ja-JP" altLang="en-US" sz="1800"/>
            <a:t>・時間は、</a:t>
          </a:r>
          <a:r>
            <a:rPr kumimoji="1" lang="en-US" altLang="ja-JP" sz="1800"/>
            <a:t>6</a:t>
          </a:r>
          <a:r>
            <a:rPr kumimoji="1" lang="ja-JP" altLang="en-US" sz="1800"/>
            <a:t>時間以上を行うこと。</a:t>
          </a:r>
          <a:endParaRPr kumimoji="1" lang="en-US" altLang="ja-JP" sz="1800"/>
        </a:p>
        <a:p>
          <a:endParaRPr kumimoji="1" lang="en-US" altLang="ja-JP" sz="1800"/>
        </a:p>
        <a:p>
          <a:r>
            <a:rPr kumimoji="1" lang="ja-JP" altLang="en-US" sz="1800"/>
            <a:t>〇デジタル職場実習</a:t>
          </a:r>
          <a:endParaRPr kumimoji="1" lang="en-US" altLang="ja-JP" sz="1800"/>
        </a:p>
        <a:p>
          <a:r>
            <a:rPr kumimoji="1" lang="ja-JP" altLang="en-US" sz="1800"/>
            <a:t>・デジタル職場実習実施コースとして実施する場合は、デジタル職場実習カリキュラムを設定すること。</a:t>
          </a:r>
        </a:p>
        <a:p>
          <a:r>
            <a:rPr kumimoji="1" lang="ja-JP" altLang="en-US" sz="1800"/>
            <a:t>・デジタル職場実習実施コースを実施しない場合は、デジタル職場実習カリキュラム記載行（</a:t>
          </a:r>
          <a:r>
            <a:rPr kumimoji="1" lang="en-US" altLang="ja-JP" sz="1800"/>
            <a:t>29</a:t>
          </a:r>
          <a:r>
            <a:rPr kumimoji="1" lang="ja-JP" altLang="en-US" sz="1800"/>
            <a:t>行～</a:t>
          </a:r>
          <a:r>
            <a:rPr kumimoji="1" lang="en-US" altLang="ja-JP" sz="1800"/>
            <a:t>32</a:t>
          </a:r>
          <a:r>
            <a:rPr kumimoji="1" lang="ja-JP" altLang="en-US" sz="1800"/>
            <a:t>行）を削除すること。</a:t>
          </a:r>
        </a:p>
        <a:p>
          <a:endParaRPr kumimoji="1" lang="ja-JP" altLang="en-US" sz="1800"/>
        </a:p>
        <a:p>
          <a:r>
            <a:rPr kumimoji="1" lang="ja-JP" altLang="en-US" sz="1800"/>
            <a:t>〇対応スキル項目欄</a:t>
          </a:r>
          <a:endParaRPr kumimoji="1" lang="en-US" altLang="ja-JP" sz="1800"/>
        </a:p>
        <a:p>
          <a:r>
            <a:rPr kumimoji="1" lang="ja-JP" altLang="en-US" sz="1800"/>
            <a:t>・複数のカテゴリーＡ～Ｄを記載すること。</a:t>
          </a:r>
          <a:endParaRPr kumimoji="1" lang="en-US" altLang="ja-JP" sz="1800"/>
        </a:p>
        <a:p>
          <a:r>
            <a:rPr kumimoji="1" lang="ja-JP" altLang="en-US" sz="1800"/>
            <a:t>・備考欄に</a:t>
          </a:r>
          <a:r>
            <a:rPr kumimoji="1" lang="en-US" altLang="ja-JP" sz="1800"/>
            <a:t>【</a:t>
          </a:r>
          <a:r>
            <a:rPr kumimoji="1" lang="ja-JP" altLang="en-US" sz="1800"/>
            <a:t>ＤＳＳ対応</a:t>
          </a:r>
          <a:r>
            <a:rPr kumimoji="1" lang="en-US" altLang="ja-JP" sz="1800"/>
            <a:t>】</a:t>
          </a:r>
          <a:r>
            <a:rPr kumimoji="1" lang="ja-JP" altLang="en-US" sz="1800"/>
            <a:t>と記載すること。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0</xdr:colOff>
      <xdr:row>13</xdr:row>
      <xdr:rowOff>0</xdr:rowOff>
    </xdr:from>
    <xdr:to>
      <xdr:col>14</xdr:col>
      <xdr:colOff>428626</xdr:colOff>
      <xdr:row>21</xdr:row>
      <xdr:rowOff>95250</xdr:rowOff>
    </xdr:to>
    <xdr:sp macro="" textlink="">
      <xdr:nvSpPr>
        <xdr:cNvPr id="2" name="テキスト ボックス 1"/>
        <xdr:cNvSpPr txBox="1"/>
      </xdr:nvSpPr>
      <xdr:spPr>
        <a:xfrm>
          <a:off x="3262313" y="6369844"/>
          <a:ext cx="6846094" cy="409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3200" b="0" i="0" u="none" strike="noStrike" baseline="0" smtClean="0">
              <a:solidFill>
                <a:schemeClr val="dk1"/>
              </a:solidFill>
              <a:latin typeface="+mn-lt"/>
              <a:ea typeface="+mn-ea"/>
              <a:cs typeface="+mn-cs"/>
            </a:rPr>
            <a:t>デジタル分野以外の訓練では、</a:t>
          </a:r>
          <a:endParaRPr lang="en-US" altLang="ja-JP" sz="3200" b="0" i="0" u="none" strike="noStrike" baseline="0" smtClean="0">
            <a:solidFill>
              <a:schemeClr val="dk1"/>
            </a:solidFill>
            <a:latin typeface="+mn-lt"/>
            <a:ea typeface="+mn-ea"/>
            <a:cs typeface="+mn-cs"/>
          </a:endParaRPr>
        </a:p>
        <a:p>
          <a:r>
            <a:rPr lang="ja-JP" altLang="en-US" sz="3200" b="0" i="0" u="none" strike="noStrike" baseline="0" smtClean="0">
              <a:solidFill>
                <a:schemeClr val="dk1"/>
              </a:solidFill>
              <a:latin typeface="+mn-lt"/>
              <a:ea typeface="+mn-ea"/>
              <a:cs typeface="+mn-cs"/>
            </a:rPr>
            <a:t>訓練分野の特性を踏まえた</a:t>
          </a:r>
          <a:endParaRPr lang="en-US" altLang="ja-JP" sz="3200" b="0" i="0" u="none" strike="noStrike" baseline="0" smtClean="0">
            <a:solidFill>
              <a:schemeClr val="dk1"/>
            </a:solidFill>
            <a:latin typeface="+mn-lt"/>
            <a:ea typeface="+mn-ea"/>
            <a:cs typeface="+mn-cs"/>
          </a:endParaRPr>
        </a:p>
        <a:p>
          <a:r>
            <a:rPr lang="en-US" altLang="ja-JP" sz="3200" b="0" i="0" u="none" strike="noStrike" baseline="0" smtClean="0">
              <a:solidFill>
                <a:schemeClr val="dk1"/>
              </a:solidFill>
              <a:latin typeface="+mn-lt"/>
              <a:ea typeface="+mn-ea"/>
              <a:cs typeface="+mn-cs"/>
            </a:rPr>
            <a:t>DX</a:t>
          </a:r>
          <a:r>
            <a:rPr lang="ja-JP" altLang="en-US" sz="3200" b="0" i="0" u="none" strike="noStrike" baseline="0" smtClean="0">
              <a:solidFill>
                <a:schemeClr val="dk1"/>
              </a:solidFill>
              <a:latin typeface="+mn-lt"/>
              <a:ea typeface="+mn-ea"/>
              <a:cs typeface="+mn-cs"/>
            </a:rPr>
            <a:t>リテラシーを含むカリキュラムを</a:t>
          </a:r>
          <a:endParaRPr lang="en-US" altLang="ja-JP" sz="3200" b="0" i="0" u="none" strike="noStrike" baseline="0" smtClean="0">
            <a:solidFill>
              <a:schemeClr val="dk1"/>
            </a:solidFill>
            <a:latin typeface="+mn-lt"/>
            <a:ea typeface="+mn-ea"/>
            <a:cs typeface="+mn-cs"/>
          </a:endParaRPr>
        </a:p>
        <a:p>
          <a:r>
            <a:rPr lang="ja-JP" altLang="en-US" sz="3200" b="0" i="0" u="none" strike="noStrike" baseline="0" smtClean="0">
              <a:solidFill>
                <a:schemeClr val="dk1"/>
              </a:solidFill>
              <a:latin typeface="+mn-lt"/>
              <a:ea typeface="+mn-ea"/>
              <a:cs typeface="+mn-cs"/>
            </a:rPr>
            <a:t>必ず設定してください</a:t>
          </a:r>
          <a:endParaRPr lang="en-US" altLang="ja-JP" sz="3200" b="0" i="0" u="none" strike="noStrike" baseline="0" smtClean="0">
            <a:solidFill>
              <a:schemeClr val="dk1"/>
            </a:solidFill>
            <a:latin typeface="+mn-lt"/>
            <a:ea typeface="+mn-ea"/>
            <a:cs typeface="+mn-cs"/>
          </a:endParaRPr>
        </a:p>
        <a:p>
          <a:r>
            <a:rPr lang="ja-JP" altLang="en-US" sz="3200" b="0" i="0" u="none" strike="noStrike" baseline="0" smtClean="0">
              <a:solidFill>
                <a:schemeClr val="dk1"/>
              </a:solidFill>
              <a:latin typeface="+mn-lt"/>
              <a:ea typeface="+mn-ea"/>
              <a:cs typeface="+mn-cs"/>
            </a:rPr>
            <a:t>（学科でも実技でも可、時間数も任意）</a:t>
          </a:r>
          <a:endParaRPr kumimoji="1" lang="ja-JP" altLang="en-US" sz="32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304800</xdr:colOff>
      <xdr:row>9</xdr:row>
      <xdr:rowOff>190500</xdr:rowOff>
    </xdr:from>
    <xdr:to>
      <xdr:col>18</xdr:col>
      <xdr:colOff>533400</xdr:colOff>
      <xdr:row>26</xdr:row>
      <xdr:rowOff>342900</xdr:rowOff>
    </xdr:to>
    <xdr:sp macro="" textlink="">
      <xdr:nvSpPr>
        <xdr:cNvPr id="2" name="右中かっこ 1"/>
        <xdr:cNvSpPr/>
      </xdr:nvSpPr>
      <xdr:spPr>
        <a:xfrm>
          <a:off x="11877675" y="3771900"/>
          <a:ext cx="914400" cy="112395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0</xdr:colOff>
      <xdr:row>11</xdr:row>
      <xdr:rowOff>0</xdr:rowOff>
    </xdr:from>
    <xdr:to>
      <xdr:col>14</xdr:col>
      <xdr:colOff>631031</xdr:colOff>
      <xdr:row>17</xdr:row>
      <xdr:rowOff>166687</xdr:rowOff>
    </xdr:to>
    <xdr:sp macro="" textlink="">
      <xdr:nvSpPr>
        <xdr:cNvPr id="3" name="テキスト ボックス 2"/>
        <xdr:cNvSpPr txBox="1"/>
      </xdr:nvSpPr>
      <xdr:spPr>
        <a:xfrm>
          <a:off x="3345656" y="5429250"/>
          <a:ext cx="6846094" cy="409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3200" b="0" i="0" u="none" strike="noStrike" baseline="0" smtClean="0">
              <a:solidFill>
                <a:schemeClr val="dk1"/>
              </a:solidFill>
              <a:latin typeface="+mn-lt"/>
              <a:ea typeface="+mn-ea"/>
              <a:cs typeface="+mn-cs"/>
            </a:rPr>
            <a:t>デジタル分野以外の訓練では、</a:t>
          </a:r>
          <a:endParaRPr lang="en-US" altLang="ja-JP" sz="3200" b="0" i="0" u="none" strike="noStrike" baseline="0" smtClean="0">
            <a:solidFill>
              <a:schemeClr val="dk1"/>
            </a:solidFill>
            <a:latin typeface="+mn-lt"/>
            <a:ea typeface="+mn-ea"/>
            <a:cs typeface="+mn-cs"/>
          </a:endParaRPr>
        </a:p>
        <a:p>
          <a:r>
            <a:rPr lang="ja-JP" altLang="en-US" sz="3200" b="0" i="0" u="none" strike="noStrike" baseline="0" smtClean="0">
              <a:solidFill>
                <a:schemeClr val="dk1"/>
              </a:solidFill>
              <a:latin typeface="+mn-lt"/>
              <a:ea typeface="+mn-ea"/>
              <a:cs typeface="+mn-cs"/>
            </a:rPr>
            <a:t>訓練分野の特性を踏まえた</a:t>
          </a:r>
          <a:endParaRPr lang="en-US" altLang="ja-JP" sz="3200" b="0" i="0" u="none" strike="noStrike" baseline="0" smtClean="0">
            <a:solidFill>
              <a:schemeClr val="dk1"/>
            </a:solidFill>
            <a:latin typeface="+mn-lt"/>
            <a:ea typeface="+mn-ea"/>
            <a:cs typeface="+mn-cs"/>
          </a:endParaRPr>
        </a:p>
        <a:p>
          <a:r>
            <a:rPr lang="en-US" altLang="ja-JP" sz="3200" b="0" i="0" u="none" strike="noStrike" baseline="0" smtClean="0">
              <a:solidFill>
                <a:schemeClr val="dk1"/>
              </a:solidFill>
              <a:latin typeface="+mn-lt"/>
              <a:ea typeface="+mn-ea"/>
              <a:cs typeface="+mn-cs"/>
            </a:rPr>
            <a:t>DX</a:t>
          </a:r>
          <a:r>
            <a:rPr lang="ja-JP" altLang="en-US" sz="3200" b="0" i="0" u="none" strike="noStrike" baseline="0" smtClean="0">
              <a:solidFill>
                <a:schemeClr val="dk1"/>
              </a:solidFill>
              <a:latin typeface="+mn-lt"/>
              <a:ea typeface="+mn-ea"/>
              <a:cs typeface="+mn-cs"/>
            </a:rPr>
            <a:t>リテラシーを含むカリキュラムを</a:t>
          </a:r>
          <a:endParaRPr lang="en-US" altLang="ja-JP" sz="3200" b="0" i="0" u="none" strike="noStrike" baseline="0" smtClean="0">
            <a:solidFill>
              <a:schemeClr val="dk1"/>
            </a:solidFill>
            <a:latin typeface="+mn-lt"/>
            <a:ea typeface="+mn-ea"/>
            <a:cs typeface="+mn-cs"/>
          </a:endParaRPr>
        </a:p>
        <a:p>
          <a:r>
            <a:rPr lang="ja-JP" altLang="en-US" sz="3200" b="0" i="0" u="none" strike="noStrike" baseline="0" smtClean="0">
              <a:solidFill>
                <a:schemeClr val="dk1"/>
              </a:solidFill>
              <a:latin typeface="+mn-lt"/>
              <a:ea typeface="+mn-ea"/>
              <a:cs typeface="+mn-cs"/>
            </a:rPr>
            <a:t>必ず設定してください</a:t>
          </a:r>
          <a:endParaRPr lang="en-US" altLang="ja-JP" sz="3200" b="0" i="0" u="none" strike="noStrike" baseline="0" smtClean="0">
            <a:solidFill>
              <a:schemeClr val="dk1"/>
            </a:solidFill>
            <a:latin typeface="+mn-lt"/>
            <a:ea typeface="+mn-ea"/>
            <a:cs typeface="+mn-cs"/>
          </a:endParaRPr>
        </a:p>
        <a:p>
          <a:r>
            <a:rPr lang="ja-JP" altLang="en-US" sz="3200" b="0" i="0" u="none" strike="noStrike" baseline="0" smtClean="0">
              <a:solidFill>
                <a:schemeClr val="dk1"/>
              </a:solidFill>
              <a:latin typeface="+mn-lt"/>
              <a:ea typeface="+mn-ea"/>
              <a:cs typeface="+mn-cs"/>
            </a:rPr>
            <a:t>（学科でも実技でも可、時間数も任意）</a:t>
          </a:r>
          <a:endParaRPr kumimoji="1" lang="ja-JP" altLang="en-US" sz="32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166687</xdr:colOff>
      <xdr:row>11</xdr:row>
      <xdr:rowOff>404813</xdr:rowOff>
    </xdr:from>
    <xdr:to>
      <xdr:col>13</xdr:col>
      <xdr:colOff>702469</xdr:colOff>
      <xdr:row>19</xdr:row>
      <xdr:rowOff>345281</xdr:rowOff>
    </xdr:to>
    <xdr:sp macro="" textlink="">
      <xdr:nvSpPr>
        <xdr:cNvPr id="2" name="テキスト ボックス 1"/>
        <xdr:cNvSpPr txBox="1"/>
      </xdr:nvSpPr>
      <xdr:spPr>
        <a:xfrm>
          <a:off x="1571625" y="6084094"/>
          <a:ext cx="6846094" cy="409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3200" b="0" i="0" u="none" strike="noStrike" baseline="0" smtClean="0">
              <a:solidFill>
                <a:schemeClr val="dk1"/>
              </a:solidFill>
              <a:latin typeface="+mn-lt"/>
              <a:ea typeface="+mn-ea"/>
              <a:cs typeface="+mn-cs"/>
            </a:rPr>
            <a:t>デジタル分野以外の訓練では、</a:t>
          </a:r>
          <a:endParaRPr lang="en-US" altLang="ja-JP" sz="3200" b="0" i="0" u="none" strike="noStrike" baseline="0" smtClean="0">
            <a:solidFill>
              <a:schemeClr val="dk1"/>
            </a:solidFill>
            <a:latin typeface="+mn-lt"/>
            <a:ea typeface="+mn-ea"/>
            <a:cs typeface="+mn-cs"/>
          </a:endParaRPr>
        </a:p>
        <a:p>
          <a:r>
            <a:rPr lang="ja-JP" altLang="en-US" sz="3200" b="0" i="0" u="none" strike="noStrike" baseline="0" smtClean="0">
              <a:solidFill>
                <a:schemeClr val="dk1"/>
              </a:solidFill>
              <a:latin typeface="+mn-lt"/>
              <a:ea typeface="+mn-ea"/>
              <a:cs typeface="+mn-cs"/>
            </a:rPr>
            <a:t>訓練分野の特性を踏まえた</a:t>
          </a:r>
          <a:endParaRPr lang="en-US" altLang="ja-JP" sz="3200" b="0" i="0" u="none" strike="noStrike" baseline="0" smtClean="0">
            <a:solidFill>
              <a:schemeClr val="dk1"/>
            </a:solidFill>
            <a:latin typeface="+mn-lt"/>
            <a:ea typeface="+mn-ea"/>
            <a:cs typeface="+mn-cs"/>
          </a:endParaRPr>
        </a:p>
        <a:p>
          <a:r>
            <a:rPr lang="en-US" altLang="ja-JP" sz="3200" b="0" i="0" u="none" strike="noStrike" baseline="0" smtClean="0">
              <a:solidFill>
                <a:schemeClr val="dk1"/>
              </a:solidFill>
              <a:latin typeface="+mn-lt"/>
              <a:ea typeface="+mn-ea"/>
              <a:cs typeface="+mn-cs"/>
            </a:rPr>
            <a:t>DX</a:t>
          </a:r>
          <a:r>
            <a:rPr lang="ja-JP" altLang="en-US" sz="3200" b="0" i="0" u="none" strike="noStrike" baseline="0" smtClean="0">
              <a:solidFill>
                <a:schemeClr val="dk1"/>
              </a:solidFill>
              <a:latin typeface="+mn-lt"/>
              <a:ea typeface="+mn-ea"/>
              <a:cs typeface="+mn-cs"/>
            </a:rPr>
            <a:t>リテラシーを含むカリキュラムを</a:t>
          </a:r>
          <a:endParaRPr lang="en-US" altLang="ja-JP" sz="3200" b="0" i="0" u="none" strike="noStrike" baseline="0" smtClean="0">
            <a:solidFill>
              <a:schemeClr val="dk1"/>
            </a:solidFill>
            <a:latin typeface="+mn-lt"/>
            <a:ea typeface="+mn-ea"/>
            <a:cs typeface="+mn-cs"/>
          </a:endParaRPr>
        </a:p>
        <a:p>
          <a:r>
            <a:rPr lang="ja-JP" altLang="en-US" sz="3200" b="0" i="0" u="none" strike="noStrike" baseline="0" smtClean="0">
              <a:solidFill>
                <a:schemeClr val="dk1"/>
              </a:solidFill>
              <a:latin typeface="+mn-lt"/>
              <a:ea typeface="+mn-ea"/>
              <a:cs typeface="+mn-cs"/>
            </a:rPr>
            <a:t>必ず設定してください</a:t>
          </a:r>
          <a:endParaRPr lang="en-US" altLang="ja-JP" sz="3200" b="0" i="0" u="none" strike="noStrike" baseline="0" smtClean="0">
            <a:solidFill>
              <a:schemeClr val="dk1"/>
            </a:solidFill>
            <a:latin typeface="+mn-lt"/>
            <a:ea typeface="+mn-ea"/>
            <a:cs typeface="+mn-cs"/>
          </a:endParaRPr>
        </a:p>
        <a:p>
          <a:r>
            <a:rPr lang="ja-JP" altLang="en-US" sz="3200" b="0" i="0" u="none" strike="noStrike" baseline="0" smtClean="0">
              <a:solidFill>
                <a:schemeClr val="dk1"/>
              </a:solidFill>
              <a:latin typeface="+mn-lt"/>
              <a:ea typeface="+mn-ea"/>
              <a:cs typeface="+mn-cs"/>
            </a:rPr>
            <a:t>（学科でも実技でも可、時間数も任意）</a:t>
          </a:r>
          <a:endParaRPr kumimoji="1" lang="ja-JP" altLang="en-US" sz="32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642938</xdr:colOff>
      <xdr:row>11</xdr:row>
      <xdr:rowOff>785812</xdr:rowOff>
    </xdr:from>
    <xdr:to>
      <xdr:col>14</xdr:col>
      <xdr:colOff>202407</xdr:colOff>
      <xdr:row>24</xdr:row>
      <xdr:rowOff>190500</xdr:rowOff>
    </xdr:to>
    <xdr:sp macro="" textlink="">
      <xdr:nvSpPr>
        <xdr:cNvPr id="2" name="テキスト ボックス 1"/>
        <xdr:cNvSpPr txBox="1"/>
      </xdr:nvSpPr>
      <xdr:spPr>
        <a:xfrm>
          <a:off x="2655094" y="5203031"/>
          <a:ext cx="6846094" cy="409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3200" b="0" i="0" u="none" strike="noStrike" baseline="0" smtClean="0">
              <a:solidFill>
                <a:schemeClr val="dk1"/>
              </a:solidFill>
              <a:latin typeface="+mn-lt"/>
              <a:ea typeface="+mn-ea"/>
              <a:cs typeface="+mn-cs"/>
            </a:rPr>
            <a:t>デジタル分野以外の訓練では、</a:t>
          </a:r>
          <a:endParaRPr lang="en-US" altLang="ja-JP" sz="3200" b="0" i="0" u="none" strike="noStrike" baseline="0" smtClean="0">
            <a:solidFill>
              <a:schemeClr val="dk1"/>
            </a:solidFill>
            <a:latin typeface="+mn-lt"/>
            <a:ea typeface="+mn-ea"/>
            <a:cs typeface="+mn-cs"/>
          </a:endParaRPr>
        </a:p>
        <a:p>
          <a:r>
            <a:rPr lang="ja-JP" altLang="en-US" sz="3200" b="0" i="0" u="none" strike="noStrike" baseline="0" smtClean="0">
              <a:solidFill>
                <a:schemeClr val="dk1"/>
              </a:solidFill>
              <a:latin typeface="+mn-lt"/>
              <a:ea typeface="+mn-ea"/>
              <a:cs typeface="+mn-cs"/>
            </a:rPr>
            <a:t>訓練分野の特性を踏まえた</a:t>
          </a:r>
          <a:endParaRPr lang="en-US" altLang="ja-JP" sz="3200" b="0" i="0" u="none" strike="noStrike" baseline="0" smtClean="0">
            <a:solidFill>
              <a:schemeClr val="dk1"/>
            </a:solidFill>
            <a:latin typeface="+mn-lt"/>
            <a:ea typeface="+mn-ea"/>
            <a:cs typeface="+mn-cs"/>
          </a:endParaRPr>
        </a:p>
        <a:p>
          <a:r>
            <a:rPr lang="en-US" altLang="ja-JP" sz="3200" b="0" i="0" u="none" strike="noStrike" baseline="0" smtClean="0">
              <a:solidFill>
                <a:schemeClr val="dk1"/>
              </a:solidFill>
              <a:latin typeface="+mn-lt"/>
              <a:ea typeface="+mn-ea"/>
              <a:cs typeface="+mn-cs"/>
            </a:rPr>
            <a:t>DX</a:t>
          </a:r>
          <a:r>
            <a:rPr lang="ja-JP" altLang="en-US" sz="3200" b="0" i="0" u="none" strike="noStrike" baseline="0" smtClean="0">
              <a:solidFill>
                <a:schemeClr val="dk1"/>
              </a:solidFill>
              <a:latin typeface="+mn-lt"/>
              <a:ea typeface="+mn-ea"/>
              <a:cs typeface="+mn-cs"/>
            </a:rPr>
            <a:t>リテラシーを含むカリキュラムを</a:t>
          </a:r>
          <a:endParaRPr lang="en-US" altLang="ja-JP" sz="3200" b="0" i="0" u="none" strike="noStrike" baseline="0" smtClean="0">
            <a:solidFill>
              <a:schemeClr val="dk1"/>
            </a:solidFill>
            <a:latin typeface="+mn-lt"/>
            <a:ea typeface="+mn-ea"/>
            <a:cs typeface="+mn-cs"/>
          </a:endParaRPr>
        </a:p>
        <a:p>
          <a:r>
            <a:rPr lang="ja-JP" altLang="en-US" sz="3200" b="0" i="0" u="none" strike="noStrike" baseline="0" smtClean="0">
              <a:solidFill>
                <a:schemeClr val="dk1"/>
              </a:solidFill>
              <a:latin typeface="+mn-lt"/>
              <a:ea typeface="+mn-ea"/>
              <a:cs typeface="+mn-cs"/>
            </a:rPr>
            <a:t>必ず設定してください</a:t>
          </a:r>
          <a:endParaRPr lang="en-US" altLang="ja-JP" sz="3200" b="0" i="0" u="none" strike="noStrike" baseline="0" smtClean="0">
            <a:solidFill>
              <a:schemeClr val="dk1"/>
            </a:solidFill>
            <a:latin typeface="+mn-lt"/>
            <a:ea typeface="+mn-ea"/>
            <a:cs typeface="+mn-cs"/>
          </a:endParaRPr>
        </a:p>
        <a:p>
          <a:r>
            <a:rPr lang="ja-JP" altLang="en-US" sz="3200" b="0" i="0" u="none" strike="noStrike" baseline="0" smtClean="0">
              <a:solidFill>
                <a:schemeClr val="dk1"/>
              </a:solidFill>
              <a:latin typeface="+mn-lt"/>
              <a:ea typeface="+mn-ea"/>
              <a:cs typeface="+mn-cs"/>
            </a:rPr>
            <a:t>（学科でも実技でも可、時間数も任意）</a:t>
          </a:r>
          <a:endParaRPr kumimoji="1" lang="ja-JP" altLang="en-US" sz="32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988219</xdr:colOff>
      <xdr:row>11</xdr:row>
      <xdr:rowOff>23812</xdr:rowOff>
    </xdr:from>
    <xdr:to>
      <xdr:col>14</xdr:col>
      <xdr:colOff>619125</xdr:colOff>
      <xdr:row>24</xdr:row>
      <xdr:rowOff>71437</xdr:rowOff>
    </xdr:to>
    <xdr:sp macro="" textlink="">
      <xdr:nvSpPr>
        <xdr:cNvPr id="2" name="テキスト ボックス 1"/>
        <xdr:cNvSpPr txBox="1"/>
      </xdr:nvSpPr>
      <xdr:spPr>
        <a:xfrm>
          <a:off x="3000375" y="5524500"/>
          <a:ext cx="6846094" cy="409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3200" b="0" i="0" u="none" strike="noStrike" baseline="0" smtClean="0">
              <a:solidFill>
                <a:schemeClr val="dk1"/>
              </a:solidFill>
              <a:latin typeface="+mn-lt"/>
              <a:ea typeface="+mn-ea"/>
              <a:cs typeface="+mn-cs"/>
            </a:rPr>
            <a:t>デジタル分野以外の訓練では、</a:t>
          </a:r>
          <a:endParaRPr lang="en-US" altLang="ja-JP" sz="3200" b="0" i="0" u="none" strike="noStrike" baseline="0" smtClean="0">
            <a:solidFill>
              <a:schemeClr val="dk1"/>
            </a:solidFill>
            <a:latin typeface="+mn-lt"/>
            <a:ea typeface="+mn-ea"/>
            <a:cs typeface="+mn-cs"/>
          </a:endParaRPr>
        </a:p>
        <a:p>
          <a:r>
            <a:rPr lang="ja-JP" altLang="en-US" sz="3200" b="0" i="0" u="none" strike="noStrike" baseline="0" smtClean="0">
              <a:solidFill>
                <a:schemeClr val="dk1"/>
              </a:solidFill>
              <a:latin typeface="+mn-lt"/>
              <a:ea typeface="+mn-ea"/>
              <a:cs typeface="+mn-cs"/>
            </a:rPr>
            <a:t>訓練分野の特性を踏まえた</a:t>
          </a:r>
          <a:endParaRPr lang="en-US" altLang="ja-JP" sz="3200" b="0" i="0" u="none" strike="noStrike" baseline="0" smtClean="0">
            <a:solidFill>
              <a:schemeClr val="dk1"/>
            </a:solidFill>
            <a:latin typeface="+mn-lt"/>
            <a:ea typeface="+mn-ea"/>
            <a:cs typeface="+mn-cs"/>
          </a:endParaRPr>
        </a:p>
        <a:p>
          <a:r>
            <a:rPr lang="en-US" altLang="ja-JP" sz="3200" b="0" i="0" u="none" strike="noStrike" baseline="0" smtClean="0">
              <a:solidFill>
                <a:schemeClr val="dk1"/>
              </a:solidFill>
              <a:latin typeface="+mn-lt"/>
              <a:ea typeface="+mn-ea"/>
              <a:cs typeface="+mn-cs"/>
            </a:rPr>
            <a:t>DX</a:t>
          </a:r>
          <a:r>
            <a:rPr lang="ja-JP" altLang="en-US" sz="3200" b="0" i="0" u="none" strike="noStrike" baseline="0" smtClean="0">
              <a:solidFill>
                <a:schemeClr val="dk1"/>
              </a:solidFill>
              <a:latin typeface="+mn-lt"/>
              <a:ea typeface="+mn-ea"/>
              <a:cs typeface="+mn-cs"/>
            </a:rPr>
            <a:t>リテラシーを含むカリキュラムを</a:t>
          </a:r>
          <a:endParaRPr lang="en-US" altLang="ja-JP" sz="3200" b="0" i="0" u="none" strike="noStrike" baseline="0" smtClean="0">
            <a:solidFill>
              <a:schemeClr val="dk1"/>
            </a:solidFill>
            <a:latin typeface="+mn-lt"/>
            <a:ea typeface="+mn-ea"/>
            <a:cs typeface="+mn-cs"/>
          </a:endParaRPr>
        </a:p>
        <a:p>
          <a:r>
            <a:rPr lang="ja-JP" altLang="en-US" sz="3200" b="0" i="0" u="none" strike="noStrike" baseline="0" smtClean="0">
              <a:solidFill>
                <a:schemeClr val="dk1"/>
              </a:solidFill>
              <a:latin typeface="+mn-lt"/>
              <a:ea typeface="+mn-ea"/>
              <a:cs typeface="+mn-cs"/>
            </a:rPr>
            <a:t>必ず設定してください</a:t>
          </a:r>
          <a:endParaRPr lang="en-US" altLang="ja-JP" sz="3200" b="0" i="0" u="none" strike="noStrike" baseline="0" smtClean="0">
            <a:solidFill>
              <a:schemeClr val="dk1"/>
            </a:solidFill>
            <a:latin typeface="+mn-lt"/>
            <a:ea typeface="+mn-ea"/>
            <a:cs typeface="+mn-cs"/>
          </a:endParaRPr>
        </a:p>
        <a:p>
          <a:r>
            <a:rPr lang="ja-JP" altLang="en-US" sz="3200" b="0" i="0" u="none" strike="noStrike" baseline="0" smtClean="0">
              <a:solidFill>
                <a:schemeClr val="dk1"/>
              </a:solidFill>
              <a:latin typeface="+mn-lt"/>
              <a:ea typeface="+mn-ea"/>
              <a:cs typeface="+mn-cs"/>
            </a:rPr>
            <a:t>（学科でも実技でも可、時間数も任意）</a:t>
          </a:r>
          <a:endParaRPr kumimoji="1" lang="ja-JP" altLang="en-US" sz="32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0</xdr:colOff>
      <xdr:row>13</xdr:row>
      <xdr:rowOff>0</xdr:rowOff>
    </xdr:from>
    <xdr:to>
      <xdr:col>14</xdr:col>
      <xdr:colOff>631032</xdr:colOff>
      <xdr:row>21</xdr:row>
      <xdr:rowOff>95250</xdr:rowOff>
    </xdr:to>
    <xdr:sp macro="" textlink="">
      <xdr:nvSpPr>
        <xdr:cNvPr id="2" name="テキスト ボックス 1"/>
        <xdr:cNvSpPr txBox="1"/>
      </xdr:nvSpPr>
      <xdr:spPr>
        <a:xfrm>
          <a:off x="3083719" y="5584031"/>
          <a:ext cx="6846094" cy="409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3200" b="0" i="0" u="none" strike="noStrike" baseline="0" smtClean="0">
              <a:solidFill>
                <a:schemeClr val="dk1"/>
              </a:solidFill>
              <a:latin typeface="+mn-lt"/>
              <a:ea typeface="+mn-ea"/>
              <a:cs typeface="+mn-cs"/>
            </a:rPr>
            <a:t>デジタル分野以外の訓練では、</a:t>
          </a:r>
          <a:endParaRPr lang="en-US" altLang="ja-JP" sz="3200" b="0" i="0" u="none" strike="noStrike" baseline="0" smtClean="0">
            <a:solidFill>
              <a:schemeClr val="dk1"/>
            </a:solidFill>
            <a:latin typeface="+mn-lt"/>
            <a:ea typeface="+mn-ea"/>
            <a:cs typeface="+mn-cs"/>
          </a:endParaRPr>
        </a:p>
        <a:p>
          <a:r>
            <a:rPr lang="ja-JP" altLang="en-US" sz="3200" b="0" i="0" u="none" strike="noStrike" baseline="0" smtClean="0">
              <a:solidFill>
                <a:schemeClr val="dk1"/>
              </a:solidFill>
              <a:latin typeface="+mn-lt"/>
              <a:ea typeface="+mn-ea"/>
              <a:cs typeface="+mn-cs"/>
            </a:rPr>
            <a:t>訓練分野の特性を踏まえた</a:t>
          </a:r>
          <a:endParaRPr lang="en-US" altLang="ja-JP" sz="3200" b="0" i="0" u="none" strike="noStrike" baseline="0" smtClean="0">
            <a:solidFill>
              <a:schemeClr val="dk1"/>
            </a:solidFill>
            <a:latin typeface="+mn-lt"/>
            <a:ea typeface="+mn-ea"/>
            <a:cs typeface="+mn-cs"/>
          </a:endParaRPr>
        </a:p>
        <a:p>
          <a:r>
            <a:rPr lang="en-US" altLang="ja-JP" sz="3200" b="0" i="0" u="none" strike="noStrike" baseline="0" smtClean="0">
              <a:solidFill>
                <a:schemeClr val="dk1"/>
              </a:solidFill>
              <a:latin typeface="+mn-lt"/>
              <a:ea typeface="+mn-ea"/>
              <a:cs typeface="+mn-cs"/>
            </a:rPr>
            <a:t>DX</a:t>
          </a:r>
          <a:r>
            <a:rPr lang="ja-JP" altLang="en-US" sz="3200" b="0" i="0" u="none" strike="noStrike" baseline="0" smtClean="0">
              <a:solidFill>
                <a:schemeClr val="dk1"/>
              </a:solidFill>
              <a:latin typeface="+mn-lt"/>
              <a:ea typeface="+mn-ea"/>
              <a:cs typeface="+mn-cs"/>
            </a:rPr>
            <a:t>リテラシーを含むカリキュラムを</a:t>
          </a:r>
          <a:endParaRPr lang="en-US" altLang="ja-JP" sz="3200" b="0" i="0" u="none" strike="noStrike" baseline="0" smtClean="0">
            <a:solidFill>
              <a:schemeClr val="dk1"/>
            </a:solidFill>
            <a:latin typeface="+mn-lt"/>
            <a:ea typeface="+mn-ea"/>
            <a:cs typeface="+mn-cs"/>
          </a:endParaRPr>
        </a:p>
        <a:p>
          <a:r>
            <a:rPr lang="ja-JP" altLang="en-US" sz="3200" b="0" i="0" u="none" strike="noStrike" baseline="0" smtClean="0">
              <a:solidFill>
                <a:schemeClr val="dk1"/>
              </a:solidFill>
              <a:latin typeface="+mn-lt"/>
              <a:ea typeface="+mn-ea"/>
              <a:cs typeface="+mn-cs"/>
            </a:rPr>
            <a:t>必ず設定してください</a:t>
          </a:r>
          <a:endParaRPr lang="en-US" altLang="ja-JP" sz="3200" b="0" i="0" u="none" strike="noStrike" baseline="0" smtClean="0">
            <a:solidFill>
              <a:schemeClr val="dk1"/>
            </a:solidFill>
            <a:latin typeface="+mn-lt"/>
            <a:ea typeface="+mn-ea"/>
            <a:cs typeface="+mn-cs"/>
          </a:endParaRPr>
        </a:p>
        <a:p>
          <a:r>
            <a:rPr lang="ja-JP" altLang="en-US" sz="3200" b="0" i="0" u="none" strike="noStrike" baseline="0" smtClean="0">
              <a:solidFill>
                <a:schemeClr val="dk1"/>
              </a:solidFill>
              <a:latin typeface="+mn-lt"/>
              <a:ea typeface="+mn-ea"/>
              <a:cs typeface="+mn-cs"/>
            </a:rPr>
            <a:t>（学科でも実技でも可、時間数も任意）</a:t>
          </a:r>
          <a:endParaRPr kumimoji="1" lang="ja-JP" altLang="en-US" sz="3200"/>
        </a:p>
      </xdr:txBody>
    </xdr: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219075</xdr:colOff>
          <xdr:row>12</xdr:row>
          <xdr:rowOff>66675</xdr:rowOff>
        </xdr:from>
        <xdr:to>
          <xdr:col>2</xdr:col>
          <xdr:colOff>838200</xdr:colOff>
          <xdr:row>13</xdr:row>
          <xdr:rowOff>0</xdr:rowOff>
        </xdr:to>
        <xdr:sp macro="" textlink="">
          <xdr:nvSpPr>
            <xdr:cNvPr id="333828" name="Check Box 4" hidden="1">
              <a:extLst>
                <a:ext uri="{63B3BB69-23CF-44E3-9099-C40C66FF867C}">
                  <a14:compatExt spid="_x0000_s333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8</xdr:row>
          <xdr:rowOff>47625</xdr:rowOff>
        </xdr:from>
        <xdr:to>
          <xdr:col>2</xdr:col>
          <xdr:colOff>828675</xdr:colOff>
          <xdr:row>8</xdr:row>
          <xdr:rowOff>285750</xdr:rowOff>
        </xdr:to>
        <xdr:sp macro="" textlink="">
          <xdr:nvSpPr>
            <xdr:cNvPr id="333830" name="Check Box 6" hidden="1">
              <a:extLst>
                <a:ext uri="{63B3BB69-23CF-44E3-9099-C40C66FF867C}">
                  <a14:compatExt spid="_x0000_s333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10</xdr:row>
          <xdr:rowOff>47625</xdr:rowOff>
        </xdr:from>
        <xdr:to>
          <xdr:col>2</xdr:col>
          <xdr:colOff>828675</xdr:colOff>
          <xdr:row>10</xdr:row>
          <xdr:rowOff>285750</xdr:rowOff>
        </xdr:to>
        <xdr:sp macro="" textlink="">
          <xdr:nvSpPr>
            <xdr:cNvPr id="333831" name="Check Box 7" hidden="1">
              <a:extLst>
                <a:ext uri="{63B3BB69-23CF-44E3-9099-C40C66FF867C}">
                  <a14:compatExt spid="_x0000_s333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14</xdr:row>
          <xdr:rowOff>66675</xdr:rowOff>
        </xdr:from>
        <xdr:to>
          <xdr:col>2</xdr:col>
          <xdr:colOff>838200</xdr:colOff>
          <xdr:row>15</xdr:row>
          <xdr:rowOff>0</xdr:rowOff>
        </xdr:to>
        <xdr:sp macro="" textlink="">
          <xdr:nvSpPr>
            <xdr:cNvPr id="333832" name="Check Box 8" hidden="1">
              <a:extLst>
                <a:ext uri="{63B3BB69-23CF-44E3-9099-C40C66FF867C}">
                  <a14:compatExt spid="_x0000_s333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16</xdr:row>
          <xdr:rowOff>66675</xdr:rowOff>
        </xdr:from>
        <xdr:to>
          <xdr:col>2</xdr:col>
          <xdr:colOff>838200</xdr:colOff>
          <xdr:row>17</xdr:row>
          <xdr:rowOff>0</xdr:rowOff>
        </xdr:to>
        <xdr:sp macro="" textlink="">
          <xdr:nvSpPr>
            <xdr:cNvPr id="333833" name="Check Box 9" hidden="1">
              <a:extLst>
                <a:ext uri="{63B3BB69-23CF-44E3-9099-C40C66FF867C}">
                  <a14:compatExt spid="_x0000_s333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18</xdr:row>
          <xdr:rowOff>66675</xdr:rowOff>
        </xdr:from>
        <xdr:to>
          <xdr:col>2</xdr:col>
          <xdr:colOff>838200</xdr:colOff>
          <xdr:row>19</xdr:row>
          <xdr:rowOff>0</xdr:rowOff>
        </xdr:to>
        <xdr:sp macro="" textlink="">
          <xdr:nvSpPr>
            <xdr:cNvPr id="333834" name="Check Box 10" hidden="1">
              <a:extLst>
                <a:ext uri="{63B3BB69-23CF-44E3-9099-C40C66FF867C}">
                  <a14:compatExt spid="_x0000_s333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21</xdr:row>
          <xdr:rowOff>85725</xdr:rowOff>
        </xdr:from>
        <xdr:to>
          <xdr:col>2</xdr:col>
          <xdr:colOff>838200</xdr:colOff>
          <xdr:row>21</xdr:row>
          <xdr:rowOff>466725</xdr:rowOff>
        </xdr:to>
        <xdr:sp macro="" textlink="">
          <xdr:nvSpPr>
            <xdr:cNvPr id="333835" name="Check Box 11" hidden="1">
              <a:extLst>
                <a:ext uri="{63B3BB69-23CF-44E3-9099-C40C66FF867C}">
                  <a14:compatExt spid="_x0000_s333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66675</xdr:rowOff>
        </xdr:from>
        <xdr:to>
          <xdr:col>2</xdr:col>
          <xdr:colOff>838200</xdr:colOff>
          <xdr:row>23</xdr:row>
          <xdr:rowOff>0</xdr:rowOff>
        </xdr:to>
        <xdr:sp macro="" textlink="">
          <xdr:nvSpPr>
            <xdr:cNvPr id="333836" name="Check Box 12" hidden="1">
              <a:extLst>
                <a:ext uri="{63B3BB69-23CF-44E3-9099-C40C66FF867C}">
                  <a14:compatExt spid="_x0000_s333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24</xdr:row>
          <xdr:rowOff>66675</xdr:rowOff>
        </xdr:from>
        <xdr:to>
          <xdr:col>2</xdr:col>
          <xdr:colOff>838200</xdr:colOff>
          <xdr:row>25</xdr:row>
          <xdr:rowOff>0</xdr:rowOff>
        </xdr:to>
        <xdr:sp macro="" textlink="">
          <xdr:nvSpPr>
            <xdr:cNvPr id="333837" name="Check Box 13" hidden="1">
              <a:extLst>
                <a:ext uri="{63B3BB69-23CF-44E3-9099-C40C66FF867C}">
                  <a14:compatExt spid="_x0000_s333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26</xdr:row>
          <xdr:rowOff>66675</xdr:rowOff>
        </xdr:from>
        <xdr:to>
          <xdr:col>2</xdr:col>
          <xdr:colOff>838200</xdr:colOff>
          <xdr:row>27</xdr:row>
          <xdr:rowOff>0</xdr:rowOff>
        </xdr:to>
        <xdr:sp macro="" textlink="">
          <xdr:nvSpPr>
            <xdr:cNvPr id="333838" name="Check Box 14" hidden="1">
              <a:extLst>
                <a:ext uri="{63B3BB69-23CF-44E3-9099-C40C66FF867C}">
                  <a14:compatExt spid="_x0000_s333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28</xdr:row>
          <xdr:rowOff>66675</xdr:rowOff>
        </xdr:from>
        <xdr:to>
          <xdr:col>2</xdr:col>
          <xdr:colOff>838200</xdr:colOff>
          <xdr:row>29</xdr:row>
          <xdr:rowOff>0</xdr:rowOff>
        </xdr:to>
        <xdr:sp macro="" textlink="">
          <xdr:nvSpPr>
            <xdr:cNvPr id="333839" name="Check Box 15" hidden="1">
              <a:extLst>
                <a:ext uri="{63B3BB69-23CF-44E3-9099-C40C66FF867C}">
                  <a14:compatExt spid="_x0000_s333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31</xdr:row>
          <xdr:rowOff>28575</xdr:rowOff>
        </xdr:from>
        <xdr:to>
          <xdr:col>2</xdr:col>
          <xdr:colOff>828675</xdr:colOff>
          <xdr:row>31</xdr:row>
          <xdr:rowOff>266700</xdr:rowOff>
        </xdr:to>
        <xdr:sp macro="" textlink="">
          <xdr:nvSpPr>
            <xdr:cNvPr id="333840" name="Check Box 16" hidden="1">
              <a:extLst>
                <a:ext uri="{63B3BB69-23CF-44E3-9099-C40C66FF867C}">
                  <a14:compatExt spid="_x0000_s333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9.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4" Type="http://schemas.openxmlformats.org/officeDocument/2006/relationships/comments" Target="../comments4.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27.bin"/><Relationship Id="rId4" Type="http://schemas.openxmlformats.org/officeDocument/2006/relationships/comments" Target="../comments5.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4.xml"/><Relationship Id="rId1" Type="http://schemas.openxmlformats.org/officeDocument/2006/relationships/printerSettings" Target="../printerSettings/printerSettings32.bin"/><Relationship Id="rId4" Type="http://schemas.openxmlformats.org/officeDocument/2006/relationships/comments" Target="../comments6.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8.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15.xml"/><Relationship Id="rId1" Type="http://schemas.openxmlformats.org/officeDocument/2006/relationships/printerSettings" Target="../printerSettings/printerSettings34.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6"/>
  <sheetViews>
    <sheetView tabSelected="1" view="pageBreakPreview" zoomScale="80" zoomScaleNormal="90" zoomScaleSheetLayoutView="80" workbookViewId="0">
      <selection activeCell="O8" sqref="O8"/>
    </sheetView>
  </sheetViews>
  <sheetFormatPr defaultRowHeight="14.25"/>
  <cols>
    <col min="1" max="1" width="5.125" style="253" customWidth="1"/>
    <col min="2" max="9" width="9" style="253"/>
    <col min="10" max="10" width="16" style="253" customWidth="1"/>
    <col min="11" max="16384" width="9" style="253"/>
  </cols>
  <sheetData>
    <row r="2" spans="2:11" ht="33.75" customHeight="1">
      <c r="B2" s="595" t="s">
        <v>763</v>
      </c>
      <c r="G2" s="253" t="s">
        <v>880</v>
      </c>
    </row>
    <row r="3" spans="2:11" ht="33.75" customHeight="1">
      <c r="B3" s="253" t="s">
        <v>848</v>
      </c>
    </row>
    <row r="4" spans="2:11" ht="33.75" customHeight="1">
      <c r="B4" s="253" t="s">
        <v>849</v>
      </c>
    </row>
    <row r="5" spans="2:11" ht="33.75" customHeight="1">
      <c r="B5" s="253" t="s">
        <v>850</v>
      </c>
    </row>
    <row r="6" spans="2:11" ht="33.75" customHeight="1">
      <c r="B6" s="253" t="s">
        <v>851</v>
      </c>
      <c r="G6" s="253" t="s">
        <v>748</v>
      </c>
    </row>
    <row r="7" spans="2:11" ht="33.75" customHeight="1">
      <c r="B7" s="253" t="s">
        <v>761</v>
      </c>
      <c r="H7" s="253" t="s">
        <v>890</v>
      </c>
    </row>
    <row r="8" spans="2:11" ht="33.75" customHeight="1">
      <c r="B8" s="253" t="s">
        <v>853</v>
      </c>
    </row>
    <row r="9" spans="2:11" ht="33.75" customHeight="1">
      <c r="B9" s="253" t="s">
        <v>852</v>
      </c>
    </row>
    <row r="10" spans="2:11" ht="33.75" customHeight="1">
      <c r="B10" s="253" t="s">
        <v>854</v>
      </c>
    </row>
    <row r="11" spans="2:11" ht="33.75" customHeight="1">
      <c r="B11" s="253" t="s">
        <v>878</v>
      </c>
    </row>
    <row r="12" spans="2:11" ht="33.75" customHeight="1">
      <c r="B12" s="253" t="s">
        <v>879</v>
      </c>
    </row>
    <row r="13" spans="2:11" ht="33.75" customHeight="1">
      <c r="B13" s="252" t="s">
        <v>762</v>
      </c>
    </row>
    <row r="15" spans="2:11" ht="17.25">
      <c r="B15" s="602" t="s">
        <v>764</v>
      </c>
      <c r="C15" s="603"/>
      <c r="D15" s="603"/>
      <c r="E15" s="603"/>
      <c r="F15" s="603"/>
      <c r="G15" s="603"/>
      <c r="H15" s="603"/>
      <c r="I15" s="603"/>
      <c r="J15" s="603"/>
      <c r="K15" s="603"/>
    </row>
    <row r="16" spans="2:11" ht="18.75">
      <c r="B16" s="604" t="s">
        <v>765</v>
      </c>
      <c r="C16" s="604"/>
      <c r="D16" s="604"/>
      <c r="E16" s="604"/>
      <c r="F16" s="604"/>
      <c r="G16" s="604"/>
      <c r="H16" s="604"/>
      <c r="I16" s="604"/>
      <c r="J16" s="603"/>
      <c r="K16" s="603"/>
    </row>
  </sheetData>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Q18"/>
  <sheetViews>
    <sheetView showGridLines="0" view="pageBreakPreview" zoomScale="80" zoomScaleNormal="80" zoomScaleSheetLayoutView="80" workbookViewId="0">
      <pane xSplit="3" ySplit="4" topLeftCell="D8" activePane="bottomRight" state="frozen"/>
      <selection pane="topRight" activeCell="D1" sqref="D1"/>
      <selection pane="bottomLeft" activeCell="A5" sqref="A5"/>
      <selection pane="bottomRight" activeCell="J10" sqref="J10"/>
    </sheetView>
  </sheetViews>
  <sheetFormatPr defaultRowHeight="14.25"/>
  <cols>
    <col min="1" max="1" width="1.625" style="63" customWidth="1"/>
    <col min="2" max="2" width="5.25" style="61" customWidth="1"/>
    <col min="3" max="3" width="10.375" style="61" customWidth="1"/>
    <col min="4" max="4" width="52.375" style="63" customWidth="1"/>
    <col min="5" max="5" width="5.625" style="63" customWidth="1"/>
    <col min="6" max="6" width="9.25" style="63" customWidth="1"/>
    <col min="7" max="8" width="12.625" style="62" customWidth="1"/>
    <col min="9" max="16384" width="9" style="63"/>
  </cols>
  <sheetData>
    <row r="1" spans="2:17" ht="36" customHeight="1">
      <c r="C1" s="62" t="s">
        <v>766</v>
      </c>
    </row>
    <row r="2" spans="2:17" ht="36" customHeight="1">
      <c r="B2" s="62"/>
      <c r="C2" s="62" t="s">
        <v>623</v>
      </c>
    </row>
    <row r="3" spans="2:17" ht="36" customHeight="1">
      <c r="B3" s="707" t="s">
        <v>521</v>
      </c>
      <c r="C3" s="708"/>
      <c r="D3" s="708"/>
      <c r="E3" s="708"/>
      <c r="F3" s="709"/>
      <c r="G3" s="702" t="s">
        <v>53</v>
      </c>
      <c r="H3" s="702"/>
      <c r="M3" s="566"/>
      <c r="N3" s="566"/>
      <c r="O3" s="566"/>
      <c r="P3" s="566"/>
      <c r="Q3" s="566"/>
    </row>
    <row r="4" spans="2:17" ht="41.25" customHeight="1">
      <c r="B4" s="66"/>
      <c r="C4" s="58" t="s">
        <v>515</v>
      </c>
      <c r="D4" s="58" t="s">
        <v>516</v>
      </c>
      <c r="E4" s="58" t="s">
        <v>517</v>
      </c>
      <c r="F4" s="58" t="s">
        <v>53</v>
      </c>
      <c r="G4" s="58" t="s">
        <v>518</v>
      </c>
      <c r="H4" s="58" t="s">
        <v>519</v>
      </c>
    </row>
    <row r="5" spans="2:17" ht="42.75" customHeight="1">
      <c r="B5" s="598">
        <v>5</v>
      </c>
      <c r="C5" s="703" t="s">
        <v>423</v>
      </c>
      <c r="D5" s="64" t="s">
        <v>768</v>
      </c>
      <c r="E5" s="59">
        <v>15</v>
      </c>
      <c r="F5" s="565">
        <v>6</v>
      </c>
      <c r="G5" s="60">
        <v>45804</v>
      </c>
      <c r="H5" s="60">
        <v>45987</v>
      </c>
    </row>
    <row r="6" spans="2:17" ht="42.75" customHeight="1">
      <c r="B6" s="622"/>
      <c r="C6" s="704"/>
      <c r="D6" s="64" t="s">
        <v>769</v>
      </c>
      <c r="E6" s="59">
        <v>15</v>
      </c>
      <c r="F6" s="565">
        <v>3</v>
      </c>
      <c r="G6" s="60">
        <v>45798</v>
      </c>
      <c r="H6" s="60">
        <v>45889</v>
      </c>
    </row>
    <row r="7" spans="2:17" ht="42.75" customHeight="1">
      <c r="B7" s="622"/>
      <c r="C7" s="597" t="s">
        <v>772</v>
      </c>
      <c r="D7" s="64" t="s">
        <v>773</v>
      </c>
      <c r="E7" s="59">
        <v>15</v>
      </c>
      <c r="F7" s="565">
        <v>3</v>
      </c>
      <c r="G7" s="60">
        <v>45800</v>
      </c>
      <c r="H7" s="60">
        <v>45891</v>
      </c>
    </row>
    <row r="8" spans="2:17" ht="42.75" customHeight="1">
      <c r="B8" s="621"/>
      <c r="C8" s="600" t="s">
        <v>770</v>
      </c>
      <c r="D8" s="65" t="s">
        <v>771</v>
      </c>
      <c r="E8" s="59">
        <v>10</v>
      </c>
      <c r="F8" s="565">
        <v>3</v>
      </c>
      <c r="G8" s="60">
        <v>45799</v>
      </c>
      <c r="H8" s="60">
        <v>45890</v>
      </c>
    </row>
    <row r="9" spans="2:17" ht="42.75" customHeight="1">
      <c r="B9" s="598">
        <v>6</v>
      </c>
      <c r="C9" s="703" t="s">
        <v>423</v>
      </c>
      <c r="D9" s="64" t="s">
        <v>774</v>
      </c>
      <c r="E9" s="59">
        <v>20</v>
      </c>
      <c r="F9" s="565">
        <v>3</v>
      </c>
      <c r="G9" s="60">
        <v>45819</v>
      </c>
      <c r="H9" s="60">
        <v>45910</v>
      </c>
    </row>
    <row r="10" spans="2:17" ht="42.75" customHeight="1">
      <c r="B10" s="622"/>
      <c r="C10" s="706"/>
      <c r="D10" s="65" t="s">
        <v>741</v>
      </c>
      <c r="E10" s="59">
        <v>10</v>
      </c>
      <c r="F10" s="565">
        <v>2</v>
      </c>
      <c r="G10" s="60">
        <v>45813</v>
      </c>
      <c r="H10" s="60">
        <v>45873</v>
      </c>
    </row>
    <row r="11" spans="2:17" ht="42.75" customHeight="1">
      <c r="B11" s="622"/>
      <c r="C11" s="704"/>
      <c r="D11" s="65" t="s">
        <v>775</v>
      </c>
      <c r="E11" s="59">
        <v>15</v>
      </c>
      <c r="F11" s="565">
        <v>4</v>
      </c>
      <c r="G11" s="60">
        <v>45825</v>
      </c>
      <c r="H11" s="60">
        <v>45946</v>
      </c>
    </row>
    <row r="12" spans="2:17" ht="42.75" customHeight="1">
      <c r="B12" s="621"/>
      <c r="C12" s="58" t="s">
        <v>520</v>
      </c>
      <c r="D12" s="64" t="s">
        <v>776</v>
      </c>
      <c r="E12" s="59">
        <v>10</v>
      </c>
      <c r="F12" s="565">
        <v>3</v>
      </c>
      <c r="G12" s="60">
        <v>45827</v>
      </c>
      <c r="H12" s="60">
        <v>45918</v>
      </c>
    </row>
    <row r="13" spans="2:17" ht="42.75" customHeight="1">
      <c r="B13" s="598">
        <v>7</v>
      </c>
      <c r="C13" s="703" t="s">
        <v>423</v>
      </c>
      <c r="D13" s="64" t="s">
        <v>777</v>
      </c>
      <c r="E13" s="59">
        <v>15</v>
      </c>
      <c r="F13" s="623">
        <v>3</v>
      </c>
      <c r="G13" s="60">
        <v>45848</v>
      </c>
      <c r="H13" s="60">
        <v>45939</v>
      </c>
    </row>
    <row r="14" spans="2:17" ht="42.75" customHeight="1">
      <c r="B14" s="601"/>
      <c r="C14" s="706"/>
      <c r="D14" s="64" t="s">
        <v>778</v>
      </c>
      <c r="E14" s="59">
        <v>15</v>
      </c>
      <c r="F14" s="623">
        <v>3</v>
      </c>
      <c r="G14" s="60">
        <v>45849</v>
      </c>
      <c r="H14" s="60">
        <v>45940</v>
      </c>
    </row>
    <row r="15" spans="2:17" ht="42.75" customHeight="1">
      <c r="B15" s="599"/>
      <c r="C15" s="704"/>
      <c r="D15" s="64" t="s">
        <v>779</v>
      </c>
      <c r="E15" s="59">
        <v>15</v>
      </c>
      <c r="F15" s="623">
        <v>4</v>
      </c>
      <c r="G15" s="60">
        <v>45853</v>
      </c>
      <c r="H15" s="60">
        <v>45975</v>
      </c>
    </row>
    <row r="16" spans="2:17" ht="42.75" customHeight="1">
      <c r="B16" s="598">
        <v>8</v>
      </c>
      <c r="C16" s="596" t="s">
        <v>423</v>
      </c>
      <c r="D16" s="64" t="s">
        <v>790</v>
      </c>
      <c r="E16" s="59">
        <v>15</v>
      </c>
      <c r="F16" s="565">
        <v>6</v>
      </c>
      <c r="G16" s="60">
        <v>45895</v>
      </c>
      <c r="H16" s="60">
        <v>46078</v>
      </c>
    </row>
    <row r="17" spans="2:8" ht="42.75" customHeight="1">
      <c r="B17" s="598">
        <v>9</v>
      </c>
      <c r="C17" s="705" t="s">
        <v>423</v>
      </c>
      <c r="D17" s="64" t="s">
        <v>780</v>
      </c>
      <c r="E17" s="59">
        <v>20</v>
      </c>
      <c r="F17" s="565">
        <v>3</v>
      </c>
      <c r="G17" s="60">
        <v>45917</v>
      </c>
      <c r="H17" s="60">
        <v>46007</v>
      </c>
    </row>
    <row r="18" spans="2:8" ht="42.75" customHeight="1">
      <c r="B18" s="599"/>
      <c r="C18" s="705"/>
      <c r="D18" s="64" t="s">
        <v>781</v>
      </c>
      <c r="E18" s="59">
        <v>15</v>
      </c>
      <c r="F18" s="565">
        <v>3</v>
      </c>
      <c r="G18" s="60">
        <v>45919</v>
      </c>
      <c r="H18" s="60">
        <v>46009</v>
      </c>
    </row>
  </sheetData>
  <mergeCells count="6">
    <mergeCell ref="G3:H3"/>
    <mergeCell ref="C5:C6"/>
    <mergeCell ref="C17:C18"/>
    <mergeCell ref="C9:C11"/>
    <mergeCell ref="C13:C15"/>
    <mergeCell ref="B3:F3"/>
  </mergeCells>
  <phoneticPr fontId="5"/>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H16"/>
  <sheetViews>
    <sheetView showGridLines="0" view="pageBreakPreview" zoomScale="80" zoomScaleNormal="70" zoomScaleSheetLayoutView="80" workbookViewId="0">
      <pane xSplit="3" ySplit="4" topLeftCell="D5" activePane="bottomRight" state="frozen"/>
      <selection pane="topRight" activeCell="D1" sqref="D1"/>
      <selection pane="bottomLeft" activeCell="A5" sqref="A5"/>
      <selection pane="bottomRight" activeCell="K13" sqref="K13"/>
    </sheetView>
  </sheetViews>
  <sheetFormatPr defaultRowHeight="14.25"/>
  <cols>
    <col min="1" max="1" width="1.625" style="63" customWidth="1"/>
    <col min="2" max="2" width="5.125" style="61" customWidth="1"/>
    <col min="3" max="3" width="8.625" style="61" customWidth="1"/>
    <col min="4" max="4" width="52.375" style="63" customWidth="1"/>
    <col min="5" max="5" width="5.625" style="63" customWidth="1"/>
    <col min="6" max="6" width="9.25" style="63" customWidth="1"/>
    <col min="7" max="8" width="12.625" style="62" customWidth="1"/>
    <col min="9" max="16384" width="9" style="63"/>
  </cols>
  <sheetData>
    <row r="1" spans="2:8" ht="36" customHeight="1">
      <c r="C1" s="62" t="s">
        <v>767</v>
      </c>
    </row>
    <row r="2" spans="2:8" ht="36" customHeight="1">
      <c r="B2" s="62"/>
      <c r="C2" s="62" t="s">
        <v>623</v>
      </c>
    </row>
    <row r="3" spans="2:8" ht="36" customHeight="1">
      <c r="B3" s="702" t="s">
        <v>521</v>
      </c>
      <c r="C3" s="710"/>
      <c r="D3" s="710"/>
      <c r="E3" s="710"/>
      <c r="F3" s="710"/>
      <c r="G3" s="702" t="s">
        <v>53</v>
      </c>
      <c r="H3" s="702"/>
    </row>
    <row r="4" spans="2:8" ht="41.25" customHeight="1">
      <c r="B4" s="58"/>
      <c r="C4" s="58" t="s">
        <v>515</v>
      </c>
      <c r="D4" s="58" t="s">
        <v>516</v>
      </c>
      <c r="E4" s="58" t="s">
        <v>517</v>
      </c>
      <c r="F4" s="58" t="s">
        <v>53</v>
      </c>
      <c r="G4" s="58" t="s">
        <v>518</v>
      </c>
      <c r="H4" s="58" t="s">
        <v>519</v>
      </c>
    </row>
    <row r="5" spans="2:8" ht="33" customHeight="1">
      <c r="B5" s="620">
        <v>4</v>
      </c>
      <c r="C5" s="600" t="s">
        <v>745</v>
      </c>
      <c r="D5" s="64" t="s">
        <v>782</v>
      </c>
      <c r="E5" s="59">
        <v>14</v>
      </c>
      <c r="F5" s="565">
        <v>3</v>
      </c>
      <c r="G5" s="60">
        <v>45755</v>
      </c>
      <c r="H5" s="60">
        <v>45845</v>
      </c>
    </row>
    <row r="6" spans="2:8" ht="33" customHeight="1">
      <c r="B6" s="622"/>
      <c r="C6" s="706" t="s">
        <v>424</v>
      </c>
      <c r="D6" s="64" t="s">
        <v>783</v>
      </c>
      <c r="E6" s="59">
        <v>15</v>
      </c>
      <c r="F6" s="565">
        <v>3</v>
      </c>
      <c r="G6" s="60">
        <v>45756</v>
      </c>
      <c r="H6" s="60">
        <v>45846</v>
      </c>
    </row>
    <row r="7" spans="2:8" ht="33" customHeight="1">
      <c r="B7" s="622"/>
      <c r="C7" s="706"/>
      <c r="D7" s="64" t="s">
        <v>784</v>
      </c>
      <c r="E7" s="59">
        <v>15</v>
      </c>
      <c r="F7" s="565">
        <v>6</v>
      </c>
      <c r="G7" s="60">
        <v>45762</v>
      </c>
      <c r="H7" s="60">
        <v>45944</v>
      </c>
    </row>
    <row r="8" spans="2:8" ht="29.25" customHeight="1">
      <c r="B8" s="621"/>
      <c r="C8" s="704"/>
      <c r="D8" s="65" t="s">
        <v>785</v>
      </c>
      <c r="E8" s="59">
        <v>15</v>
      </c>
      <c r="F8" s="565">
        <v>3</v>
      </c>
      <c r="G8" s="60">
        <v>45772</v>
      </c>
      <c r="H8" s="60">
        <v>45862</v>
      </c>
    </row>
    <row r="9" spans="2:8" ht="33" customHeight="1">
      <c r="B9" s="586">
        <v>5</v>
      </c>
      <c r="C9" s="600" t="s">
        <v>745</v>
      </c>
      <c r="D9" s="64" t="s">
        <v>786</v>
      </c>
      <c r="E9" s="59">
        <v>10</v>
      </c>
      <c r="F9" s="565">
        <v>3</v>
      </c>
      <c r="G9" s="60">
        <v>45799</v>
      </c>
      <c r="H9" s="60">
        <v>45890</v>
      </c>
    </row>
    <row r="10" spans="2:8" ht="33" customHeight="1">
      <c r="B10" s="570"/>
      <c r="C10" s="597" t="s">
        <v>743</v>
      </c>
      <c r="D10" s="64" t="s">
        <v>787</v>
      </c>
      <c r="E10" s="59">
        <v>15</v>
      </c>
      <c r="F10" s="565">
        <v>3</v>
      </c>
      <c r="G10" s="60">
        <v>45786</v>
      </c>
      <c r="H10" s="60">
        <v>45877</v>
      </c>
    </row>
    <row r="11" spans="2:8" ht="36" customHeight="1">
      <c r="B11" s="625">
        <v>6</v>
      </c>
      <c r="C11" s="624" t="s">
        <v>424</v>
      </c>
      <c r="D11" s="64" t="s">
        <v>788</v>
      </c>
      <c r="E11" s="59">
        <v>20</v>
      </c>
      <c r="F11" s="565">
        <v>4</v>
      </c>
      <c r="G11" s="60">
        <v>45825</v>
      </c>
      <c r="H11" s="60">
        <v>45946</v>
      </c>
    </row>
    <row r="12" spans="2:8" ht="36" customHeight="1">
      <c r="B12" s="601">
        <v>7</v>
      </c>
      <c r="C12" s="703" t="s">
        <v>424</v>
      </c>
      <c r="D12" s="64" t="s">
        <v>789</v>
      </c>
      <c r="E12" s="59">
        <v>15</v>
      </c>
      <c r="F12" s="565">
        <v>3</v>
      </c>
      <c r="G12" s="60">
        <v>45868</v>
      </c>
      <c r="H12" s="60">
        <v>45959</v>
      </c>
    </row>
    <row r="13" spans="2:8" ht="36" customHeight="1">
      <c r="B13" s="599"/>
      <c r="C13" s="704"/>
      <c r="D13" s="64" t="s">
        <v>791</v>
      </c>
      <c r="E13" s="59">
        <v>10</v>
      </c>
      <c r="F13" s="565">
        <v>4</v>
      </c>
      <c r="G13" s="60">
        <v>45853</v>
      </c>
      <c r="H13" s="60">
        <v>45975</v>
      </c>
    </row>
    <row r="14" spans="2:8" ht="36" customHeight="1">
      <c r="B14" s="585">
        <v>8</v>
      </c>
      <c r="C14" s="600" t="s">
        <v>745</v>
      </c>
      <c r="D14" s="64" t="s">
        <v>792</v>
      </c>
      <c r="E14" s="59">
        <v>10</v>
      </c>
      <c r="F14" s="565">
        <v>3</v>
      </c>
      <c r="G14" s="60">
        <v>45888</v>
      </c>
      <c r="H14" s="60">
        <v>45979</v>
      </c>
    </row>
    <row r="15" spans="2:8" ht="36" customHeight="1">
      <c r="B15" s="601">
        <v>9</v>
      </c>
      <c r="C15" s="600" t="s">
        <v>424</v>
      </c>
      <c r="D15" s="64" t="s">
        <v>793</v>
      </c>
      <c r="E15" s="59">
        <v>15</v>
      </c>
      <c r="F15" s="565">
        <v>3</v>
      </c>
      <c r="G15" s="60">
        <v>45917</v>
      </c>
      <c r="H15" s="60">
        <v>46007</v>
      </c>
    </row>
    <row r="16" spans="2:8" ht="36" customHeight="1">
      <c r="B16" s="599"/>
      <c r="C16" s="597" t="s">
        <v>743</v>
      </c>
      <c r="D16" s="64" t="s">
        <v>794</v>
      </c>
      <c r="E16" s="59">
        <v>15</v>
      </c>
      <c r="F16" s="565">
        <v>3</v>
      </c>
      <c r="G16" s="60">
        <v>45910</v>
      </c>
      <c r="H16" s="60">
        <v>46000</v>
      </c>
    </row>
  </sheetData>
  <mergeCells count="4">
    <mergeCell ref="C12:C13"/>
    <mergeCell ref="C6:C8"/>
    <mergeCell ref="B3:F3"/>
    <mergeCell ref="G3:H3"/>
  </mergeCells>
  <phoneticPr fontId="5"/>
  <pageMargins left="0.7" right="0.7" top="0.75" bottom="0.75" header="0.3" footer="0.3"/>
  <pageSetup paperSize="9"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B1:CI156"/>
  <sheetViews>
    <sheetView showGridLines="0" view="pageBreakPreview" topLeftCell="A16" zoomScale="80" zoomScaleNormal="85" zoomScaleSheetLayoutView="80" workbookViewId="0">
      <selection activeCell="I6" sqref="I6:L6"/>
    </sheetView>
  </sheetViews>
  <sheetFormatPr defaultRowHeight="14.25"/>
  <cols>
    <col min="1" max="1" width="0.625" style="5" customWidth="1"/>
    <col min="2" max="5" width="1.875" style="5" customWidth="1"/>
    <col min="6" max="6" width="3.625" style="5" customWidth="1"/>
    <col min="7" max="8" width="1.875" style="5" customWidth="1"/>
    <col min="9" max="9" width="5.375" style="5" customWidth="1"/>
    <col min="10" max="10" width="4.25" style="5" customWidth="1"/>
    <col min="11" max="14" width="1.875" style="5" customWidth="1"/>
    <col min="15" max="15" width="4.375" style="5" customWidth="1"/>
    <col min="16" max="16" width="3.625" style="5" customWidth="1"/>
    <col min="17" max="18" width="1.875" style="5" customWidth="1"/>
    <col min="19" max="27" width="2.625" style="5" customWidth="1"/>
    <col min="28" max="48" width="1.875" style="5" customWidth="1"/>
    <col min="49" max="51" width="1.75" style="5" customWidth="1"/>
    <col min="52" max="52" width="2.25" style="5" customWidth="1"/>
    <col min="53" max="53" width="4.125" style="5" customWidth="1"/>
    <col min="54" max="16384" width="9" style="5"/>
  </cols>
  <sheetData>
    <row r="1" spans="2:55" ht="22.5" customHeight="1" thickBot="1">
      <c r="C1" s="593" t="s">
        <v>847</v>
      </c>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row>
    <row r="2" spans="2:55" ht="18.75" customHeight="1" thickBot="1">
      <c r="AL2" s="388" t="s">
        <v>431</v>
      </c>
      <c r="AM2" s="389"/>
      <c r="AN2" s="389"/>
      <c r="AO2" s="389"/>
      <c r="AP2" s="389"/>
      <c r="AQ2" s="389"/>
      <c r="AR2" s="390"/>
      <c r="AS2" s="391"/>
      <c r="AT2" s="391"/>
      <c r="AU2" s="391"/>
      <c r="AV2" s="392"/>
    </row>
    <row r="3" spans="2:55" ht="7.5" customHeight="1"/>
    <row r="4" spans="2:55" ht="18.75" customHeight="1">
      <c r="S4" s="714" t="s">
        <v>440</v>
      </c>
      <c r="T4" s="714"/>
      <c r="U4" s="714"/>
      <c r="V4" s="714"/>
      <c r="W4" s="714"/>
      <c r="X4" s="714"/>
      <c r="Y4" s="714"/>
      <c r="Z4" s="714"/>
      <c r="AA4" s="714"/>
      <c r="AC4" s="723">
        <v>45651</v>
      </c>
      <c r="AD4" s="724"/>
      <c r="AE4" s="724"/>
      <c r="AF4" s="724"/>
      <c r="AG4" s="724"/>
      <c r="AH4" s="724"/>
      <c r="AI4" s="724"/>
      <c r="AJ4" s="724"/>
      <c r="AK4" s="724"/>
      <c r="AL4" s="724"/>
      <c r="AM4" s="724"/>
      <c r="AN4" s="724"/>
      <c r="AO4" s="724"/>
      <c r="AP4" s="724"/>
      <c r="AQ4" s="724"/>
      <c r="AR4" s="724"/>
      <c r="AS4" s="724"/>
      <c r="AT4" s="724"/>
      <c r="AU4" s="724"/>
      <c r="AV4" s="725"/>
    </row>
    <row r="5" spans="2:55" ht="25.5" customHeight="1">
      <c r="C5" s="9"/>
      <c r="D5" s="9"/>
      <c r="E5" s="9"/>
      <c r="F5" s="9"/>
      <c r="G5" s="9"/>
      <c r="H5" s="9"/>
      <c r="I5" s="9"/>
      <c r="J5" s="9"/>
      <c r="K5" s="9"/>
      <c r="L5" s="9"/>
      <c r="M5" s="9"/>
      <c r="N5" s="9"/>
      <c r="O5" s="9"/>
      <c r="P5" s="9"/>
      <c r="Q5" s="9"/>
      <c r="R5" s="9"/>
      <c r="S5" s="9"/>
      <c r="T5" s="9"/>
      <c r="U5" s="9"/>
      <c r="V5" s="9"/>
      <c r="W5" s="9"/>
      <c r="X5" s="9" t="s">
        <v>918</v>
      </c>
      <c r="Y5" s="9"/>
      <c r="Z5" s="9"/>
      <c r="AD5" s="9"/>
      <c r="AE5" s="9"/>
      <c r="AF5" s="9"/>
      <c r="AQ5" s="9"/>
      <c r="AR5" s="9"/>
      <c r="AS5" s="9"/>
      <c r="AT5" s="9"/>
      <c r="AU5" s="9"/>
      <c r="AV5" s="9"/>
    </row>
    <row r="6" spans="2:55" ht="18.75" customHeight="1">
      <c r="C6" s="5" t="s">
        <v>427</v>
      </c>
      <c r="D6" s="8"/>
      <c r="E6" s="8"/>
      <c r="F6" s="8"/>
      <c r="G6" s="8"/>
      <c r="H6" s="8"/>
      <c r="I6" s="726" t="s">
        <v>423</v>
      </c>
      <c r="J6" s="727"/>
      <c r="K6" s="727"/>
      <c r="L6" s="728"/>
      <c r="M6" s="35" t="s">
        <v>428</v>
      </c>
      <c r="N6" s="8"/>
      <c r="O6" s="8"/>
      <c r="P6" s="8"/>
      <c r="Q6" s="8"/>
      <c r="R6" s="8"/>
      <c r="S6" s="8"/>
      <c r="T6" s="8"/>
      <c r="U6" s="8"/>
      <c r="V6" s="8"/>
      <c r="W6" s="8"/>
      <c r="X6" s="35" t="s">
        <v>472</v>
      </c>
      <c r="Y6" s="8"/>
      <c r="Z6" s="8"/>
      <c r="AD6" s="35"/>
      <c r="AE6" s="8"/>
      <c r="AF6" s="8"/>
      <c r="AG6" s="8"/>
      <c r="AH6" s="8"/>
      <c r="AI6" s="8"/>
      <c r="AJ6" s="8"/>
      <c r="AK6" s="8"/>
      <c r="AL6" s="8"/>
      <c r="AM6" s="8"/>
      <c r="AN6" s="8"/>
      <c r="AO6" s="8"/>
      <c r="AP6" s="8"/>
      <c r="AQ6" s="8"/>
      <c r="AR6" s="8"/>
      <c r="AS6" s="8"/>
      <c r="AT6" s="8"/>
      <c r="AU6" s="8"/>
      <c r="AV6" s="8"/>
      <c r="BB6" s="5" t="s">
        <v>423</v>
      </c>
    </row>
    <row r="7" spans="2:55" ht="18.75" customHeight="1">
      <c r="D7" s="8"/>
      <c r="E7" s="8"/>
      <c r="F7" s="8"/>
      <c r="G7" s="8"/>
      <c r="H7" s="8"/>
      <c r="I7" s="393"/>
      <c r="J7" s="393"/>
      <c r="K7" s="393"/>
      <c r="L7" s="393"/>
      <c r="M7" s="35"/>
      <c r="N7" s="8"/>
      <c r="O7" s="8"/>
      <c r="P7" s="8"/>
      <c r="Q7" s="8"/>
      <c r="R7" s="8"/>
      <c r="S7" s="714" t="s">
        <v>441</v>
      </c>
      <c r="T7" s="714"/>
      <c r="U7" s="714"/>
      <c r="V7" s="714"/>
      <c r="W7" s="714"/>
      <c r="X7" s="714"/>
      <c r="Y7" s="714"/>
      <c r="Z7" s="714"/>
      <c r="AA7" s="714"/>
      <c r="AB7" s="9"/>
      <c r="AC7" s="711" t="s">
        <v>795</v>
      </c>
      <c r="AD7" s="712"/>
      <c r="AE7" s="712"/>
      <c r="AF7" s="712"/>
      <c r="AG7" s="712"/>
      <c r="AH7" s="712"/>
      <c r="AI7" s="712"/>
      <c r="AJ7" s="712"/>
      <c r="AK7" s="712"/>
      <c r="AL7" s="712"/>
      <c r="AM7" s="712"/>
      <c r="AN7" s="712"/>
      <c r="AO7" s="712"/>
      <c r="AP7" s="712"/>
      <c r="AQ7" s="712"/>
      <c r="AR7" s="712"/>
      <c r="AS7" s="712"/>
      <c r="AT7" s="712"/>
      <c r="AU7" s="712"/>
      <c r="AV7" s="713"/>
    </row>
    <row r="8" spans="2:55" ht="30.75" customHeight="1">
      <c r="D8" s="8"/>
      <c r="E8" s="8"/>
      <c r="F8" s="8"/>
      <c r="G8" s="8"/>
      <c r="H8" s="8"/>
      <c r="I8" s="393"/>
      <c r="J8" s="393"/>
      <c r="K8" s="393"/>
      <c r="L8" s="393"/>
      <c r="M8" s="35"/>
      <c r="N8" s="8"/>
      <c r="O8" s="8"/>
      <c r="P8" s="8"/>
      <c r="Q8" s="8"/>
      <c r="R8" s="8"/>
      <c r="S8" s="70"/>
      <c r="T8" s="70"/>
      <c r="U8" s="70"/>
      <c r="V8" s="70"/>
      <c r="W8" s="70"/>
      <c r="X8" s="70"/>
      <c r="Y8" s="70"/>
      <c r="Z8" s="70"/>
      <c r="AA8" s="70"/>
      <c r="AB8" s="51" t="s">
        <v>473</v>
      </c>
      <c r="AC8" s="394"/>
      <c r="AD8" s="395"/>
      <c r="AE8" s="395"/>
      <c r="AF8" s="395"/>
      <c r="AG8" s="395"/>
      <c r="AH8" s="395"/>
      <c r="AI8" s="395"/>
      <c r="AJ8" s="395"/>
      <c r="AK8" s="395"/>
      <c r="AL8" s="395"/>
      <c r="AM8" s="395"/>
      <c r="AN8" s="395"/>
      <c r="AO8" s="395"/>
      <c r="AP8" s="395"/>
      <c r="AQ8" s="395"/>
      <c r="AR8" s="395"/>
      <c r="AS8" s="395"/>
      <c r="AT8" s="395"/>
      <c r="AU8" s="395"/>
      <c r="AV8" s="396"/>
    </row>
    <row r="9" spans="2:55" ht="24.75" customHeight="1">
      <c r="S9" s="714" t="s">
        <v>436</v>
      </c>
      <c r="T9" s="714"/>
      <c r="U9" s="714"/>
      <c r="V9" s="714"/>
      <c r="W9" s="714"/>
      <c r="X9" s="714"/>
      <c r="Y9" s="714"/>
      <c r="Z9" s="714"/>
      <c r="AA9" s="714"/>
      <c r="AB9" s="9"/>
      <c r="AC9" s="711" t="s">
        <v>437</v>
      </c>
      <c r="AD9" s="712"/>
      <c r="AE9" s="712"/>
      <c r="AF9" s="712"/>
      <c r="AG9" s="712"/>
      <c r="AH9" s="712"/>
      <c r="AI9" s="712"/>
      <c r="AJ9" s="712"/>
      <c r="AK9" s="712"/>
      <c r="AL9" s="712"/>
      <c r="AM9" s="712"/>
      <c r="AN9" s="712"/>
      <c r="AO9" s="712"/>
      <c r="AP9" s="712"/>
      <c r="AQ9" s="712"/>
      <c r="AR9" s="712"/>
      <c r="AS9" s="712"/>
      <c r="AT9" s="712"/>
      <c r="AU9" s="712"/>
      <c r="AV9" s="713"/>
      <c r="BB9" s="5" t="s">
        <v>424</v>
      </c>
    </row>
    <row r="10" spans="2:55" ht="11.25" customHeight="1">
      <c r="B10" s="31"/>
    </row>
    <row r="11" spans="2:55" ht="18.75" customHeight="1">
      <c r="B11" s="8"/>
      <c r="C11" s="9"/>
      <c r="D11" s="9"/>
      <c r="E11" s="9"/>
      <c r="F11" s="9"/>
      <c r="G11" s="9"/>
      <c r="H11" s="9"/>
      <c r="I11" s="9"/>
      <c r="J11" s="9"/>
      <c r="K11" s="9"/>
      <c r="L11" s="9"/>
      <c r="M11" s="9"/>
      <c r="N11" s="9"/>
      <c r="O11" s="9"/>
      <c r="P11" s="9"/>
      <c r="Q11" s="9"/>
      <c r="R11" s="9"/>
      <c r="S11" s="714" t="s">
        <v>33</v>
      </c>
      <c r="T11" s="714"/>
      <c r="U11" s="714"/>
      <c r="V11" s="714"/>
      <c r="W11" s="714"/>
      <c r="X11" s="714"/>
      <c r="Y11" s="714"/>
      <c r="Z11" s="714"/>
      <c r="AA11" s="714"/>
      <c r="AB11" s="9"/>
      <c r="AC11" s="711" t="s">
        <v>438</v>
      </c>
      <c r="AD11" s="712"/>
      <c r="AE11" s="712"/>
      <c r="AF11" s="712"/>
      <c r="AG11" s="712"/>
      <c r="AH11" s="712"/>
      <c r="AI11" s="712"/>
      <c r="AJ11" s="712"/>
      <c r="AK11" s="712"/>
      <c r="AL11" s="712"/>
      <c r="AM11" s="712"/>
      <c r="AN11" s="712"/>
      <c r="AO11" s="712"/>
      <c r="AP11" s="712"/>
      <c r="AQ11" s="712"/>
      <c r="AR11" s="712"/>
      <c r="AS11" s="712"/>
      <c r="AT11" s="712"/>
      <c r="AU11" s="712"/>
      <c r="AV11" s="713"/>
    </row>
    <row r="12" spans="2:55" ht="7.5" customHeight="1">
      <c r="B12" s="11"/>
      <c r="C12" s="9"/>
      <c r="D12" s="24"/>
      <c r="E12" s="9"/>
      <c r="F12" s="9"/>
      <c r="G12" s="9"/>
      <c r="H12" s="9"/>
      <c r="I12" s="9"/>
      <c r="J12" s="9"/>
      <c r="K12" s="9"/>
      <c r="L12" s="9"/>
      <c r="M12" s="9"/>
      <c r="N12" s="9"/>
      <c r="O12" s="9"/>
      <c r="P12" s="9"/>
      <c r="Q12" s="9"/>
      <c r="R12" s="9"/>
      <c r="S12" s="70"/>
      <c r="T12" s="70"/>
      <c r="U12" s="103"/>
      <c r="V12" s="70"/>
      <c r="W12" s="70"/>
      <c r="X12" s="70"/>
      <c r="Y12" s="70"/>
      <c r="Z12" s="70"/>
      <c r="AA12" s="70"/>
      <c r="AB12" s="9"/>
      <c r="AC12" s="9"/>
      <c r="AD12" s="9"/>
      <c r="AE12" s="9"/>
      <c r="AF12" s="9"/>
      <c r="AG12" s="9"/>
      <c r="AH12" s="9"/>
      <c r="AI12" s="9"/>
      <c r="AJ12" s="9"/>
      <c r="AK12" s="9"/>
      <c r="AL12" s="9"/>
      <c r="AM12" s="9"/>
      <c r="AN12" s="9"/>
      <c r="AO12" s="9"/>
      <c r="AP12" s="9"/>
      <c r="AQ12" s="9"/>
      <c r="AR12" s="9"/>
      <c r="AS12" s="9"/>
      <c r="AT12" s="9"/>
      <c r="AU12" s="9"/>
      <c r="AV12" s="9"/>
    </row>
    <row r="13" spans="2:55" ht="18.75" customHeight="1">
      <c r="B13" s="11"/>
      <c r="C13" s="9"/>
      <c r="D13" s="24"/>
      <c r="E13" s="9"/>
      <c r="F13" s="9"/>
      <c r="G13" s="9"/>
      <c r="H13" s="9"/>
      <c r="I13" s="9"/>
      <c r="J13" s="9"/>
      <c r="K13" s="9"/>
      <c r="L13" s="9"/>
      <c r="M13" s="9"/>
      <c r="N13" s="9"/>
      <c r="O13" s="9"/>
      <c r="P13" s="9"/>
      <c r="Q13" s="9"/>
      <c r="R13" s="9"/>
      <c r="S13" s="714" t="s">
        <v>34</v>
      </c>
      <c r="T13" s="714"/>
      <c r="U13" s="714"/>
      <c r="V13" s="714"/>
      <c r="W13" s="714"/>
      <c r="X13" s="714"/>
      <c r="Y13" s="714"/>
      <c r="Z13" s="714"/>
      <c r="AA13" s="714"/>
      <c r="AB13" s="9"/>
      <c r="AC13" s="711" t="s">
        <v>429</v>
      </c>
      <c r="AD13" s="712"/>
      <c r="AE13" s="712"/>
      <c r="AF13" s="712"/>
      <c r="AG13" s="712"/>
      <c r="AH13" s="712"/>
      <c r="AI13" s="712"/>
      <c r="AJ13" s="712"/>
      <c r="AK13" s="712"/>
      <c r="AL13" s="712"/>
      <c r="AM13" s="712"/>
      <c r="AN13" s="712"/>
      <c r="AO13" s="712"/>
      <c r="AP13" s="712"/>
      <c r="AQ13" s="712"/>
      <c r="AR13" s="712"/>
      <c r="AS13" s="712"/>
      <c r="AT13" s="712"/>
      <c r="AU13" s="712"/>
      <c r="AV13" s="713"/>
    </row>
    <row r="14" spans="2:55" ht="7.5" customHeight="1">
      <c r="B14" s="11"/>
      <c r="C14" s="9"/>
      <c r="D14" s="24"/>
      <c r="E14" s="9"/>
      <c r="F14" s="9"/>
      <c r="G14" s="9"/>
      <c r="H14" s="9"/>
      <c r="I14" s="9"/>
      <c r="J14" s="9"/>
      <c r="K14" s="9"/>
      <c r="L14" s="9"/>
      <c r="M14" s="9"/>
      <c r="N14" s="9"/>
      <c r="O14" s="9"/>
      <c r="P14" s="9"/>
      <c r="Q14" s="9"/>
      <c r="R14" s="9"/>
      <c r="S14" s="70"/>
      <c r="T14" s="70"/>
      <c r="U14" s="103"/>
      <c r="V14" s="70"/>
      <c r="W14" s="70"/>
      <c r="X14" s="70"/>
      <c r="Y14" s="70"/>
      <c r="Z14" s="70"/>
      <c r="AA14" s="70"/>
      <c r="AB14" s="9"/>
      <c r="AC14" s="9"/>
      <c r="AD14" s="9"/>
      <c r="AE14" s="9"/>
      <c r="AF14" s="9"/>
      <c r="AG14" s="9"/>
      <c r="AH14" s="9"/>
      <c r="AI14" s="9"/>
      <c r="AJ14" s="9"/>
      <c r="AK14" s="9"/>
      <c r="AL14" s="9"/>
      <c r="AM14" s="9"/>
      <c r="AN14" s="9"/>
      <c r="AO14" s="9"/>
      <c r="AP14" s="9"/>
      <c r="AQ14" s="9"/>
      <c r="AR14" s="9"/>
      <c r="AS14" s="9"/>
      <c r="AT14" s="9"/>
      <c r="AU14" s="9"/>
      <c r="AV14" s="9"/>
    </row>
    <row r="15" spans="2:55" ht="18.75" customHeight="1">
      <c r="B15" s="11"/>
      <c r="C15" s="9"/>
      <c r="D15" s="9"/>
      <c r="E15" s="9"/>
      <c r="F15" s="9"/>
      <c r="G15" s="9"/>
      <c r="H15" s="9"/>
      <c r="I15" s="9"/>
      <c r="J15" s="9"/>
      <c r="K15" s="9"/>
      <c r="L15" s="9"/>
      <c r="M15" s="9"/>
      <c r="N15" s="9"/>
      <c r="O15" s="9"/>
      <c r="P15" s="9"/>
      <c r="Q15" s="9"/>
      <c r="R15" s="9"/>
      <c r="S15" s="714" t="s">
        <v>434</v>
      </c>
      <c r="T15" s="714"/>
      <c r="U15" s="714"/>
      <c r="V15" s="714"/>
      <c r="W15" s="714"/>
      <c r="X15" s="714"/>
      <c r="Y15" s="714"/>
      <c r="Z15" s="714"/>
      <c r="AA15" s="714"/>
      <c r="AB15" s="9"/>
      <c r="AC15" s="711" t="s">
        <v>435</v>
      </c>
      <c r="AD15" s="712"/>
      <c r="AE15" s="712"/>
      <c r="AF15" s="712"/>
      <c r="AG15" s="712"/>
      <c r="AH15" s="712"/>
      <c r="AI15" s="712"/>
      <c r="AJ15" s="712"/>
      <c r="AK15" s="712"/>
      <c r="AL15" s="712"/>
      <c r="AM15" s="712"/>
      <c r="AN15" s="712"/>
      <c r="AO15" s="712"/>
      <c r="AP15" s="712"/>
      <c r="AQ15" s="712"/>
      <c r="AR15" s="712"/>
      <c r="AS15" s="712"/>
      <c r="AT15" s="712"/>
      <c r="AU15" s="712"/>
      <c r="AV15" s="713"/>
      <c r="BC15" s="5" t="s">
        <v>748</v>
      </c>
    </row>
    <row r="16" spans="2:55" ht="7.5" customHeight="1">
      <c r="B16" s="11"/>
      <c r="C16" s="9"/>
      <c r="D16" s="24"/>
      <c r="E16" s="9"/>
      <c r="F16" s="9"/>
      <c r="G16" s="9"/>
      <c r="H16" s="9"/>
      <c r="I16" s="9"/>
      <c r="J16" s="9"/>
      <c r="K16" s="9"/>
      <c r="L16" s="9"/>
      <c r="M16" s="9"/>
      <c r="N16" s="9"/>
      <c r="O16" s="9"/>
      <c r="P16" s="9"/>
      <c r="Q16" s="9"/>
      <c r="R16" s="9"/>
      <c r="S16" s="70"/>
      <c r="T16" s="70"/>
      <c r="U16" s="103"/>
      <c r="V16" s="70"/>
      <c r="W16" s="70"/>
      <c r="X16" s="70"/>
      <c r="Y16" s="70"/>
      <c r="Z16" s="70"/>
      <c r="AA16" s="70"/>
      <c r="AB16" s="9"/>
      <c r="AC16" s="9"/>
      <c r="AD16" s="9"/>
      <c r="AE16" s="9"/>
      <c r="AF16" s="9"/>
      <c r="AG16" s="9"/>
      <c r="AH16" s="9"/>
      <c r="AI16" s="9"/>
      <c r="AJ16" s="9"/>
      <c r="AK16" s="9"/>
      <c r="AL16" s="9"/>
      <c r="AM16" s="9"/>
      <c r="AN16" s="9"/>
      <c r="AO16" s="9"/>
      <c r="AP16" s="9"/>
      <c r="AQ16" s="9"/>
      <c r="AR16" s="9"/>
      <c r="AS16" s="9"/>
      <c r="AT16" s="9"/>
      <c r="AU16" s="9"/>
      <c r="AV16" s="9"/>
    </row>
    <row r="17" spans="2:87" ht="18.75" customHeight="1">
      <c r="B17" s="11"/>
      <c r="C17" s="9"/>
      <c r="D17" s="9"/>
      <c r="E17" s="9"/>
      <c r="F17" s="9"/>
      <c r="G17" s="9"/>
      <c r="H17" s="9"/>
      <c r="I17" s="9"/>
      <c r="J17" s="9"/>
      <c r="K17" s="9"/>
      <c r="L17" s="9"/>
      <c r="M17" s="9"/>
      <c r="N17" s="9"/>
      <c r="O17" s="9"/>
      <c r="P17" s="9"/>
      <c r="Q17" s="9"/>
      <c r="R17" s="9"/>
      <c r="S17" s="715" t="s">
        <v>433</v>
      </c>
      <c r="T17" s="715"/>
      <c r="U17" s="715"/>
      <c r="V17" s="715"/>
      <c r="W17" s="715"/>
      <c r="X17" s="715"/>
      <c r="Y17" s="715"/>
      <c r="Z17" s="715"/>
      <c r="AA17" s="715"/>
      <c r="AB17" s="9"/>
      <c r="AC17" s="711" t="s">
        <v>425</v>
      </c>
      <c r="AD17" s="712"/>
      <c r="AE17" s="712"/>
      <c r="AF17" s="712"/>
      <c r="AG17" s="712"/>
      <c r="AH17" s="712"/>
      <c r="AI17" s="712"/>
      <c r="AJ17" s="712"/>
      <c r="AK17" s="712"/>
      <c r="AL17" s="712"/>
      <c r="AM17" s="712"/>
      <c r="AN17" s="712"/>
      <c r="AO17" s="712"/>
      <c r="AP17" s="712"/>
      <c r="AQ17" s="712"/>
      <c r="AR17" s="712"/>
      <c r="AS17" s="712"/>
      <c r="AT17" s="712"/>
      <c r="AU17" s="712"/>
      <c r="AV17" s="713"/>
    </row>
    <row r="18" spans="2:87" ht="7.5" customHeight="1">
      <c r="B18" s="11"/>
      <c r="C18" s="9"/>
      <c r="D18" s="24"/>
      <c r="E18" s="9"/>
      <c r="F18" s="9"/>
      <c r="G18" s="9"/>
      <c r="H18" s="9"/>
      <c r="I18" s="9"/>
      <c r="J18" s="9"/>
      <c r="K18" s="9"/>
      <c r="L18" s="9"/>
      <c r="M18" s="9"/>
      <c r="N18" s="9"/>
      <c r="O18" s="9"/>
      <c r="P18" s="9"/>
      <c r="Q18" s="9"/>
      <c r="R18" s="9"/>
    </row>
    <row r="19" spans="2:87" ht="18.75" customHeight="1">
      <c r="B19" s="11"/>
      <c r="C19" s="9"/>
      <c r="D19" s="9"/>
      <c r="E19" s="9"/>
      <c r="F19" s="9"/>
      <c r="G19" s="9"/>
      <c r="H19" s="9"/>
      <c r="I19" s="9"/>
      <c r="J19" s="9"/>
      <c r="K19" s="9"/>
      <c r="L19" s="9"/>
      <c r="M19" s="9"/>
      <c r="N19" s="9"/>
      <c r="O19" s="715" t="s">
        <v>479</v>
      </c>
      <c r="P19" s="715"/>
      <c r="Q19" s="715"/>
      <c r="R19" s="715"/>
      <c r="S19" s="715"/>
      <c r="T19" s="715"/>
      <c r="U19" s="715"/>
      <c r="V19" s="715"/>
      <c r="W19" s="715"/>
      <c r="X19" s="715"/>
      <c r="Y19" s="715"/>
      <c r="Z19" s="715"/>
      <c r="AA19" s="715"/>
      <c r="AB19" s="9"/>
      <c r="AC19" s="711" t="s">
        <v>480</v>
      </c>
      <c r="AD19" s="712"/>
      <c r="AE19" s="712"/>
      <c r="AF19" s="712"/>
      <c r="AG19" s="712"/>
      <c r="AH19" s="712"/>
      <c r="AI19" s="712"/>
      <c r="AJ19" s="712"/>
      <c r="AK19" s="712"/>
      <c r="AL19" s="712"/>
      <c r="AM19" s="712"/>
      <c r="AN19" s="712"/>
      <c r="AO19" s="712"/>
      <c r="AP19" s="712"/>
      <c r="AQ19" s="712"/>
      <c r="AR19" s="712"/>
      <c r="AS19" s="712"/>
      <c r="AT19" s="712"/>
      <c r="AU19" s="712"/>
      <c r="AV19" s="713"/>
      <c r="BD19" s="5" t="s">
        <v>749</v>
      </c>
    </row>
    <row r="20" spans="2:87" ht="7.5" customHeight="1">
      <c r="B20" s="11"/>
      <c r="C20" s="9"/>
      <c r="D20" s="24"/>
      <c r="E20" s="9"/>
      <c r="F20" s="9"/>
      <c r="G20" s="9"/>
      <c r="H20" s="9"/>
      <c r="I20" s="9"/>
      <c r="J20" s="9"/>
      <c r="K20" s="9"/>
      <c r="L20" s="9"/>
      <c r="M20" s="9"/>
      <c r="N20" s="9"/>
      <c r="O20" s="9"/>
      <c r="P20" s="9"/>
      <c r="Q20" s="9"/>
      <c r="R20" s="9"/>
    </row>
    <row r="21" spans="2:87" ht="18.75" customHeight="1">
      <c r="B21" s="9"/>
      <c r="C21" s="9"/>
      <c r="D21" s="9"/>
      <c r="E21" s="9"/>
      <c r="F21" s="9"/>
      <c r="G21" s="9"/>
      <c r="H21" s="9"/>
      <c r="I21" s="9"/>
      <c r="J21" s="9"/>
      <c r="K21" s="9"/>
      <c r="L21" s="9"/>
      <c r="M21" s="9"/>
      <c r="N21" s="9"/>
      <c r="O21" s="9"/>
      <c r="P21" s="9"/>
      <c r="Q21" s="9"/>
      <c r="R21" s="9"/>
      <c r="S21" s="714" t="s">
        <v>185</v>
      </c>
      <c r="T21" s="714"/>
      <c r="U21" s="714"/>
      <c r="V21" s="714"/>
      <c r="W21" s="714"/>
      <c r="X21" s="714"/>
      <c r="Y21" s="714"/>
      <c r="Z21" s="714"/>
      <c r="AA21" s="714"/>
      <c r="AB21" s="9"/>
      <c r="AC21" s="711" t="s">
        <v>430</v>
      </c>
      <c r="AD21" s="712"/>
      <c r="AE21" s="712"/>
      <c r="AF21" s="712"/>
      <c r="AG21" s="712"/>
      <c r="AH21" s="712"/>
      <c r="AI21" s="712"/>
      <c r="AJ21" s="712"/>
      <c r="AK21" s="712"/>
      <c r="AL21" s="712"/>
      <c r="AM21" s="712"/>
      <c r="AN21" s="712"/>
      <c r="AO21" s="712"/>
      <c r="AP21" s="712"/>
      <c r="AQ21" s="712"/>
      <c r="AR21" s="712"/>
      <c r="AS21" s="712"/>
      <c r="AT21" s="712"/>
      <c r="AU21" s="712"/>
      <c r="AV21" s="713"/>
    </row>
    <row r="22" spans="2:87" s="398" customFormat="1" ht="18.75" customHeight="1">
      <c r="B22" s="51"/>
      <c r="C22" s="51"/>
      <c r="D22" s="51"/>
      <c r="E22" s="51"/>
      <c r="F22" s="51"/>
      <c r="G22" s="51"/>
      <c r="H22" s="51"/>
      <c r="I22" s="51"/>
      <c r="J22" s="51"/>
      <c r="K22" s="51"/>
      <c r="L22" s="51"/>
      <c r="M22" s="51"/>
      <c r="N22" s="51"/>
      <c r="O22" s="51"/>
      <c r="P22" s="51"/>
      <c r="Q22" s="51"/>
      <c r="R22" s="51"/>
      <c r="S22" s="397"/>
      <c r="T22" s="397"/>
      <c r="U22" s="397"/>
      <c r="V22" s="397"/>
      <c r="W22" s="397"/>
      <c r="X22" s="397"/>
      <c r="Y22" s="397"/>
      <c r="Z22" s="397"/>
      <c r="AA22" s="397"/>
      <c r="AB22" s="51"/>
      <c r="AC22" s="71"/>
      <c r="AD22" s="71"/>
      <c r="AE22" s="71"/>
      <c r="AF22" s="71"/>
      <c r="AG22" s="71"/>
      <c r="AH22" s="71"/>
      <c r="AI22" s="71"/>
      <c r="AJ22" s="71"/>
      <c r="AK22" s="71"/>
      <c r="AL22" s="71"/>
      <c r="AM22" s="71"/>
      <c r="AN22" s="71"/>
      <c r="AO22" s="71"/>
      <c r="AP22" s="71"/>
      <c r="AQ22" s="71"/>
      <c r="AR22" s="71"/>
      <c r="AS22" s="71"/>
      <c r="AT22" s="71"/>
      <c r="AU22" s="71"/>
      <c r="AV22" s="71"/>
    </row>
    <row r="23" spans="2:87" ht="15" customHeight="1">
      <c r="B23" s="9"/>
      <c r="C23" s="572"/>
      <c r="D23" s="26"/>
      <c r="E23" s="26"/>
      <c r="F23" s="26"/>
      <c r="G23" s="9"/>
      <c r="H23" s="9" t="s">
        <v>744</v>
      </c>
      <c r="I23" s="9"/>
      <c r="J23" s="9"/>
      <c r="K23" s="9"/>
      <c r="L23" s="9"/>
      <c r="M23" s="9"/>
      <c r="N23" s="9"/>
      <c r="O23" s="9"/>
      <c r="P23" s="9"/>
      <c r="Q23" s="9"/>
      <c r="R23" s="9"/>
      <c r="S23" s="9"/>
      <c r="T23" s="24"/>
      <c r="U23" s="9"/>
      <c r="V23" s="9"/>
      <c r="W23" s="9"/>
      <c r="X23" s="9"/>
      <c r="Y23" s="9"/>
      <c r="Z23" s="9"/>
      <c r="AA23" s="9"/>
      <c r="AB23" s="9"/>
      <c r="AC23" s="9"/>
      <c r="AD23" s="9"/>
      <c r="AE23" s="9"/>
      <c r="AF23" s="9"/>
      <c r="AG23" s="9"/>
      <c r="AH23" s="9"/>
      <c r="AI23" s="9"/>
      <c r="AJ23" s="9"/>
      <c r="AK23" s="9"/>
      <c r="AL23" s="9"/>
      <c r="AM23" s="9"/>
      <c r="AO23" s="9"/>
      <c r="AP23" s="9"/>
      <c r="AQ23" s="9"/>
      <c r="AR23" s="9"/>
      <c r="AS23" s="9"/>
      <c r="AT23" s="9"/>
      <c r="AU23" s="9"/>
      <c r="AV23" s="9"/>
    </row>
    <row r="24" spans="2:87" ht="15" customHeight="1">
      <c r="B24" s="9"/>
      <c r="C24" s="401"/>
      <c r="D24" s="402"/>
      <c r="E24" s="402"/>
      <c r="F24" s="402"/>
      <c r="G24" s="9"/>
      <c r="H24" s="9" t="s">
        <v>522</v>
      </c>
      <c r="I24" s="9"/>
      <c r="J24" s="9"/>
      <c r="K24" s="9"/>
      <c r="L24" s="9"/>
      <c r="M24" s="9"/>
      <c r="N24" s="9"/>
      <c r="O24" s="9"/>
      <c r="P24" s="9"/>
      <c r="Q24" s="9"/>
      <c r="R24" s="9"/>
      <c r="S24" s="9"/>
      <c r="T24" s="24"/>
      <c r="U24" s="9"/>
      <c r="V24" s="9"/>
      <c r="W24" s="9"/>
      <c r="X24" s="9"/>
      <c r="Y24" s="9"/>
      <c r="Z24" s="9"/>
      <c r="AA24" s="9"/>
      <c r="AB24" s="9"/>
      <c r="AC24" s="9"/>
      <c r="AD24" s="9"/>
      <c r="AE24" s="9"/>
      <c r="AF24" s="9"/>
      <c r="AG24" s="9"/>
      <c r="AH24" s="9"/>
      <c r="AI24" s="9"/>
      <c r="AJ24" s="9"/>
      <c r="AK24" s="9"/>
      <c r="AL24" s="9"/>
      <c r="AM24" s="9"/>
      <c r="AO24" s="9"/>
      <c r="AP24" s="9"/>
      <c r="AQ24" s="9"/>
      <c r="AR24" s="9"/>
      <c r="AS24" s="9"/>
      <c r="AT24" s="9" t="s">
        <v>751</v>
      </c>
      <c r="AU24" s="9"/>
      <c r="AV24" s="9"/>
    </row>
    <row r="25" spans="2:87" ht="15" customHeight="1">
      <c r="B25" s="9"/>
      <c r="C25" s="399"/>
      <c r="D25" s="400"/>
      <c r="E25" s="400"/>
      <c r="F25" s="400"/>
      <c r="G25" s="9"/>
      <c r="H25" s="9" t="s">
        <v>732</v>
      </c>
      <c r="I25" s="9"/>
      <c r="J25" s="9"/>
      <c r="K25" s="9"/>
      <c r="L25" s="9"/>
      <c r="M25" s="9"/>
      <c r="N25" s="9"/>
      <c r="O25" s="9"/>
      <c r="P25" s="9"/>
      <c r="Q25" s="9"/>
      <c r="R25" s="9"/>
      <c r="S25" s="9"/>
      <c r="T25" s="24"/>
      <c r="U25" s="9"/>
      <c r="V25" s="9"/>
      <c r="W25" s="9"/>
      <c r="X25" s="9"/>
      <c r="Y25" s="9"/>
      <c r="Z25" s="9"/>
      <c r="AA25" s="9"/>
      <c r="AB25" s="9"/>
      <c r="AC25" s="9"/>
      <c r="AD25" s="9"/>
      <c r="AE25" s="9"/>
      <c r="AF25" s="9"/>
      <c r="AG25" s="9"/>
      <c r="AH25" s="9"/>
      <c r="AI25" s="9"/>
      <c r="AJ25" s="9"/>
      <c r="AK25" s="9"/>
      <c r="AL25" s="9"/>
      <c r="AM25" s="9"/>
      <c r="AO25" s="9"/>
      <c r="AP25" s="9"/>
      <c r="AQ25" s="9"/>
      <c r="AR25" s="9"/>
      <c r="AS25" s="9"/>
      <c r="AT25" s="9"/>
      <c r="AU25" s="9"/>
      <c r="AV25" s="9"/>
      <c r="BD25" s="105"/>
      <c r="BE25" s="50"/>
      <c r="BF25" s="50"/>
      <c r="BG25" s="50"/>
      <c r="BH25" s="50"/>
      <c r="BI25" s="50"/>
      <c r="BJ25" s="50"/>
      <c r="BK25" s="50"/>
      <c r="BL25" s="50"/>
      <c r="BM25" s="50"/>
      <c r="BN25" s="50"/>
      <c r="BO25" s="9"/>
      <c r="BP25" s="9"/>
      <c r="BQ25" s="9"/>
      <c r="BR25" s="9"/>
      <c r="BS25" s="9"/>
      <c r="BT25" s="9"/>
      <c r="BU25" s="24"/>
      <c r="BV25" s="9"/>
      <c r="BW25" s="9"/>
      <c r="BX25" s="9"/>
      <c r="BY25" s="9"/>
      <c r="BZ25" s="9"/>
      <c r="CA25" s="9"/>
      <c r="CB25" s="9"/>
      <c r="CC25" s="9"/>
      <c r="CD25" s="9"/>
      <c r="CE25" s="9"/>
      <c r="CF25" s="9"/>
      <c r="CG25" s="9"/>
      <c r="CH25" s="9"/>
      <c r="CI25" s="9"/>
    </row>
    <row r="26" spans="2:87" ht="18.75" customHeight="1">
      <c r="B26" s="9"/>
      <c r="C26" s="9"/>
      <c r="D26" s="9"/>
      <c r="E26" s="9"/>
      <c r="F26" s="9"/>
      <c r="G26" s="9"/>
      <c r="H26" s="9"/>
      <c r="I26" s="9"/>
      <c r="J26" s="9"/>
      <c r="L26" s="9"/>
      <c r="N26" s="403"/>
      <c r="O26" s="9"/>
      <c r="P26" s="9"/>
      <c r="Q26" s="9"/>
      <c r="R26" s="9"/>
      <c r="S26" s="9"/>
      <c r="T26" s="9"/>
      <c r="U26" s="9"/>
      <c r="V26" s="9"/>
      <c r="W26" s="9"/>
      <c r="X26" s="9"/>
      <c r="AA26" s="9"/>
      <c r="AB26" s="9"/>
      <c r="AC26" s="9"/>
      <c r="AD26" s="9"/>
      <c r="AE26" s="9"/>
      <c r="AF26" s="9"/>
      <c r="AG26" s="9"/>
      <c r="AH26" s="9"/>
      <c r="AI26" s="9"/>
      <c r="AJ26" s="9"/>
      <c r="AK26" s="9"/>
      <c r="AL26" s="9"/>
      <c r="AM26" s="9"/>
      <c r="AN26" s="9"/>
      <c r="AO26" s="9"/>
      <c r="AP26" s="9"/>
      <c r="AQ26" s="9"/>
      <c r="AR26" s="9"/>
      <c r="AS26" s="9"/>
      <c r="AT26" s="9"/>
      <c r="AU26" s="9"/>
      <c r="AV26" s="9"/>
    </row>
    <row r="27" spans="2:87" ht="35.25" customHeight="1">
      <c r="B27" s="9"/>
      <c r="C27" s="9">
        <v>1</v>
      </c>
      <c r="D27" s="9"/>
      <c r="E27" s="9" t="s">
        <v>65</v>
      </c>
      <c r="F27" s="9"/>
      <c r="G27" s="9"/>
      <c r="H27" s="9"/>
      <c r="I27" s="51" t="s">
        <v>674</v>
      </c>
      <c r="J27" s="51"/>
      <c r="K27" s="398"/>
      <c r="L27" s="51"/>
      <c r="M27" s="51"/>
      <c r="N27" s="51"/>
      <c r="O27" s="51"/>
      <c r="P27" s="51"/>
      <c r="Q27" s="737" t="s">
        <v>703</v>
      </c>
      <c r="R27" s="738"/>
      <c r="S27" s="738"/>
      <c r="T27" s="738"/>
      <c r="U27" s="738"/>
      <c r="V27" s="738"/>
      <c r="W27" s="738"/>
      <c r="X27" s="738"/>
      <c r="Y27" s="738"/>
      <c r="Z27" s="738"/>
      <c r="AA27" s="738"/>
      <c r="AB27" s="738"/>
      <c r="AC27" s="738"/>
      <c r="AD27" s="738"/>
      <c r="AE27" s="738"/>
      <c r="AF27" s="738"/>
      <c r="AG27" s="738"/>
      <c r="AH27" s="738"/>
      <c r="AI27" s="738"/>
      <c r="AJ27" s="738"/>
      <c r="AK27" s="738"/>
      <c r="AL27" s="738"/>
      <c r="AM27" s="738"/>
      <c r="AN27" s="738"/>
      <c r="AO27" s="738"/>
      <c r="AP27" s="738"/>
      <c r="AQ27" s="738"/>
      <c r="AR27" s="738"/>
      <c r="AS27" s="738"/>
      <c r="AT27" s="738"/>
      <c r="AU27" s="738"/>
      <c r="AV27" s="738"/>
      <c r="AW27" s="738"/>
      <c r="AX27" s="738"/>
      <c r="AY27" s="738"/>
      <c r="AZ27" s="738"/>
      <c r="BA27" s="413"/>
    </row>
    <row r="28" spans="2:87" ht="35.25" customHeight="1">
      <c r="B28" s="9"/>
      <c r="C28" s="9"/>
      <c r="D28" s="9"/>
      <c r="E28" s="9"/>
      <c r="F28" s="9"/>
      <c r="G28" s="9"/>
      <c r="H28" s="9"/>
      <c r="I28" s="722" t="s">
        <v>742</v>
      </c>
      <c r="J28" s="722"/>
      <c r="K28" s="722"/>
      <c r="L28" s="722"/>
      <c r="M28" s="722"/>
      <c r="N28" s="722"/>
      <c r="O28" s="722"/>
      <c r="P28" s="412" t="str">
        <f>IF(提案科名="","","（")</f>
        <v>（</v>
      </c>
      <c r="Q28" s="735" t="s">
        <v>702</v>
      </c>
      <c r="R28" s="736"/>
      <c r="S28" s="736"/>
      <c r="T28" s="736"/>
      <c r="U28" s="736"/>
      <c r="V28" s="736"/>
      <c r="W28" s="736"/>
      <c r="X28" s="736"/>
      <c r="Y28" s="736"/>
      <c r="Z28" s="736"/>
      <c r="AA28" s="736"/>
      <c r="AB28" s="736"/>
      <c r="AC28" s="736"/>
      <c r="AD28" s="736"/>
      <c r="AE28" s="736"/>
      <c r="AF28" s="736"/>
      <c r="AG28" s="736"/>
      <c r="AH28" s="736"/>
      <c r="AI28" s="736"/>
      <c r="AJ28" s="736"/>
      <c r="AK28" s="736"/>
      <c r="AL28" s="736"/>
      <c r="AM28" s="736"/>
      <c r="AN28" s="736"/>
      <c r="AO28" s="736"/>
      <c r="AP28" s="736"/>
      <c r="AQ28" s="736"/>
      <c r="AR28" s="736"/>
      <c r="AS28" s="736"/>
      <c r="AT28" s="736"/>
      <c r="AU28" s="736"/>
      <c r="AV28" s="736"/>
      <c r="AW28" s="736"/>
      <c r="AX28" s="736"/>
      <c r="AY28" s="736"/>
      <c r="AZ28" s="736"/>
      <c r="BA28" s="414" t="str">
        <f>IF(提案科名="","","）")</f>
        <v>）</v>
      </c>
    </row>
    <row r="29" spans="2:87" s="406" customFormat="1" ht="15.75" customHeight="1">
      <c r="B29" s="404"/>
      <c r="C29" s="404"/>
      <c r="D29" s="404"/>
      <c r="E29" s="404"/>
      <c r="F29" s="404"/>
      <c r="G29" s="404"/>
      <c r="H29" s="404"/>
      <c r="I29" s="404"/>
      <c r="J29" s="404"/>
      <c r="K29" s="405"/>
      <c r="M29" s="405"/>
      <c r="N29" s="405"/>
      <c r="O29" s="405"/>
      <c r="P29" s="405"/>
      <c r="Q29" s="405"/>
      <c r="R29" s="405"/>
      <c r="S29" s="405"/>
      <c r="T29" s="405"/>
      <c r="U29" s="405"/>
      <c r="V29" s="405"/>
      <c r="W29" s="404"/>
      <c r="X29" s="404"/>
      <c r="Y29" s="404"/>
      <c r="AA29" s="404"/>
      <c r="AB29" s="404"/>
      <c r="AC29" s="404"/>
      <c r="AD29" s="404"/>
      <c r="AE29" s="404"/>
      <c r="AF29" s="404"/>
      <c r="AG29" s="404"/>
      <c r="AH29" s="404"/>
      <c r="AI29" s="404"/>
      <c r="AJ29" s="404"/>
      <c r="AK29" s="404"/>
      <c r="AL29" s="404"/>
      <c r="AM29" s="404"/>
      <c r="AN29" s="404"/>
      <c r="AO29" s="404"/>
      <c r="AP29" s="404"/>
      <c r="AV29" s="404"/>
    </row>
    <row r="30" spans="2:87" ht="18.75" customHeight="1">
      <c r="B30" s="9"/>
      <c r="C30" s="9"/>
      <c r="D30" s="9"/>
      <c r="E30" s="9" t="s">
        <v>270</v>
      </c>
      <c r="F30" s="9"/>
      <c r="G30" s="9"/>
      <c r="H30" s="9"/>
      <c r="I30" s="9"/>
      <c r="J30" s="9"/>
      <c r="K30" s="716">
        <v>15</v>
      </c>
      <c r="L30" s="717"/>
      <c r="M30" s="717"/>
      <c r="N30" s="717"/>
      <c r="O30" s="717"/>
      <c r="P30" s="717"/>
      <c r="Q30" s="717"/>
      <c r="R30" s="717"/>
      <c r="S30" s="717"/>
      <c r="T30" s="717"/>
      <c r="U30" s="717"/>
      <c r="V30" s="718"/>
      <c r="W30" s="8" t="s">
        <v>8</v>
      </c>
      <c r="X30" s="35" t="s">
        <v>88</v>
      </c>
      <c r="Y30" s="8"/>
      <c r="Z30" s="8"/>
      <c r="AA30" s="8"/>
      <c r="AB30" s="8"/>
      <c r="AC30" s="8"/>
      <c r="AD30" s="8"/>
      <c r="AE30" s="8"/>
      <c r="AF30" s="719">
        <v>5</v>
      </c>
      <c r="AG30" s="720"/>
      <c r="AH30" s="5" t="s">
        <v>89</v>
      </c>
      <c r="AM30" s="9"/>
      <c r="AN30" s="9"/>
      <c r="AO30" s="9"/>
      <c r="AP30" s="9"/>
      <c r="AR30" s="5" t="s">
        <v>567</v>
      </c>
      <c r="AV30" s="9"/>
    </row>
    <row r="31" spans="2:87" ht="7.5" customHeight="1">
      <c r="B31" s="9"/>
      <c r="C31" s="9"/>
      <c r="D31" s="9"/>
      <c r="E31" s="9"/>
      <c r="F31" s="9"/>
      <c r="G31" s="9"/>
      <c r="H31" s="9"/>
      <c r="I31" s="9"/>
      <c r="J31" s="9"/>
      <c r="K31" s="9"/>
      <c r="L31" s="9"/>
      <c r="M31" s="9"/>
      <c r="N31" s="9"/>
      <c r="O31" s="9"/>
      <c r="P31" s="9"/>
      <c r="Q31" s="9"/>
      <c r="R31" s="9"/>
      <c r="S31" s="9"/>
      <c r="AM31" s="9"/>
      <c r="AN31" s="9"/>
      <c r="AO31" s="9"/>
      <c r="AP31" s="9"/>
      <c r="AV31" s="9"/>
    </row>
    <row r="32" spans="2:87" ht="18.75" customHeight="1">
      <c r="B32" s="9"/>
      <c r="C32" s="9"/>
      <c r="D32" s="9"/>
      <c r="E32" s="9" t="s">
        <v>53</v>
      </c>
      <c r="F32" s="9"/>
      <c r="G32" s="9"/>
      <c r="H32" s="9"/>
      <c r="I32" s="9"/>
      <c r="J32" s="9"/>
      <c r="K32" s="729">
        <v>45794</v>
      </c>
      <c r="L32" s="730"/>
      <c r="M32" s="730"/>
      <c r="N32" s="730"/>
      <c r="O32" s="730"/>
      <c r="P32" s="730"/>
      <c r="Q32" s="730"/>
      <c r="R32" s="730"/>
      <c r="S32" s="730"/>
      <c r="T32" s="730"/>
      <c r="U32" s="730"/>
      <c r="V32" s="730"/>
      <c r="W32" s="730"/>
      <c r="X32" s="730"/>
      <c r="Y32" s="407"/>
      <c r="Z32" s="408" t="s">
        <v>474</v>
      </c>
      <c r="AA32" s="408"/>
      <c r="AB32" s="729">
        <v>45889</v>
      </c>
      <c r="AC32" s="730"/>
      <c r="AD32" s="730"/>
      <c r="AE32" s="730"/>
      <c r="AF32" s="730"/>
      <c r="AG32" s="730"/>
      <c r="AH32" s="730"/>
      <c r="AI32" s="730"/>
      <c r="AJ32" s="730"/>
      <c r="AK32" s="730"/>
      <c r="AL32" s="730"/>
      <c r="AM32" s="730"/>
      <c r="AN32" s="730"/>
      <c r="AO32" s="731"/>
      <c r="AP32" s="51"/>
      <c r="AQ32" s="51"/>
      <c r="AR32" s="732">
        <v>3</v>
      </c>
      <c r="AS32" s="733"/>
      <c r="AT32" s="733"/>
      <c r="AU32" s="733"/>
      <c r="AV32" s="734"/>
    </row>
    <row r="33" spans="2:54" s="562" customFormat="1" ht="18.75" customHeight="1">
      <c r="B33" s="50"/>
      <c r="C33" s="50"/>
      <c r="D33" s="50"/>
      <c r="E33" s="50"/>
      <c r="F33" s="50"/>
      <c r="G33" s="50"/>
      <c r="H33" s="50"/>
      <c r="I33" s="50"/>
      <c r="J33" s="50"/>
      <c r="K33" s="567"/>
      <c r="L33" s="567"/>
      <c r="M33" s="567"/>
      <c r="N33" s="567"/>
      <c r="O33" s="567"/>
      <c r="P33" s="567"/>
      <c r="Q33" s="567"/>
      <c r="R33" s="567"/>
      <c r="S33" s="567"/>
      <c r="T33" s="567"/>
      <c r="U33" s="567"/>
      <c r="V33" s="567"/>
      <c r="W33" s="567"/>
      <c r="X33" s="567"/>
      <c r="Y33" s="568"/>
      <c r="Z33" s="568"/>
      <c r="AA33" s="568"/>
      <c r="AB33" s="567"/>
      <c r="AC33" s="567"/>
      <c r="AD33" s="567"/>
      <c r="AE33" s="567"/>
      <c r="AF33" s="567"/>
      <c r="AG33" s="567"/>
      <c r="AH33" s="567"/>
      <c r="AI33" s="567"/>
      <c r="AJ33" s="567"/>
      <c r="AK33" s="567"/>
      <c r="AL33" s="567"/>
      <c r="AM33" s="567"/>
      <c r="AN33" s="567"/>
      <c r="AO33" s="567"/>
      <c r="AP33" s="50"/>
      <c r="AQ33" s="50"/>
      <c r="AR33" s="569"/>
      <c r="AS33" s="569"/>
      <c r="AT33" s="569"/>
      <c r="AU33" s="569"/>
      <c r="AV33" s="569"/>
    </row>
    <row r="34" spans="2:54" ht="18.75" customHeight="1">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V34" s="9"/>
    </row>
    <row r="35" spans="2:54" ht="21.75" customHeight="1">
      <c r="B35" s="9"/>
      <c r="C35" s="9" t="s">
        <v>277</v>
      </c>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row>
    <row r="36" spans="2:54" ht="21.75" customHeight="1">
      <c r="B36" s="9"/>
      <c r="C36" s="9"/>
      <c r="D36" s="9"/>
      <c r="E36" s="9" t="s">
        <v>278</v>
      </c>
      <c r="F36" s="9"/>
      <c r="G36" s="9"/>
      <c r="H36" s="9"/>
      <c r="I36" s="9"/>
      <c r="J36" s="9"/>
      <c r="K36" s="9"/>
      <c r="L36" s="9"/>
      <c r="M36" s="721" t="s">
        <v>468</v>
      </c>
      <c r="N36" s="721"/>
      <c r="O36" s="721"/>
      <c r="P36" s="721"/>
      <c r="Q36" s="721"/>
      <c r="R36" s="721"/>
      <c r="S36" s="721"/>
      <c r="T36" s="721"/>
      <c r="U36" s="721"/>
      <c r="V36" s="721"/>
      <c r="W36" s="721"/>
      <c r="X36" s="721"/>
      <c r="Y36" s="721"/>
      <c r="Z36" s="721"/>
      <c r="AA36" s="721"/>
      <c r="AB36" s="721"/>
      <c r="AC36" s="721"/>
      <c r="AD36" s="721"/>
      <c r="AE36" s="721"/>
      <c r="AF36" s="721"/>
      <c r="AG36" s="721"/>
      <c r="AH36" s="721"/>
      <c r="AI36" s="721"/>
      <c r="AJ36" s="721"/>
      <c r="AK36" s="721"/>
      <c r="AL36" s="721"/>
      <c r="AM36" s="721"/>
      <c r="AN36" s="721"/>
      <c r="AO36" s="721"/>
      <c r="AP36" s="721"/>
      <c r="AQ36" s="721"/>
      <c r="AR36" s="721"/>
      <c r="AV36" s="9"/>
    </row>
    <row r="37" spans="2:54" ht="18.75" customHeight="1">
      <c r="E37" s="9" t="s">
        <v>439</v>
      </c>
      <c r="M37" s="711" t="s">
        <v>469</v>
      </c>
      <c r="N37" s="712"/>
      <c r="O37" s="712"/>
      <c r="P37" s="712"/>
      <c r="Q37" s="712"/>
      <c r="R37" s="712"/>
      <c r="S37" s="712"/>
      <c r="T37" s="712"/>
      <c r="U37" s="712"/>
      <c r="V37" s="712"/>
      <c r="W37" s="712"/>
      <c r="X37" s="712"/>
      <c r="Y37" s="712"/>
      <c r="Z37" s="712"/>
      <c r="AA37" s="712"/>
      <c r="AB37" s="712"/>
      <c r="AC37" s="712"/>
      <c r="AD37" s="712"/>
      <c r="AE37" s="712"/>
      <c r="AF37" s="713"/>
      <c r="BB37" s="5" t="s">
        <v>424</v>
      </c>
    </row>
    <row r="38" spans="2:54" ht="21.75" customHeight="1">
      <c r="B38" s="9"/>
      <c r="C38" s="9"/>
      <c r="D38" s="9"/>
      <c r="E38" s="9" t="s">
        <v>0</v>
      </c>
      <c r="G38" s="9"/>
      <c r="H38" s="9"/>
      <c r="I38" s="9"/>
      <c r="J38" s="9"/>
      <c r="K38" s="9"/>
      <c r="L38" s="9"/>
      <c r="M38" s="721" t="s">
        <v>470</v>
      </c>
      <c r="N38" s="721"/>
      <c r="O38" s="721"/>
      <c r="P38" s="721"/>
      <c r="Q38" s="721"/>
      <c r="R38" s="721"/>
      <c r="S38" s="721"/>
      <c r="T38" s="721"/>
      <c r="U38" s="721"/>
      <c r="V38" s="721"/>
      <c r="W38" s="721"/>
      <c r="X38" s="721"/>
      <c r="Y38" s="721"/>
      <c r="Z38" s="721"/>
      <c r="AA38" s="721"/>
      <c r="AB38" s="721"/>
      <c r="AC38" s="721"/>
      <c r="AD38" s="721"/>
      <c r="AE38" s="721"/>
      <c r="AF38" s="721"/>
      <c r="AG38" s="721"/>
      <c r="AH38" s="721"/>
      <c r="AI38" s="721"/>
      <c r="AJ38" s="721"/>
      <c r="AK38" s="721"/>
      <c r="AL38" s="721"/>
      <c r="AM38" s="721"/>
      <c r="AN38" s="721"/>
      <c r="AO38" s="721"/>
      <c r="AP38" s="721"/>
      <c r="AQ38" s="721"/>
      <c r="AR38" s="721"/>
      <c r="AV38" s="9"/>
    </row>
    <row r="39" spans="2:54" ht="18.75" customHeight="1">
      <c r="E39" s="9" t="s">
        <v>467</v>
      </c>
      <c r="M39" s="711" t="s">
        <v>471</v>
      </c>
      <c r="N39" s="712"/>
      <c r="O39" s="712"/>
      <c r="P39" s="712"/>
      <c r="Q39" s="712"/>
      <c r="R39" s="712"/>
      <c r="S39" s="712"/>
      <c r="T39" s="712"/>
      <c r="U39" s="712"/>
      <c r="V39" s="712"/>
      <c r="W39" s="712"/>
      <c r="X39" s="712"/>
      <c r="Y39" s="712"/>
      <c r="Z39" s="712"/>
      <c r="AA39" s="712"/>
      <c r="AB39" s="712"/>
      <c r="AC39" s="712"/>
      <c r="AD39" s="712"/>
      <c r="AE39" s="712"/>
      <c r="AF39" s="713"/>
      <c r="BB39" s="5" t="s">
        <v>424</v>
      </c>
    </row>
    <row r="40" spans="2:54" ht="21.75" customHeight="1">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row>
    <row r="41" spans="2:54" ht="7.5" customHeight="1">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row>
    <row r="42" spans="2:54" ht="18.75" customHeight="1">
      <c r="B42" s="8"/>
      <c r="C42" s="24"/>
      <c r="D42" s="24"/>
      <c r="E42" s="24"/>
      <c r="G42" s="24"/>
      <c r="H42" s="24"/>
      <c r="I42" s="24"/>
      <c r="J42" s="24"/>
      <c r="K42" s="24"/>
      <c r="L42" s="24"/>
      <c r="M42" s="24"/>
      <c r="N42" s="24"/>
      <c r="O42" s="24"/>
      <c r="P42" s="24"/>
      <c r="Q42" s="24"/>
      <c r="R42" s="24"/>
      <c r="S42" s="24"/>
      <c r="T42" s="24"/>
      <c r="U42" s="24"/>
      <c r="V42" s="24"/>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row>
    <row r="43" spans="2:54" ht="18.75" customHeight="1"/>
    <row r="44" spans="2:54" ht="18.75" customHeight="1">
      <c r="B44" s="31"/>
    </row>
    <row r="45" spans="2:54" ht="18.75" customHeight="1">
      <c r="B45" s="9"/>
      <c r="C45" s="24"/>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29"/>
      <c r="AJ45" s="29"/>
      <c r="AK45" s="29"/>
      <c r="AL45" s="29"/>
      <c r="AM45" s="9"/>
      <c r="AN45" s="9"/>
      <c r="AO45" s="9"/>
      <c r="AP45" s="9"/>
      <c r="AQ45" s="9"/>
      <c r="AR45" s="9"/>
      <c r="AS45" s="9"/>
      <c r="AT45" s="9"/>
      <c r="AU45" s="9"/>
      <c r="AV45" s="9"/>
    </row>
    <row r="46" spans="2:54" ht="18.75" customHeight="1">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row>
    <row r="47" spans="2:54" ht="18.75" customHeight="1">
      <c r="B47" s="9"/>
      <c r="C47" s="24"/>
      <c r="D47" s="24"/>
      <c r="E47" s="24"/>
      <c r="F47" s="24"/>
      <c r="G47" s="24"/>
      <c r="H47" s="24"/>
      <c r="I47" s="24"/>
      <c r="J47" s="24"/>
      <c r="K47" s="24"/>
      <c r="L47" s="9"/>
      <c r="M47" s="9"/>
      <c r="N47" s="9"/>
      <c r="O47" s="9"/>
      <c r="P47" s="9"/>
      <c r="Q47" s="9"/>
      <c r="R47" s="9"/>
      <c r="S47" s="9"/>
      <c r="T47" s="9"/>
      <c r="U47" s="9"/>
      <c r="V47" s="9"/>
      <c r="W47" s="9"/>
      <c r="X47" s="9"/>
      <c r="Y47" s="9"/>
      <c r="Z47" s="9"/>
      <c r="AA47" s="9"/>
      <c r="AB47" s="9"/>
      <c r="AC47" s="9"/>
      <c r="AD47" s="9"/>
      <c r="AE47" s="9"/>
      <c r="AF47" s="9"/>
      <c r="AG47" s="9"/>
      <c r="AH47" s="9"/>
      <c r="AI47" s="29"/>
      <c r="AJ47" s="29"/>
      <c r="AK47" s="29"/>
      <c r="AL47" s="29"/>
      <c r="AM47" s="9"/>
      <c r="AN47" s="9"/>
      <c r="AO47" s="9"/>
      <c r="AP47" s="9"/>
      <c r="AQ47" s="9"/>
      <c r="AR47" s="9"/>
      <c r="AS47" s="9"/>
      <c r="AT47" s="9"/>
      <c r="AU47" s="9"/>
      <c r="AV47" s="9"/>
    </row>
    <row r="48" spans="2:54" ht="18.75" customHeight="1">
      <c r="B48" s="9"/>
      <c r="C48" s="24"/>
      <c r="D48" s="24"/>
      <c r="E48" s="24"/>
      <c r="F48" s="24"/>
      <c r="G48" s="24"/>
      <c r="H48" s="24"/>
      <c r="I48" s="24"/>
      <c r="J48" s="24"/>
      <c r="K48" s="24"/>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row>
    <row r="49" spans="2:48" ht="18.75" customHeight="1">
      <c r="B49" s="9"/>
      <c r="C49" s="24"/>
      <c r="D49" s="24"/>
      <c r="E49" s="24"/>
      <c r="F49" s="24"/>
      <c r="G49" s="24"/>
      <c r="H49" s="24"/>
      <c r="I49" s="24"/>
      <c r="J49" s="24"/>
      <c r="K49" s="24"/>
      <c r="L49" s="9"/>
      <c r="M49" s="9"/>
      <c r="N49" s="9"/>
      <c r="O49" s="9"/>
      <c r="P49" s="9"/>
      <c r="Q49" s="9"/>
      <c r="R49" s="9"/>
      <c r="S49" s="9"/>
      <c r="T49" s="9"/>
      <c r="U49" s="9"/>
      <c r="V49" s="9"/>
      <c r="W49" s="9"/>
      <c r="X49" s="9"/>
      <c r="Y49" s="9"/>
      <c r="Z49" s="9"/>
      <c r="AA49" s="9"/>
      <c r="AB49" s="9"/>
      <c r="AC49" s="9"/>
      <c r="AD49" s="9"/>
      <c r="AE49" s="9"/>
      <c r="AF49" s="9"/>
      <c r="AG49" s="9"/>
      <c r="AH49" s="9"/>
      <c r="AI49" s="29"/>
      <c r="AJ49" s="29"/>
      <c r="AK49" s="29"/>
      <c r="AL49" s="29"/>
      <c r="AM49" s="9"/>
      <c r="AN49" s="9"/>
      <c r="AO49" s="9"/>
      <c r="AP49" s="9"/>
      <c r="AQ49" s="9"/>
      <c r="AR49" s="9"/>
      <c r="AS49" s="9"/>
      <c r="AT49" s="9"/>
      <c r="AU49" s="9"/>
      <c r="AV49" s="9"/>
    </row>
    <row r="50" spans="2:48" ht="18.75" customHeight="1">
      <c r="B50" s="9"/>
      <c r="C50" s="24"/>
      <c r="D50" s="24"/>
      <c r="E50" s="24"/>
      <c r="F50" s="24"/>
      <c r="G50" s="24"/>
      <c r="H50" s="24"/>
      <c r="I50" s="24"/>
      <c r="J50" s="24"/>
      <c r="K50" s="24"/>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row>
    <row r="51" spans="2:48" ht="18.75" customHeight="1">
      <c r="B51" s="9"/>
      <c r="C51" s="24"/>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29"/>
      <c r="AJ51" s="29"/>
      <c r="AK51" s="29"/>
      <c r="AL51" s="29"/>
      <c r="AM51" s="9"/>
      <c r="AN51" s="9"/>
      <c r="AO51" s="9"/>
      <c r="AP51" s="9"/>
      <c r="AQ51" s="9"/>
      <c r="AR51" s="9"/>
      <c r="AS51" s="9"/>
      <c r="AT51" s="9"/>
      <c r="AU51" s="9"/>
      <c r="AV51" s="9"/>
    </row>
    <row r="52" spans="2:48" ht="18.75" customHeight="1">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row>
    <row r="53" spans="2:48" ht="18.75" customHeight="1">
      <c r="C53" s="24"/>
      <c r="D53" s="9"/>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row>
    <row r="54" spans="2:48" ht="18.75" customHeight="1"/>
    <row r="55" spans="2:48" ht="18.75" customHeight="1"/>
    <row r="56" spans="2:48" ht="18.75" customHeight="1"/>
    <row r="57" spans="2:48" ht="18.75" customHeight="1"/>
    <row r="58" spans="2:48" ht="18.75" customHeight="1"/>
    <row r="59" spans="2:48" ht="18.75" customHeight="1"/>
    <row r="60" spans="2:48" ht="18.75" customHeight="1"/>
    <row r="61" spans="2:48" ht="18.75" customHeight="1"/>
    <row r="62" spans="2:48" ht="18.75" customHeight="1"/>
    <row r="63" spans="2:48" ht="18.75" customHeight="1"/>
    <row r="64" spans="2:48"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sheetData>
  <mergeCells count="31">
    <mergeCell ref="I6:L6"/>
    <mergeCell ref="AC13:AV13"/>
    <mergeCell ref="AC15:AV15"/>
    <mergeCell ref="K32:X32"/>
    <mergeCell ref="AB32:AO32"/>
    <mergeCell ref="AC19:AV19"/>
    <mergeCell ref="O19:AA19"/>
    <mergeCell ref="AR32:AV32"/>
    <mergeCell ref="Q28:AZ28"/>
    <mergeCell ref="Q27:AZ27"/>
    <mergeCell ref="S4:AA4"/>
    <mergeCell ref="S9:AA9"/>
    <mergeCell ref="AC9:AV9"/>
    <mergeCell ref="S13:AA13"/>
    <mergeCell ref="S15:AA15"/>
    <mergeCell ref="AC4:AV4"/>
    <mergeCell ref="M39:AF39"/>
    <mergeCell ref="M37:AF37"/>
    <mergeCell ref="S7:AA7"/>
    <mergeCell ref="AC7:AV7"/>
    <mergeCell ref="S21:AA21"/>
    <mergeCell ref="S17:AA17"/>
    <mergeCell ref="AC17:AV17"/>
    <mergeCell ref="AC21:AV21"/>
    <mergeCell ref="S11:AA11"/>
    <mergeCell ref="AC11:AV11"/>
    <mergeCell ref="K30:V30"/>
    <mergeCell ref="AF30:AG30"/>
    <mergeCell ref="M36:AR36"/>
    <mergeCell ref="M38:AR38"/>
    <mergeCell ref="I28:O28"/>
  </mergeCells>
  <phoneticPr fontId="5"/>
  <dataValidations count="1">
    <dataValidation type="list" allowBlank="1" showInputMessage="1" showErrorMessage="1" sqref="I6:L6">
      <formula1>$BB$6:$BB$9</formula1>
    </dataValidation>
  </dataValidations>
  <printOptions horizontalCentered="1"/>
  <pageMargins left="0.51181102362204722" right="0.31496062992125984" top="0.55118110236220474" bottom="0.35433070866141736" header="0" footer="0"/>
  <pageSetup paperSize="9" scale="81"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F43"/>
  <sheetViews>
    <sheetView view="pageBreakPreview" topLeftCell="A13" zoomScale="80" zoomScaleNormal="100" zoomScaleSheetLayoutView="80" workbookViewId="0">
      <selection activeCell="I39" sqref="I39"/>
    </sheetView>
  </sheetViews>
  <sheetFormatPr defaultRowHeight="14.25"/>
  <cols>
    <col min="1" max="1" width="4.625" style="3" customWidth="1"/>
    <col min="2" max="2" width="56.25" style="3" bestFit="1" customWidth="1"/>
    <col min="3" max="3" width="23.25" style="3" bestFit="1" customWidth="1"/>
    <col min="4" max="4" width="81" style="3" customWidth="1"/>
    <col min="5" max="5" width="10.375" style="3" customWidth="1"/>
    <col min="6" max="16384" width="9" style="3"/>
  </cols>
  <sheetData>
    <row r="1" spans="1:5">
      <c r="A1" s="739" t="s">
        <v>601</v>
      </c>
      <c r="B1" s="739"/>
      <c r="C1" s="739"/>
      <c r="D1" s="739"/>
    </row>
    <row r="2" spans="1:5">
      <c r="A2" s="739"/>
      <c r="B2" s="739"/>
      <c r="C2" s="739"/>
      <c r="D2" s="739"/>
    </row>
    <row r="4" spans="1:5" s="461" customFormat="1" ht="30" customHeight="1">
      <c r="A4" s="747" t="str">
        <f>"訓練科名　　　："&amp;科名</f>
        <v>訓練科名　　　：あいうえお＊あいうえお＊あいうえお＊あいうえお＊あいうえお＊あいう</v>
      </c>
      <c r="B4" s="747"/>
      <c r="C4" s="747"/>
      <c r="D4" s="747"/>
    </row>
    <row r="5" spans="1:5" s="461" customFormat="1" ht="30" customHeight="1">
      <c r="B5" s="433" t="str">
        <f>"  　　　    "&amp;提案左括弧&amp;提案科名&amp;提案右括弧</f>
        <v xml:space="preserve">  　　　    （アイウエオ＊アイウエオ＊アイウエオ＊アイウエオ＊アイウエオ＊アイウ）</v>
      </c>
      <c r="C5" s="513"/>
      <c r="D5" s="513"/>
    </row>
    <row r="6" spans="1:5" s="461" customFormat="1" ht="30" customHeight="1">
      <c r="A6" s="513" t="str">
        <f>"受託希望機関名："&amp;団体名</f>
        <v>受託希望機関名：和歌山委託訓練センター</v>
      </c>
      <c r="B6" s="513"/>
      <c r="C6" s="513"/>
      <c r="D6" s="514"/>
    </row>
    <row r="7" spans="1:5" s="461" customFormat="1" ht="30" customHeight="1">
      <c r="A7" s="513" t="str">
        <f>"提出年月日　　："&amp;TEXT(提出日,"ggge")&amp;"年"&amp;TEXT(提出日,"m")&amp;"月"&amp;TEXT(提出日,"d")&amp;"日"</f>
        <v>提出年月日　　：令和6年12月25日</v>
      </c>
      <c r="B7" s="513"/>
      <c r="C7" s="513"/>
      <c r="D7" s="514"/>
    </row>
    <row r="8" spans="1:5" ht="61.5" customHeight="1">
      <c r="A8" s="740" t="s">
        <v>758</v>
      </c>
      <c r="B8" s="740"/>
      <c r="C8" s="740"/>
      <c r="D8" s="740"/>
    </row>
    <row r="9" spans="1:5" ht="30" customHeight="1">
      <c r="A9" s="4" t="s">
        <v>621</v>
      </c>
      <c r="B9" s="4"/>
    </row>
    <row r="10" spans="1:5" ht="30" customHeight="1">
      <c r="A10" s="78" t="s">
        <v>571</v>
      </c>
      <c r="B10" s="78" t="s">
        <v>258</v>
      </c>
      <c r="C10" s="78" t="s">
        <v>572</v>
      </c>
      <c r="D10" s="78" t="s">
        <v>259</v>
      </c>
      <c r="E10" s="79" t="s">
        <v>573</v>
      </c>
    </row>
    <row r="11" spans="1:5" ht="36" customHeight="1">
      <c r="A11" s="80">
        <v>1</v>
      </c>
      <c r="B11" s="81" t="s">
        <v>574</v>
      </c>
      <c r="C11" s="82" t="s">
        <v>796</v>
      </c>
      <c r="D11" s="571"/>
      <c r="E11" s="81"/>
    </row>
    <row r="12" spans="1:5" ht="30" customHeight="1">
      <c r="A12" s="741">
        <v>2</v>
      </c>
      <c r="B12" s="82" t="s">
        <v>575</v>
      </c>
      <c r="C12" s="82" t="s">
        <v>108</v>
      </c>
      <c r="D12" s="81"/>
      <c r="E12" s="81"/>
    </row>
    <row r="13" spans="1:5" ht="30" customHeight="1">
      <c r="A13" s="742"/>
      <c r="B13" s="82" t="s">
        <v>260</v>
      </c>
      <c r="C13" s="82" t="s">
        <v>576</v>
      </c>
      <c r="D13" s="81" t="s">
        <v>577</v>
      </c>
      <c r="E13" s="81"/>
    </row>
    <row r="14" spans="1:5" ht="30" customHeight="1">
      <c r="A14" s="743"/>
      <c r="B14" s="82" t="s">
        <v>578</v>
      </c>
      <c r="C14" s="82" t="s">
        <v>579</v>
      </c>
      <c r="D14" s="83" t="s">
        <v>642</v>
      </c>
      <c r="E14" s="81"/>
    </row>
    <row r="15" spans="1:5" ht="24" customHeight="1">
      <c r="A15" s="84">
        <v>3</v>
      </c>
      <c r="B15" s="82" t="s">
        <v>58</v>
      </c>
      <c r="C15" s="82" t="s">
        <v>109</v>
      </c>
      <c r="D15" s="85"/>
      <c r="E15" s="81"/>
    </row>
    <row r="16" spans="1:5" ht="24" customHeight="1">
      <c r="A16" s="80">
        <v>4</v>
      </c>
      <c r="B16" s="82" t="s">
        <v>580</v>
      </c>
      <c r="C16" s="82" t="s">
        <v>110</v>
      </c>
      <c r="D16" s="81"/>
      <c r="E16" s="81"/>
    </row>
    <row r="17" spans="1:6" ht="24" customHeight="1">
      <c r="A17" s="80">
        <v>5</v>
      </c>
      <c r="B17" s="82" t="s">
        <v>581</v>
      </c>
      <c r="C17" s="82" t="s">
        <v>111</v>
      </c>
      <c r="D17" s="86"/>
      <c r="E17" s="81"/>
    </row>
    <row r="18" spans="1:6" ht="24" customHeight="1">
      <c r="A18" s="80">
        <v>6</v>
      </c>
      <c r="B18" s="82" t="s">
        <v>582</v>
      </c>
      <c r="C18" s="82" t="s">
        <v>797</v>
      </c>
      <c r="D18" s="86"/>
      <c r="E18" s="81"/>
    </row>
    <row r="19" spans="1:6" ht="24" customHeight="1">
      <c r="A19" s="80">
        <v>7</v>
      </c>
      <c r="B19" s="82" t="s">
        <v>750</v>
      </c>
      <c r="C19" s="82" t="s">
        <v>112</v>
      </c>
      <c r="D19" s="87"/>
      <c r="E19" s="81"/>
    </row>
    <row r="20" spans="1:6" ht="99.75">
      <c r="A20" s="80">
        <v>8</v>
      </c>
      <c r="B20" s="82" t="s">
        <v>583</v>
      </c>
      <c r="C20" s="88" t="s">
        <v>798</v>
      </c>
      <c r="D20" s="574" t="s">
        <v>881</v>
      </c>
      <c r="E20" s="81"/>
    </row>
    <row r="21" spans="1:6" ht="41.25" customHeight="1">
      <c r="A21" s="80">
        <v>9</v>
      </c>
      <c r="B21" s="82" t="s">
        <v>624</v>
      </c>
      <c r="C21" s="88" t="s">
        <v>644</v>
      </c>
      <c r="D21" s="89" t="s">
        <v>911</v>
      </c>
      <c r="E21" s="81"/>
    </row>
    <row r="22" spans="1:6" ht="27.75" customHeight="1">
      <c r="A22" s="80">
        <v>10</v>
      </c>
      <c r="B22" s="82" t="s">
        <v>584</v>
      </c>
      <c r="C22" s="88" t="s">
        <v>660</v>
      </c>
      <c r="D22" s="89" t="s">
        <v>734</v>
      </c>
      <c r="E22" s="81"/>
    </row>
    <row r="23" spans="1:6" ht="43.5" customHeight="1">
      <c r="A23" s="80">
        <v>11</v>
      </c>
      <c r="B23" s="82" t="s">
        <v>602</v>
      </c>
      <c r="C23" s="90" t="s">
        <v>757</v>
      </c>
      <c r="D23" s="89" t="s">
        <v>759</v>
      </c>
      <c r="E23" s="81"/>
    </row>
    <row r="24" spans="1:6" ht="64.5" customHeight="1">
      <c r="A24" s="80">
        <v>12</v>
      </c>
      <c r="B24" s="82" t="s">
        <v>585</v>
      </c>
      <c r="C24" s="88" t="s">
        <v>906</v>
      </c>
      <c r="D24" s="691" t="s">
        <v>916</v>
      </c>
      <c r="E24" s="81"/>
    </row>
    <row r="25" spans="1:6" ht="30" customHeight="1">
      <c r="A25" s="80">
        <v>13</v>
      </c>
      <c r="B25" s="81" t="s">
        <v>586</v>
      </c>
      <c r="C25" s="81" t="s">
        <v>842</v>
      </c>
      <c r="D25" s="91" t="s">
        <v>620</v>
      </c>
      <c r="E25" s="81"/>
    </row>
    <row r="26" spans="1:6" ht="30" customHeight="1">
      <c r="A26" s="587">
        <v>14</v>
      </c>
      <c r="B26" s="589" t="s">
        <v>713</v>
      </c>
      <c r="C26" s="590" t="s">
        <v>843</v>
      </c>
      <c r="D26" s="591" t="s">
        <v>841</v>
      </c>
      <c r="E26" s="81"/>
    </row>
    <row r="27" spans="1:6" ht="30" customHeight="1">
      <c r="A27" s="587">
        <v>15</v>
      </c>
      <c r="B27" s="589" t="s">
        <v>588</v>
      </c>
      <c r="C27" s="590" t="s">
        <v>712</v>
      </c>
      <c r="D27" s="590"/>
      <c r="E27" s="81"/>
    </row>
    <row r="28" spans="1:6" ht="45" customHeight="1">
      <c r="A28" s="587">
        <v>16</v>
      </c>
      <c r="B28" s="588" t="s">
        <v>587</v>
      </c>
      <c r="C28" s="592"/>
      <c r="D28" s="208" t="s">
        <v>635</v>
      </c>
      <c r="E28" s="81"/>
    </row>
    <row r="29" spans="1:6" s="4" customFormat="1" ht="30" customHeight="1">
      <c r="A29" s="4" t="s">
        <v>622</v>
      </c>
    </row>
    <row r="30" spans="1:6" ht="38.25" customHeight="1">
      <c r="A30" s="78" t="s">
        <v>571</v>
      </c>
      <c r="B30" s="744" t="s">
        <v>258</v>
      </c>
      <c r="C30" s="745"/>
      <c r="D30" s="78" t="s">
        <v>589</v>
      </c>
      <c r="E30" s="79" t="s">
        <v>573</v>
      </c>
    </row>
    <row r="31" spans="1:6" ht="30" customHeight="1">
      <c r="A31" s="80">
        <v>1</v>
      </c>
      <c r="B31" s="746" t="s">
        <v>590</v>
      </c>
      <c r="C31" s="746"/>
      <c r="D31" s="86" t="s">
        <v>591</v>
      </c>
      <c r="E31" s="86"/>
    </row>
    <row r="32" spans="1:6" ht="23.25" customHeight="1">
      <c r="A32" s="748">
        <v>2</v>
      </c>
      <c r="B32" s="746" t="s">
        <v>746</v>
      </c>
      <c r="C32" s="746"/>
      <c r="D32" s="93" t="s">
        <v>592</v>
      </c>
      <c r="E32" s="81"/>
      <c r="F32" s="5"/>
    </row>
    <row r="33" spans="1:6" ht="23.25" customHeight="1">
      <c r="A33" s="748"/>
      <c r="B33" s="749" t="s">
        <v>593</v>
      </c>
      <c r="C33" s="749"/>
      <c r="D33" s="87" t="s">
        <v>594</v>
      </c>
      <c r="E33" s="81"/>
      <c r="F33" s="5"/>
    </row>
    <row r="34" spans="1:6" ht="23.25" customHeight="1">
      <c r="A34" s="748"/>
      <c r="B34" s="749" t="s">
        <v>595</v>
      </c>
      <c r="C34" s="749"/>
      <c r="D34" s="87" t="s">
        <v>596</v>
      </c>
      <c r="E34" s="81"/>
      <c r="F34" s="5"/>
    </row>
    <row r="35" spans="1:6" ht="23.25" customHeight="1">
      <c r="A35" s="748"/>
      <c r="B35" s="749" t="s">
        <v>597</v>
      </c>
      <c r="C35" s="749"/>
      <c r="D35" s="87" t="s">
        <v>261</v>
      </c>
      <c r="E35" s="81"/>
      <c r="F35" s="5"/>
    </row>
    <row r="36" spans="1:6" ht="36.75" customHeight="1">
      <c r="A36" s="84">
        <v>3</v>
      </c>
      <c r="B36" s="750" t="s">
        <v>603</v>
      </c>
      <c r="C36" s="750"/>
      <c r="D36" s="755" t="s">
        <v>905</v>
      </c>
      <c r="E36" s="81"/>
      <c r="F36" s="5"/>
    </row>
    <row r="37" spans="1:6" s="97" customFormat="1" ht="36.75" customHeight="1">
      <c r="A37" s="80">
        <v>4</v>
      </c>
      <c r="B37" s="758" t="s">
        <v>604</v>
      </c>
      <c r="C37" s="758"/>
      <c r="D37" s="756"/>
      <c r="E37" s="96"/>
    </row>
    <row r="38" spans="1:6" ht="36.75" customHeight="1">
      <c r="A38" s="80">
        <v>5</v>
      </c>
      <c r="B38" s="758" t="s">
        <v>605</v>
      </c>
      <c r="C38" s="758"/>
      <c r="D38" s="757"/>
      <c r="E38" s="81"/>
    </row>
    <row r="39" spans="1:6" ht="33.75" customHeight="1">
      <c r="A39" s="80">
        <v>6</v>
      </c>
      <c r="B39" s="746" t="s">
        <v>598</v>
      </c>
      <c r="C39" s="746"/>
      <c r="D39" s="759" t="s">
        <v>892</v>
      </c>
      <c r="E39" s="81"/>
    </row>
    <row r="40" spans="1:6" ht="33.75" customHeight="1">
      <c r="A40" s="80">
        <v>7</v>
      </c>
      <c r="B40" s="761" t="s">
        <v>919</v>
      </c>
      <c r="C40" s="762"/>
      <c r="D40" s="760"/>
      <c r="E40" s="81"/>
    </row>
    <row r="41" spans="1:6" ht="65.25" customHeight="1">
      <c r="A41" s="94">
        <v>8</v>
      </c>
      <c r="B41" s="750" t="s">
        <v>891</v>
      </c>
      <c r="C41" s="750"/>
      <c r="D41" s="575" t="s">
        <v>760</v>
      </c>
      <c r="E41" s="81"/>
    </row>
    <row r="42" spans="1:6" ht="39" customHeight="1">
      <c r="A42" s="94">
        <v>9</v>
      </c>
      <c r="B42" s="751" t="s">
        <v>599</v>
      </c>
      <c r="C42" s="752"/>
      <c r="D42" s="573"/>
      <c r="E42" s="81"/>
    </row>
    <row r="43" spans="1:6" ht="81" customHeight="1">
      <c r="A43" s="94">
        <v>10</v>
      </c>
      <c r="B43" s="753" t="s">
        <v>600</v>
      </c>
      <c r="C43" s="754"/>
      <c r="D43" s="87" t="s">
        <v>274</v>
      </c>
      <c r="E43" s="81"/>
    </row>
  </sheetData>
  <mergeCells count="21">
    <mergeCell ref="B41:C41"/>
    <mergeCell ref="B42:C42"/>
    <mergeCell ref="B43:C43"/>
    <mergeCell ref="D36:D38"/>
    <mergeCell ref="B37:C37"/>
    <mergeCell ref="B38:C38"/>
    <mergeCell ref="B39:C39"/>
    <mergeCell ref="D39:D40"/>
    <mergeCell ref="B40:C40"/>
    <mergeCell ref="B36:C36"/>
    <mergeCell ref="A32:A35"/>
    <mergeCell ref="B32:C32"/>
    <mergeCell ref="B33:C33"/>
    <mergeCell ref="B34:C34"/>
    <mergeCell ref="B35:C35"/>
    <mergeCell ref="A1:D2"/>
    <mergeCell ref="A8:D8"/>
    <mergeCell ref="A12:A14"/>
    <mergeCell ref="B30:C30"/>
    <mergeCell ref="B31:C31"/>
    <mergeCell ref="A4:D4"/>
  </mergeCells>
  <phoneticPr fontId="5"/>
  <pageMargins left="0.7" right="0.7" top="0.75" bottom="0.75" header="0.3" footer="0.3"/>
  <pageSetup paperSize="9" scale="50"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W154"/>
  <sheetViews>
    <sheetView showGridLines="0" view="pageBreakPreview" zoomScale="90" zoomScaleNormal="100" zoomScaleSheetLayoutView="90" workbookViewId="0">
      <selection activeCell="AW2" sqref="AW2"/>
    </sheetView>
  </sheetViews>
  <sheetFormatPr defaultRowHeight="14.25"/>
  <cols>
    <col min="1" max="1" width="0.625" style="5" customWidth="1"/>
    <col min="2" max="18" width="1.875" style="5" customWidth="1"/>
    <col min="19" max="27" width="2.5" style="5" customWidth="1"/>
    <col min="28" max="30" width="1.875" style="5" customWidth="1"/>
    <col min="31" max="32" width="3.125" style="5" customWidth="1"/>
    <col min="33" max="33" width="3" style="5" customWidth="1"/>
    <col min="34" max="48" width="1.875" style="5" customWidth="1"/>
    <col min="49" max="49" width="0.625" style="5" customWidth="1"/>
    <col min="50" max="16384" width="9" style="5"/>
  </cols>
  <sheetData>
    <row r="1" spans="2:48" ht="23.25" customHeight="1" thickBot="1"/>
    <row r="2" spans="2:48" ht="18.75" customHeight="1" thickBot="1">
      <c r="AP2" s="765" t="s">
        <v>855</v>
      </c>
      <c r="AQ2" s="766"/>
      <c r="AR2" s="766"/>
      <c r="AS2" s="766"/>
      <c r="AT2" s="766"/>
      <c r="AU2" s="766"/>
      <c r="AV2" s="767"/>
    </row>
    <row r="3" spans="2:48" ht="22.5" customHeight="1"/>
    <row r="4" spans="2:48" ht="18.75" customHeight="1">
      <c r="AG4" s="769">
        <f>提出日</f>
        <v>45651</v>
      </c>
      <c r="AH4" s="769"/>
      <c r="AI4" s="769"/>
      <c r="AJ4" s="769"/>
      <c r="AK4" s="769"/>
      <c r="AL4" s="769"/>
      <c r="AM4" s="769"/>
      <c r="AN4" s="769"/>
      <c r="AO4" s="769"/>
      <c r="AP4" s="769"/>
      <c r="AQ4" s="769"/>
      <c r="AR4" s="769"/>
      <c r="AS4" s="769"/>
      <c r="AT4" s="769"/>
      <c r="AU4" s="769"/>
      <c r="AV4" s="102"/>
    </row>
    <row r="5" spans="2:48" ht="11.25" customHeight="1">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Q5" s="9"/>
      <c r="AR5" s="9"/>
      <c r="AS5" s="9"/>
      <c r="AT5" s="9"/>
      <c r="AU5" s="9"/>
      <c r="AV5" s="9"/>
    </row>
    <row r="6" spans="2:48" ht="18.75" customHeight="1">
      <c r="C6" s="9" t="s">
        <v>171</v>
      </c>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2:48" ht="18.75" customHeight="1">
      <c r="AQ7" s="7"/>
      <c r="AR7" s="7"/>
      <c r="AS7" s="7"/>
      <c r="AT7" s="7"/>
      <c r="AU7" s="7"/>
      <c r="AV7" s="7"/>
    </row>
    <row r="8" spans="2:48" ht="11.25" customHeight="1">
      <c r="B8" s="31"/>
    </row>
    <row r="9" spans="2:48" ht="18.75" customHeight="1">
      <c r="B9" s="8"/>
      <c r="C9" s="9"/>
      <c r="D9" s="9"/>
      <c r="E9" s="9"/>
      <c r="F9" s="9"/>
      <c r="G9" s="9"/>
      <c r="H9" s="9"/>
      <c r="I9" s="9"/>
      <c r="J9" s="9"/>
      <c r="K9" s="9"/>
      <c r="L9" s="9"/>
      <c r="M9" s="9"/>
      <c r="N9" s="9"/>
      <c r="O9" s="9"/>
      <c r="P9" s="9"/>
      <c r="Q9" s="9"/>
      <c r="R9" s="9"/>
      <c r="S9" s="714" t="s">
        <v>33</v>
      </c>
      <c r="T9" s="714"/>
      <c r="U9" s="714"/>
      <c r="V9" s="714"/>
      <c r="W9" s="714"/>
      <c r="X9" s="714"/>
      <c r="Y9" s="714"/>
      <c r="Z9" s="714"/>
      <c r="AA9" s="714"/>
      <c r="AB9" s="9"/>
      <c r="AC9" s="768" t="str">
        <f>団体所在地</f>
        <v>和歌山市小松原通１丁目１番地</v>
      </c>
      <c r="AD9" s="768"/>
      <c r="AE9" s="768"/>
      <c r="AF9" s="768"/>
      <c r="AG9" s="768"/>
      <c r="AH9" s="768"/>
      <c r="AI9" s="768"/>
      <c r="AJ9" s="768"/>
      <c r="AK9" s="768"/>
      <c r="AL9" s="768"/>
      <c r="AM9" s="768"/>
      <c r="AN9" s="768"/>
      <c r="AO9" s="768"/>
      <c r="AP9" s="768"/>
      <c r="AQ9" s="768"/>
      <c r="AR9" s="768"/>
      <c r="AS9" s="768"/>
      <c r="AT9" s="768"/>
      <c r="AU9" s="768"/>
      <c r="AV9" s="768"/>
    </row>
    <row r="10" spans="2:48" ht="7.5" customHeight="1">
      <c r="B10" s="11"/>
      <c r="C10" s="9"/>
      <c r="D10" s="24"/>
      <c r="E10" s="9"/>
      <c r="F10" s="9"/>
      <c r="G10" s="9"/>
      <c r="H10" s="9"/>
      <c r="I10" s="9"/>
      <c r="J10" s="9"/>
      <c r="K10" s="9"/>
      <c r="L10" s="9"/>
      <c r="M10" s="9"/>
      <c r="N10" s="9"/>
      <c r="O10" s="9"/>
      <c r="P10" s="9"/>
      <c r="Q10" s="9"/>
      <c r="R10" s="9"/>
      <c r="S10" s="70"/>
      <c r="T10" s="70"/>
      <c r="U10" s="103"/>
      <c r="V10" s="70"/>
      <c r="W10" s="70"/>
      <c r="X10" s="70"/>
      <c r="Y10" s="70"/>
      <c r="Z10" s="70"/>
      <c r="AA10" s="70"/>
      <c r="AB10" s="9"/>
      <c r="AC10" s="9"/>
      <c r="AD10" s="9"/>
      <c r="AE10" s="9"/>
      <c r="AF10" s="9"/>
      <c r="AG10" s="9"/>
      <c r="AH10" s="9"/>
      <c r="AI10" s="9"/>
      <c r="AJ10" s="9"/>
      <c r="AK10" s="9"/>
      <c r="AL10" s="9"/>
      <c r="AM10" s="9"/>
      <c r="AN10" s="9"/>
      <c r="AO10" s="9"/>
      <c r="AP10" s="9"/>
      <c r="AQ10" s="9"/>
      <c r="AR10" s="9"/>
      <c r="AS10" s="9"/>
      <c r="AT10" s="9"/>
      <c r="AU10" s="9"/>
      <c r="AV10" s="9"/>
    </row>
    <row r="11" spans="2:48" ht="18.75" customHeight="1">
      <c r="B11" s="11"/>
      <c r="C11" s="9"/>
      <c r="D11" s="24"/>
      <c r="E11" s="9"/>
      <c r="F11" s="9"/>
      <c r="G11" s="9"/>
      <c r="H11" s="9"/>
      <c r="I11" s="9"/>
      <c r="J11" s="9"/>
      <c r="K11" s="9"/>
      <c r="L11" s="9"/>
      <c r="M11" s="9"/>
      <c r="N11" s="9"/>
      <c r="O11" s="9"/>
      <c r="P11" s="9"/>
      <c r="Q11" s="9"/>
      <c r="R11" s="9"/>
      <c r="S11" s="714" t="s">
        <v>34</v>
      </c>
      <c r="T11" s="714"/>
      <c r="U11" s="714"/>
      <c r="V11" s="714"/>
      <c r="W11" s="714"/>
      <c r="X11" s="714"/>
      <c r="Y11" s="714"/>
      <c r="Z11" s="714"/>
      <c r="AA11" s="714"/>
      <c r="AB11" s="9"/>
      <c r="AC11" s="768" t="str">
        <f>団体名</f>
        <v>和歌山委託訓練センター</v>
      </c>
      <c r="AD11" s="768"/>
      <c r="AE11" s="768"/>
      <c r="AF11" s="768"/>
      <c r="AG11" s="768"/>
      <c r="AH11" s="768"/>
      <c r="AI11" s="768"/>
      <c r="AJ11" s="768"/>
      <c r="AK11" s="768"/>
      <c r="AL11" s="768"/>
      <c r="AM11" s="768"/>
      <c r="AN11" s="768"/>
      <c r="AO11" s="768"/>
      <c r="AP11" s="768"/>
      <c r="AQ11" s="768"/>
      <c r="AR11" s="768"/>
      <c r="AS11" s="768"/>
      <c r="AT11" s="768"/>
      <c r="AU11" s="768"/>
      <c r="AV11" s="768"/>
    </row>
    <row r="12" spans="2:48" ht="7.5" customHeight="1">
      <c r="B12" s="11"/>
      <c r="C12" s="9"/>
      <c r="D12" s="24"/>
      <c r="E12" s="9"/>
      <c r="F12" s="9"/>
      <c r="G12" s="9"/>
      <c r="H12" s="9"/>
      <c r="I12" s="9"/>
      <c r="J12" s="9"/>
      <c r="K12" s="9"/>
      <c r="L12" s="9"/>
      <c r="M12" s="9"/>
      <c r="N12" s="9"/>
      <c r="O12" s="9"/>
      <c r="P12" s="9"/>
      <c r="Q12" s="9"/>
      <c r="R12" s="9"/>
      <c r="S12" s="70"/>
      <c r="T12" s="70"/>
      <c r="U12" s="103"/>
      <c r="V12" s="70"/>
      <c r="W12" s="70"/>
      <c r="X12" s="70"/>
      <c r="Y12" s="70"/>
      <c r="Z12" s="70"/>
      <c r="AA12" s="70"/>
      <c r="AB12" s="9"/>
      <c r="AC12" s="9"/>
      <c r="AD12" s="9"/>
      <c r="AE12" s="9"/>
      <c r="AF12" s="9"/>
      <c r="AG12" s="9"/>
      <c r="AH12" s="9"/>
      <c r="AI12" s="9"/>
      <c r="AJ12" s="9"/>
      <c r="AK12" s="9"/>
      <c r="AL12" s="9"/>
      <c r="AM12" s="9"/>
      <c r="AN12" s="9"/>
      <c r="AO12" s="9"/>
      <c r="AP12" s="9"/>
      <c r="AQ12" s="9"/>
      <c r="AR12" s="9"/>
      <c r="AS12" s="9"/>
      <c r="AT12" s="9"/>
      <c r="AU12" s="9"/>
      <c r="AV12" s="9"/>
    </row>
    <row r="13" spans="2:48" ht="18.75" customHeight="1">
      <c r="B13" s="11"/>
      <c r="C13" s="9"/>
      <c r="D13" s="9"/>
      <c r="E13" s="9"/>
      <c r="F13" s="9"/>
      <c r="G13" s="9"/>
      <c r="H13" s="9"/>
      <c r="I13" s="9"/>
      <c r="J13" s="9"/>
      <c r="K13" s="9"/>
      <c r="L13" s="9"/>
      <c r="M13" s="9"/>
      <c r="N13" s="9"/>
      <c r="O13" s="9"/>
      <c r="P13" s="9"/>
      <c r="Q13" s="9"/>
      <c r="R13" s="9"/>
      <c r="S13" s="714" t="s">
        <v>434</v>
      </c>
      <c r="T13" s="714"/>
      <c r="U13" s="714"/>
      <c r="V13" s="714"/>
      <c r="W13" s="714"/>
      <c r="X13" s="714"/>
      <c r="Y13" s="714"/>
      <c r="Z13" s="714"/>
      <c r="AA13" s="714"/>
      <c r="AB13" s="9"/>
      <c r="AC13" s="768" t="str">
        <f>代表者職氏名</f>
        <v>代表取締役　和歌山　太郎</v>
      </c>
      <c r="AD13" s="768"/>
      <c r="AE13" s="768"/>
      <c r="AF13" s="768"/>
      <c r="AG13" s="768"/>
      <c r="AH13" s="768"/>
      <c r="AI13" s="768"/>
      <c r="AJ13" s="768"/>
      <c r="AK13" s="768"/>
      <c r="AL13" s="768"/>
      <c r="AM13" s="768"/>
      <c r="AN13" s="768"/>
      <c r="AO13" s="768"/>
      <c r="AP13" s="768"/>
      <c r="AQ13" s="768"/>
      <c r="AR13" s="768"/>
      <c r="AS13" s="768"/>
      <c r="AT13" s="768"/>
      <c r="AU13" s="768"/>
      <c r="AV13" s="768"/>
    </row>
    <row r="14" spans="2:48" ht="33.75" customHeight="1">
      <c r="B14" s="11"/>
      <c r="C14" s="9"/>
      <c r="D14" s="24"/>
      <c r="E14" s="9"/>
      <c r="F14" s="9"/>
      <c r="G14" s="9"/>
      <c r="H14" s="9"/>
      <c r="I14" s="9"/>
      <c r="J14" s="9"/>
      <c r="K14" s="9"/>
      <c r="L14" s="9"/>
      <c r="M14" s="9"/>
      <c r="N14" s="9"/>
      <c r="O14" s="9"/>
      <c r="P14" s="9"/>
      <c r="Q14" s="9"/>
      <c r="R14" s="9"/>
      <c r="S14" s="9"/>
      <c r="T14" s="9"/>
      <c r="U14" s="24"/>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row>
    <row r="15" spans="2:48" ht="18.75" customHeight="1">
      <c r="B15" s="770" t="s">
        <v>275</v>
      </c>
      <c r="C15" s="770"/>
      <c r="D15" s="770"/>
      <c r="E15" s="770"/>
      <c r="F15" s="770"/>
      <c r="G15" s="770"/>
      <c r="H15" s="770"/>
      <c r="I15" s="770"/>
      <c r="J15" s="770"/>
      <c r="K15" s="770"/>
      <c r="L15" s="770"/>
      <c r="M15" s="770"/>
      <c r="N15" s="770"/>
      <c r="O15" s="770"/>
      <c r="P15" s="770"/>
      <c r="Q15" s="770"/>
      <c r="R15" s="770"/>
      <c r="S15" s="770"/>
      <c r="T15" s="770"/>
      <c r="U15" s="770"/>
      <c r="V15" s="770"/>
      <c r="W15" s="770"/>
      <c r="X15" s="770"/>
      <c r="Y15" s="770"/>
      <c r="Z15" s="770"/>
      <c r="AA15" s="770"/>
      <c r="AB15" s="770"/>
      <c r="AC15" s="770"/>
      <c r="AD15" s="770"/>
      <c r="AE15" s="770"/>
      <c r="AF15" s="770"/>
      <c r="AG15" s="770"/>
      <c r="AH15" s="770"/>
      <c r="AI15" s="770"/>
      <c r="AJ15" s="770"/>
      <c r="AK15" s="770"/>
      <c r="AL15" s="770"/>
      <c r="AM15" s="770"/>
      <c r="AN15" s="770"/>
      <c r="AO15" s="770"/>
      <c r="AP15" s="770"/>
      <c r="AQ15" s="770"/>
      <c r="AR15" s="770"/>
      <c r="AS15" s="770"/>
      <c r="AT15" s="770"/>
      <c r="AU15" s="770"/>
      <c r="AV15" s="770"/>
    </row>
    <row r="16" spans="2:48" ht="31.5" customHeight="1">
      <c r="B16" s="11"/>
      <c r="C16" s="9"/>
      <c r="D16" s="24"/>
      <c r="E16" s="9"/>
      <c r="F16" s="9"/>
      <c r="G16" s="9"/>
      <c r="H16" s="9"/>
      <c r="I16" s="9"/>
      <c r="J16" s="9"/>
      <c r="K16" s="9"/>
      <c r="L16" s="9"/>
      <c r="M16" s="9"/>
      <c r="N16" s="9"/>
      <c r="O16" s="9"/>
      <c r="P16" s="9"/>
      <c r="Q16" s="9"/>
      <c r="R16" s="9"/>
      <c r="S16" s="9"/>
      <c r="T16" s="9"/>
      <c r="U16" s="24"/>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row>
    <row r="17" spans="1:49" ht="18.75" customHeight="1">
      <c r="B17" s="50"/>
      <c r="C17" s="33" t="str">
        <f>実施年度&amp;"和歌山県立"</f>
        <v>令和7年度和歌山県立</v>
      </c>
      <c r="D17" s="104"/>
      <c r="E17" s="104"/>
      <c r="F17" s="104"/>
      <c r="G17" s="104"/>
      <c r="H17" s="104"/>
      <c r="I17" s="105"/>
      <c r="J17" s="105"/>
      <c r="K17" s="105"/>
      <c r="L17" s="105"/>
      <c r="M17" s="105"/>
      <c r="N17" s="772" t="str">
        <f>学院名</f>
        <v>和歌山</v>
      </c>
      <c r="O17" s="772"/>
      <c r="P17" s="772"/>
      <c r="Q17" s="772"/>
      <c r="R17" s="50" t="s">
        <v>523</v>
      </c>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row>
    <row r="18" spans="1:49" ht="18.75" customHeight="1">
      <c r="A18" s="5" t="s">
        <v>524</v>
      </c>
      <c r="B18" s="50"/>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row>
    <row r="19" spans="1:49" ht="15" customHeight="1">
      <c r="B19" s="11"/>
      <c r="C19" s="9"/>
      <c r="D19" s="24"/>
      <c r="E19" s="9"/>
      <c r="F19" s="9"/>
      <c r="G19" s="9"/>
      <c r="H19" s="9"/>
      <c r="I19" s="9"/>
      <c r="J19" s="9"/>
      <c r="K19" s="9"/>
      <c r="L19" s="9"/>
      <c r="M19" s="9"/>
      <c r="N19" s="9"/>
      <c r="O19" s="9"/>
      <c r="P19" s="9"/>
      <c r="Q19" s="9"/>
      <c r="R19" s="9"/>
      <c r="S19" s="9"/>
      <c r="T19" s="9"/>
      <c r="U19" s="24"/>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row>
    <row r="20" spans="1:49" ht="18.75" customHeight="1">
      <c r="B20" s="715" t="s">
        <v>14</v>
      </c>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715"/>
      <c r="AC20" s="715"/>
      <c r="AD20" s="715"/>
      <c r="AE20" s="715"/>
      <c r="AF20" s="715"/>
      <c r="AG20" s="715"/>
      <c r="AH20" s="715"/>
      <c r="AI20" s="715"/>
      <c r="AJ20" s="715"/>
      <c r="AK20" s="715"/>
      <c r="AL20" s="715"/>
      <c r="AM20" s="715"/>
      <c r="AN20" s="715"/>
      <c r="AO20" s="715"/>
      <c r="AP20" s="715"/>
      <c r="AQ20" s="715"/>
      <c r="AR20" s="715"/>
      <c r="AS20" s="715"/>
      <c r="AT20" s="715"/>
      <c r="AU20" s="715"/>
      <c r="AV20" s="715"/>
    </row>
    <row r="21" spans="1:49" ht="15" customHeight="1">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U21" s="9"/>
      <c r="AV21" s="9"/>
    </row>
    <row r="22" spans="1:49" ht="7.5" customHeight="1">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M22" s="9"/>
      <c r="AN22" s="9"/>
      <c r="AO22" s="9"/>
      <c r="AP22" s="9"/>
      <c r="AV22" s="9"/>
    </row>
    <row r="23" spans="1:49" ht="25.5" customHeight="1">
      <c r="B23" s="9"/>
      <c r="C23" s="9">
        <v>1</v>
      </c>
      <c r="D23" s="9"/>
      <c r="E23" s="9" t="s">
        <v>65</v>
      </c>
      <c r="F23" s="9"/>
      <c r="G23" s="9"/>
      <c r="H23" s="9"/>
      <c r="I23" s="9"/>
      <c r="J23" s="9"/>
      <c r="K23" s="33" t="str">
        <f>科名</f>
        <v>あいうえお＊あいうえお＊あいうえお＊あいうえお＊あいうえお＊あいう</v>
      </c>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row>
    <row r="24" spans="1:49" ht="25.5" customHeight="1">
      <c r="B24" s="9"/>
      <c r="C24" s="9"/>
      <c r="D24" s="9"/>
      <c r="E24" s="9"/>
      <c r="F24" s="9"/>
      <c r="G24" s="9"/>
      <c r="H24" s="9"/>
      <c r="I24" s="9"/>
      <c r="J24" s="9"/>
      <c r="K24" s="33" t="str">
        <f>提案左括弧&amp;提案科名&amp;提案右括弧</f>
        <v>（アイウエオ＊アイウエオ＊アイウエオ＊アイウエオ＊アイウエオ＊アイウ）</v>
      </c>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row>
    <row r="25" spans="1:49" ht="13.5" customHeight="1">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V25" s="9"/>
    </row>
    <row r="26" spans="1:49" ht="18.75" customHeight="1">
      <c r="B26" s="9"/>
      <c r="C26" s="9"/>
      <c r="D26" s="9"/>
      <c r="E26" s="9" t="s">
        <v>270</v>
      </c>
      <c r="F26" s="9"/>
      <c r="G26" s="9"/>
      <c r="H26" s="9"/>
      <c r="I26" s="9"/>
      <c r="J26" s="9"/>
      <c r="K26" s="771">
        <f>定員</f>
        <v>15</v>
      </c>
      <c r="L26" s="771"/>
      <c r="M26" s="771"/>
      <c r="N26" s="771"/>
      <c r="O26" s="771"/>
      <c r="P26" s="771"/>
      <c r="Q26" s="771"/>
      <c r="R26" s="771"/>
      <c r="S26" s="771"/>
      <c r="T26" s="771"/>
      <c r="U26" s="771"/>
      <c r="V26" s="771"/>
      <c r="W26" s="8" t="s">
        <v>426</v>
      </c>
      <c r="X26" s="35" t="s">
        <v>88</v>
      </c>
      <c r="Y26" s="8"/>
      <c r="Z26" s="8"/>
      <c r="AA26" s="8"/>
      <c r="AB26" s="8"/>
      <c r="AC26" s="8"/>
      <c r="AD26" s="8"/>
      <c r="AE26" s="8"/>
      <c r="AF26" s="771">
        <f>最低人員</f>
        <v>5</v>
      </c>
      <c r="AG26" s="771"/>
      <c r="AH26" s="5" t="s">
        <v>89</v>
      </c>
      <c r="AM26" s="9"/>
      <c r="AN26" s="9"/>
      <c r="AO26" s="9"/>
      <c r="AP26" s="9"/>
      <c r="AV26" s="9"/>
    </row>
    <row r="27" spans="1:49" ht="13.5" customHeight="1">
      <c r="B27" s="9"/>
      <c r="C27" s="9"/>
      <c r="D27" s="9"/>
      <c r="E27" s="9"/>
      <c r="F27" s="9"/>
      <c r="G27" s="9"/>
      <c r="H27" s="9"/>
      <c r="I27" s="9"/>
      <c r="J27" s="9"/>
      <c r="K27" s="9"/>
      <c r="L27" s="9"/>
      <c r="M27" s="9"/>
      <c r="N27" s="9"/>
      <c r="O27" s="9"/>
      <c r="P27" s="9"/>
      <c r="Q27" s="9"/>
      <c r="R27" s="9"/>
      <c r="S27" s="9"/>
      <c r="AM27" s="9"/>
      <c r="AN27" s="9"/>
      <c r="AO27" s="9"/>
      <c r="AP27" s="9"/>
      <c r="AV27" s="9"/>
    </row>
    <row r="28" spans="1:49" ht="18.75" customHeight="1">
      <c r="B28" s="9"/>
      <c r="C28" s="9"/>
      <c r="D28" s="9"/>
      <c r="E28" s="9" t="s">
        <v>53</v>
      </c>
      <c r="F28" s="9"/>
      <c r="G28" s="9"/>
      <c r="H28" s="9"/>
      <c r="I28" s="9"/>
      <c r="J28" s="9"/>
      <c r="K28" s="763">
        <f>開講日</f>
        <v>45794</v>
      </c>
      <c r="L28" s="763"/>
      <c r="M28" s="763"/>
      <c r="N28" s="763"/>
      <c r="O28" s="763"/>
      <c r="P28" s="763"/>
      <c r="Q28" s="763"/>
      <c r="R28" s="763"/>
      <c r="S28" s="763"/>
      <c r="T28" s="763"/>
      <c r="U28" s="763"/>
      <c r="V28" s="763"/>
      <c r="W28" s="48"/>
      <c r="X28" s="764" t="s">
        <v>474</v>
      </c>
      <c r="Y28" s="764"/>
      <c r="Z28" s="48"/>
      <c r="AA28" s="763">
        <f>修了日</f>
        <v>45889</v>
      </c>
      <c r="AB28" s="763"/>
      <c r="AC28" s="763"/>
      <c r="AD28" s="763"/>
      <c r="AE28" s="763"/>
      <c r="AF28" s="763"/>
      <c r="AG28" s="763"/>
      <c r="AH28" s="763"/>
      <c r="AI28" s="763"/>
      <c r="AJ28" s="763"/>
      <c r="AK28" s="763"/>
      <c r="AL28" s="763"/>
      <c r="AM28" s="48"/>
      <c r="AN28" s="48"/>
      <c r="AO28" s="48"/>
      <c r="AP28" s="48"/>
      <c r="AQ28" s="48"/>
      <c r="AR28" s="51"/>
      <c r="AS28" s="51"/>
      <c r="AV28" s="9"/>
    </row>
    <row r="29" spans="1:49" ht="18.75" customHeight="1">
      <c r="B29" s="9"/>
      <c r="C29" s="9"/>
      <c r="D29" s="9"/>
      <c r="E29" s="9"/>
      <c r="F29" s="9"/>
      <c r="G29" s="9"/>
      <c r="H29" s="9"/>
      <c r="I29" s="9"/>
      <c r="J29" s="9"/>
      <c r="K29" s="9"/>
      <c r="L29" s="9"/>
      <c r="M29" s="9"/>
      <c r="N29" s="9"/>
      <c r="O29" s="715"/>
      <c r="P29" s="715"/>
      <c r="Q29" s="9"/>
      <c r="R29" s="9"/>
      <c r="S29" s="9"/>
      <c r="T29" s="9"/>
      <c r="U29" s="715"/>
      <c r="V29" s="715"/>
      <c r="W29" s="9"/>
      <c r="X29" s="9"/>
      <c r="Y29" s="9"/>
      <c r="Z29" s="9"/>
      <c r="AA29" s="715"/>
      <c r="AB29" s="715"/>
      <c r="AC29" s="9"/>
      <c r="AD29" s="9"/>
      <c r="AE29" s="9"/>
      <c r="AF29" s="9"/>
      <c r="AG29" s="9"/>
      <c r="AH29" s="9"/>
      <c r="AI29" s="9"/>
      <c r="AJ29" s="9"/>
      <c r="AK29" s="9"/>
      <c r="AL29" s="9"/>
      <c r="AM29" s="9"/>
      <c r="AN29" s="9"/>
      <c r="AO29" s="9"/>
      <c r="AP29" s="9"/>
      <c r="AV29" s="9"/>
    </row>
    <row r="30" spans="1:49" ht="7.5" customHeight="1">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V30" s="9"/>
    </row>
    <row r="31" spans="1:49" ht="21.75" customHeight="1">
      <c r="B31" s="9"/>
      <c r="C31" s="9" t="s">
        <v>277</v>
      </c>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row>
    <row r="32" spans="1:49" ht="21.75" customHeight="1">
      <c r="B32" s="9"/>
      <c r="C32" s="9"/>
      <c r="D32" s="9"/>
      <c r="E32" s="9" t="s">
        <v>278</v>
      </c>
      <c r="F32" s="9"/>
      <c r="G32" s="9"/>
      <c r="H32" s="9"/>
      <c r="I32" s="9"/>
      <c r="J32" s="9"/>
      <c r="K32" s="9"/>
      <c r="L32" s="9"/>
      <c r="M32" s="768" t="str">
        <f>実施施設名</f>
        <v>和産技訓練センター小倉分室</v>
      </c>
      <c r="N32" s="768"/>
      <c r="O32" s="768"/>
      <c r="P32" s="768"/>
      <c r="Q32" s="768"/>
      <c r="R32" s="768"/>
      <c r="S32" s="768"/>
      <c r="T32" s="768"/>
      <c r="U32" s="768"/>
      <c r="V32" s="768"/>
      <c r="W32" s="768"/>
      <c r="X32" s="768"/>
      <c r="Y32" s="768"/>
      <c r="Z32" s="768"/>
      <c r="AA32" s="768"/>
      <c r="AB32" s="768"/>
      <c r="AC32" s="768"/>
      <c r="AD32" s="768"/>
      <c r="AE32" s="768"/>
      <c r="AF32" s="768"/>
      <c r="AG32" s="768"/>
      <c r="AH32" s="768"/>
      <c r="AI32" s="768"/>
      <c r="AJ32" s="768"/>
      <c r="AK32" s="768"/>
      <c r="AL32" s="768"/>
      <c r="AM32" s="768"/>
      <c r="AN32" s="768"/>
      <c r="AO32" s="768"/>
      <c r="AP32" s="768"/>
      <c r="AQ32" s="768"/>
      <c r="AR32" s="768"/>
      <c r="AV32" s="9"/>
    </row>
    <row r="33" spans="2:48" ht="21.75" customHeight="1">
      <c r="B33" s="9"/>
      <c r="C33" s="9"/>
      <c r="D33" s="9"/>
      <c r="E33" s="9" t="s">
        <v>0</v>
      </c>
      <c r="G33" s="9"/>
      <c r="H33" s="9"/>
      <c r="I33" s="9"/>
      <c r="J33" s="9"/>
      <c r="K33" s="9"/>
      <c r="L33" s="9"/>
      <c r="M33" s="768" t="str">
        <f>実施施設住所</f>
        <v>和歌山市小倉９０</v>
      </c>
      <c r="N33" s="768"/>
      <c r="O33" s="768"/>
      <c r="P33" s="768"/>
      <c r="Q33" s="768"/>
      <c r="R33" s="768"/>
      <c r="S33" s="768"/>
      <c r="T33" s="768"/>
      <c r="U33" s="768"/>
      <c r="V33" s="768"/>
      <c r="W33" s="768"/>
      <c r="X33" s="768"/>
      <c r="Y33" s="768"/>
      <c r="Z33" s="768"/>
      <c r="AA33" s="768"/>
      <c r="AB33" s="768"/>
      <c r="AC33" s="768"/>
      <c r="AD33" s="768"/>
      <c r="AE33" s="768"/>
      <c r="AF33" s="768"/>
      <c r="AG33" s="768"/>
      <c r="AH33" s="768"/>
      <c r="AI33" s="768"/>
      <c r="AJ33" s="768"/>
      <c r="AK33" s="768"/>
      <c r="AL33" s="768"/>
      <c r="AM33" s="768"/>
      <c r="AN33" s="768"/>
      <c r="AO33" s="768"/>
      <c r="AP33" s="768"/>
      <c r="AQ33" s="768"/>
      <c r="AR33" s="768"/>
      <c r="AV33" s="9"/>
    </row>
    <row r="34" spans="2:48" ht="21.75" customHeight="1">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row>
    <row r="35" spans="2:48" ht="18.75" customHeight="1">
      <c r="B35" s="9"/>
      <c r="C35" s="107" t="s">
        <v>569</v>
      </c>
      <c r="D35" s="35"/>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row>
    <row r="36" spans="2:48" ht="7.5" customHeight="1">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row>
    <row r="37" spans="2:48" ht="16.5" customHeight="1">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row>
    <row r="38" spans="2:48" ht="7.5" customHeight="1">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row>
    <row r="39" spans="2:48" ht="3.75" customHeight="1">
      <c r="B39" s="8"/>
      <c r="C39" s="24"/>
      <c r="D39" s="24"/>
      <c r="E39" s="24"/>
      <c r="F39" s="24"/>
      <c r="G39" s="24"/>
      <c r="H39" s="24"/>
      <c r="I39" s="24"/>
      <c r="J39" s="24"/>
      <c r="K39" s="24"/>
      <c r="L39" s="24"/>
      <c r="M39" s="24"/>
      <c r="N39" s="24"/>
      <c r="O39" s="24"/>
      <c r="P39" s="24"/>
      <c r="Q39" s="24"/>
      <c r="R39" s="24"/>
      <c r="S39" s="24"/>
      <c r="T39" s="24"/>
      <c r="U39" s="24"/>
      <c r="V39" s="24"/>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row>
    <row r="40" spans="2:48" ht="18.75" customHeight="1">
      <c r="B40" s="8"/>
      <c r="C40" s="24"/>
      <c r="D40" s="24"/>
      <c r="E40" s="24"/>
      <c r="F40" s="24"/>
      <c r="G40" s="24"/>
      <c r="H40" s="24"/>
      <c r="I40" s="24"/>
      <c r="J40" s="24"/>
      <c r="K40" s="24"/>
      <c r="L40" s="24"/>
      <c r="M40" s="24"/>
      <c r="N40" s="24"/>
      <c r="O40" s="24"/>
      <c r="P40" s="24"/>
      <c r="Q40" s="24"/>
      <c r="R40" s="24"/>
      <c r="S40" s="24"/>
      <c r="T40" s="24"/>
      <c r="U40" s="24"/>
      <c r="V40" s="24"/>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row>
    <row r="41" spans="2:48" ht="18.75" customHeight="1"/>
    <row r="42" spans="2:48" ht="18.75" customHeight="1">
      <c r="B42" s="31"/>
    </row>
    <row r="43" spans="2:48" ht="18.75" customHeight="1">
      <c r="B43" s="9"/>
      <c r="C43" s="24"/>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29"/>
      <c r="AJ43" s="29"/>
      <c r="AK43" s="29"/>
      <c r="AL43" s="29"/>
      <c r="AM43" s="9"/>
      <c r="AN43" s="9"/>
      <c r="AO43" s="9"/>
      <c r="AP43" s="9"/>
      <c r="AQ43" s="9"/>
      <c r="AR43" s="9"/>
      <c r="AS43" s="9"/>
      <c r="AT43" s="9"/>
      <c r="AU43" s="9"/>
      <c r="AV43" s="9"/>
    </row>
    <row r="44" spans="2:48" ht="18.75" customHeight="1">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row>
    <row r="45" spans="2:48" ht="18.75" customHeight="1">
      <c r="B45" s="9"/>
      <c r="C45" s="24"/>
      <c r="D45" s="24"/>
      <c r="E45" s="24"/>
      <c r="F45" s="24"/>
      <c r="G45" s="24"/>
      <c r="H45" s="24"/>
      <c r="I45" s="24"/>
      <c r="J45" s="24"/>
      <c r="K45" s="24"/>
      <c r="L45" s="9"/>
      <c r="M45" s="9"/>
      <c r="N45" s="9"/>
      <c r="O45" s="9"/>
      <c r="P45" s="9"/>
      <c r="Q45" s="9"/>
      <c r="R45" s="9"/>
      <c r="S45" s="9"/>
      <c r="T45" s="9"/>
      <c r="U45" s="9"/>
      <c r="V45" s="9"/>
      <c r="W45" s="9"/>
      <c r="X45" s="9"/>
      <c r="Y45" s="9"/>
      <c r="Z45" s="9"/>
      <c r="AA45" s="9"/>
      <c r="AB45" s="9"/>
      <c r="AC45" s="9"/>
      <c r="AD45" s="9"/>
      <c r="AE45" s="9"/>
      <c r="AF45" s="9"/>
      <c r="AG45" s="9"/>
      <c r="AH45" s="9"/>
      <c r="AI45" s="29"/>
      <c r="AJ45" s="29"/>
      <c r="AK45" s="29"/>
      <c r="AL45" s="29"/>
      <c r="AM45" s="9"/>
      <c r="AN45" s="9"/>
      <c r="AO45" s="9"/>
      <c r="AP45" s="9"/>
      <c r="AQ45" s="9"/>
      <c r="AR45" s="9"/>
      <c r="AS45" s="9"/>
      <c r="AT45" s="9"/>
      <c r="AU45" s="9"/>
      <c r="AV45" s="9"/>
    </row>
    <row r="46" spans="2:48" ht="18.75" customHeight="1">
      <c r="B46" s="9"/>
      <c r="C46" s="24"/>
      <c r="D46" s="24"/>
      <c r="E46" s="24"/>
      <c r="F46" s="24"/>
      <c r="G46" s="24"/>
      <c r="H46" s="24"/>
      <c r="I46" s="24"/>
      <c r="J46" s="24"/>
      <c r="K46" s="24"/>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row>
    <row r="47" spans="2:48" ht="18.75" customHeight="1">
      <c r="B47" s="9"/>
      <c r="C47" s="24"/>
      <c r="D47" s="24"/>
      <c r="E47" s="24"/>
      <c r="F47" s="24"/>
      <c r="G47" s="24"/>
      <c r="H47" s="24"/>
      <c r="I47" s="24"/>
      <c r="J47" s="24"/>
      <c r="K47" s="24"/>
      <c r="L47" s="9"/>
      <c r="M47" s="9"/>
      <c r="N47" s="9"/>
      <c r="O47" s="9"/>
      <c r="P47" s="9"/>
      <c r="Q47" s="9"/>
      <c r="R47" s="9"/>
      <c r="S47" s="9"/>
      <c r="T47" s="9"/>
      <c r="U47" s="9"/>
      <c r="V47" s="9"/>
      <c r="W47" s="9"/>
      <c r="X47" s="9"/>
      <c r="Y47" s="9"/>
      <c r="Z47" s="9"/>
      <c r="AA47" s="9"/>
      <c r="AB47" s="9"/>
      <c r="AC47" s="9"/>
      <c r="AD47" s="9"/>
      <c r="AE47" s="9"/>
      <c r="AF47" s="9"/>
      <c r="AG47" s="9"/>
      <c r="AH47" s="9"/>
      <c r="AI47" s="29"/>
      <c r="AJ47" s="29"/>
      <c r="AK47" s="29"/>
      <c r="AL47" s="29"/>
      <c r="AM47" s="9"/>
      <c r="AN47" s="9"/>
      <c r="AO47" s="9"/>
      <c r="AP47" s="9"/>
      <c r="AQ47" s="9"/>
      <c r="AR47" s="9"/>
      <c r="AS47" s="9"/>
      <c r="AT47" s="9"/>
      <c r="AU47" s="9"/>
      <c r="AV47" s="9"/>
    </row>
    <row r="48" spans="2:48" ht="18.75" customHeight="1">
      <c r="B48" s="9"/>
      <c r="C48" s="24"/>
      <c r="D48" s="24"/>
      <c r="E48" s="24"/>
      <c r="F48" s="24"/>
      <c r="G48" s="24"/>
      <c r="H48" s="24"/>
      <c r="I48" s="24"/>
      <c r="J48" s="24"/>
      <c r="K48" s="24"/>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row>
    <row r="49" spans="2:48" ht="18.75" customHeight="1">
      <c r="B49" s="9"/>
      <c r="C49" s="24"/>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29"/>
      <c r="AJ49" s="29"/>
      <c r="AK49" s="29"/>
      <c r="AL49" s="29"/>
      <c r="AM49" s="9"/>
      <c r="AN49" s="9"/>
      <c r="AO49" s="9"/>
      <c r="AP49" s="9"/>
      <c r="AQ49" s="9"/>
      <c r="AR49" s="9"/>
      <c r="AS49" s="9"/>
      <c r="AT49" s="9"/>
      <c r="AU49" s="9"/>
      <c r="AV49" s="9"/>
    </row>
    <row r="50" spans="2:48" ht="18.75" customHeight="1">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row>
    <row r="51" spans="2:48" ht="18.75" customHeight="1">
      <c r="C51" s="24"/>
      <c r="D51" s="9"/>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row>
    <row r="52" spans="2:48" ht="18.75" customHeight="1"/>
    <row r="53" spans="2:48" ht="18.75" customHeight="1"/>
    <row r="54" spans="2:48" ht="18.75" customHeight="1"/>
    <row r="55" spans="2:48" ht="18.75" customHeight="1"/>
    <row r="56" spans="2:48" ht="18.75" customHeight="1"/>
    <row r="57" spans="2:48" ht="18.75" customHeight="1"/>
    <row r="58" spans="2:48" ht="18.75" customHeight="1"/>
    <row r="59" spans="2:48" ht="18.75" customHeight="1"/>
    <row r="60" spans="2:48" ht="18.75" customHeight="1"/>
    <row r="61" spans="2:48" ht="18.75" customHeight="1"/>
    <row r="62" spans="2:48" ht="18.75" customHeight="1"/>
    <row r="63" spans="2:48" ht="18.75" customHeight="1"/>
    <row r="64" spans="2:48"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sheetData>
  <mergeCells count="21">
    <mergeCell ref="M32:AR32"/>
    <mergeCell ref="M33:AR33"/>
    <mergeCell ref="O29:P29"/>
    <mergeCell ref="U29:V29"/>
    <mergeCell ref="AA29:AB29"/>
    <mergeCell ref="K28:V28"/>
    <mergeCell ref="AA28:AL28"/>
    <mergeCell ref="X28:Y28"/>
    <mergeCell ref="B20:AV20"/>
    <mergeCell ref="AP2:AV2"/>
    <mergeCell ref="S9:AA9"/>
    <mergeCell ref="AC9:AV9"/>
    <mergeCell ref="S11:AA11"/>
    <mergeCell ref="AC11:AV11"/>
    <mergeCell ref="AG4:AU4"/>
    <mergeCell ref="S13:AA13"/>
    <mergeCell ref="B15:AV15"/>
    <mergeCell ref="AC13:AV13"/>
    <mergeCell ref="K26:V26"/>
    <mergeCell ref="AF26:AG26"/>
    <mergeCell ref="N17:Q17"/>
  </mergeCells>
  <phoneticPr fontId="5"/>
  <printOptions horizontalCentered="1"/>
  <pageMargins left="0.78740157480314965" right="0.31496062992125984" top="0.94488188976377963" bottom="0.35433070866141736" header="0" footer="0"/>
  <pageSetup paperSize="9" scale="85"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G48"/>
  <sheetViews>
    <sheetView view="pageBreakPreview" topLeftCell="B1" zoomScale="80" zoomScaleNormal="100" zoomScaleSheetLayoutView="80" workbookViewId="0">
      <selection activeCell="BM37" sqref="BM37"/>
    </sheetView>
  </sheetViews>
  <sheetFormatPr defaultRowHeight="14.25"/>
  <cols>
    <col min="1" max="1" width="1" style="109" customWidth="1"/>
    <col min="2" max="2" width="4.375" style="108" customWidth="1"/>
    <col min="3" max="3" width="5.125" style="109" customWidth="1"/>
    <col min="4" max="20" width="1.875" style="109" customWidth="1"/>
    <col min="21" max="22" width="3.25" style="109" customWidth="1"/>
    <col min="23" max="32" width="1.875" style="109" customWidth="1"/>
    <col min="33" max="33" width="3.125" style="109" customWidth="1"/>
    <col min="34" max="34" width="2.625" style="109" customWidth="1"/>
    <col min="35" max="35" width="3.375" style="109" customWidth="1"/>
    <col min="36" max="38" width="1.875" style="109" customWidth="1"/>
    <col min="39" max="39" width="3.5" style="109" customWidth="1"/>
    <col min="40" max="43" width="1.875" style="109" customWidth="1"/>
    <col min="44" max="44" width="3.25" style="109" customWidth="1"/>
    <col min="45" max="49" width="1.875" style="109" customWidth="1"/>
    <col min="50" max="50" width="3.625" style="109" customWidth="1"/>
    <col min="51" max="51" width="3" style="109" customWidth="1"/>
    <col min="52" max="52" width="1.875" style="109" customWidth="1"/>
    <col min="53" max="53" width="4.25" style="109" customWidth="1"/>
    <col min="54" max="54" width="4.625" style="109" customWidth="1"/>
    <col min="55" max="55" width="3.25" style="109" customWidth="1"/>
    <col min="56" max="56" width="9.625" style="109" customWidth="1"/>
    <col min="57" max="57" width="1.875" style="109" customWidth="1"/>
    <col min="58" max="58" width="3.875" style="109" customWidth="1"/>
    <col min="59" max="59" width="1.875" style="109" customWidth="1"/>
    <col min="60" max="16384" width="9" style="109"/>
  </cols>
  <sheetData>
    <row r="1" spans="2:59" ht="15" thickBot="1">
      <c r="BB1" s="776" t="s">
        <v>108</v>
      </c>
      <c r="BC1" s="777"/>
      <c r="BD1" s="777"/>
      <c r="BE1" s="777"/>
      <c r="BF1" s="778"/>
    </row>
    <row r="2" spans="2:59" ht="22.5" customHeight="1">
      <c r="B2" s="779" t="s">
        <v>176</v>
      </c>
      <c r="C2" s="779"/>
      <c r="D2" s="779"/>
      <c r="E2" s="779"/>
      <c r="F2" s="779"/>
      <c r="G2" s="779"/>
      <c r="H2" s="779"/>
      <c r="I2" s="779"/>
      <c r="J2" s="779"/>
      <c r="K2" s="779"/>
      <c r="L2" s="779"/>
      <c r="M2" s="779"/>
      <c r="N2" s="779"/>
      <c r="O2" s="779"/>
      <c r="P2" s="779"/>
      <c r="Q2" s="779"/>
      <c r="R2" s="779"/>
      <c r="S2" s="779"/>
      <c r="T2" s="779"/>
      <c r="U2" s="779"/>
      <c r="V2" s="779"/>
      <c r="W2" s="779"/>
      <c r="X2" s="779"/>
      <c r="Y2" s="779"/>
      <c r="Z2" s="779"/>
      <c r="AA2" s="779"/>
      <c r="AB2" s="779"/>
      <c r="AC2" s="779"/>
      <c r="AD2" s="779"/>
      <c r="AE2" s="779"/>
      <c r="AF2" s="779"/>
      <c r="AG2" s="779"/>
      <c r="AH2" s="779"/>
      <c r="AI2" s="779"/>
      <c r="AJ2" s="779"/>
      <c r="AK2" s="779"/>
      <c r="AL2" s="779"/>
      <c r="AM2" s="779"/>
      <c r="AN2" s="779"/>
      <c r="AO2" s="779"/>
      <c r="AP2" s="779"/>
      <c r="AQ2" s="779"/>
      <c r="AR2" s="779"/>
      <c r="AS2" s="779"/>
      <c r="AT2" s="779"/>
      <c r="AU2" s="779"/>
      <c r="AV2" s="779"/>
      <c r="AW2" s="779"/>
      <c r="AX2" s="779"/>
      <c r="AY2" s="779"/>
      <c r="AZ2" s="779"/>
      <c r="BA2" s="779"/>
      <c r="BB2" s="779"/>
      <c r="BC2" s="779"/>
      <c r="BD2" s="779"/>
      <c r="BE2" s="779"/>
      <c r="BF2" s="779"/>
    </row>
    <row r="3" spans="2:59" ht="24" customHeight="1">
      <c r="B3" s="409"/>
      <c r="AM3" s="115"/>
      <c r="AN3" s="115"/>
      <c r="AO3" s="115"/>
      <c r="AP3" s="115"/>
      <c r="AQ3" s="115"/>
      <c r="AR3" s="115"/>
      <c r="AS3" s="409"/>
      <c r="AU3" s="521"/>
      <c r="AV3" s="521"/>
      <c r="AW3" s="521"/>
      <c r="AX3" s="521"/>
      <c r="AY3" s="521"/>
      <c r="AZ3" s="521"/>
      <c r="BA3" s="521"/>
      <c r="BB3" s="521"/>
      <c r="BC3" s="521"/>
      <c r="BD3" s="521"/>
      <c r="BE3" s="521"/>
      <c r="BF3" s="220"/>
    </row>
    <row r="4" spans="2:59" ht="33" customHeight="1">
      <c r="B4" s="780" t="s">
        <v>37</v>
      </c>
      <c r="C4" s="780"/>
      <c r="D4" s="780"/>
      <c r="E4" s="780"/>
      <c r="F4" s="780"/>
      <c r="G4" s="780"/>
      <c r="H4" s="780"/>
      <c r="I4" s="780"/>
      <c r="J4" s="409" t="s">
        <v>262</v>
      </c>
      <c r="K4" s="433" t="str">
        <f>団体名</f>
        <v>和歌山委託訓練センター</v>
      </c>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12"/>
      <c r="AK4" s="112"/>
      <c r="AL4" s="112"/>
      <c r="AM4" s="112"/>
      <c r="AN4" s="112"/>
      <c r="AO4" s="113"/>
      <c r="AP4" s="112"/>
      <c r="AQ4" s="112"/>
      <c r="AR4" s="112"/>
      <c r="AS4" s="112"/>
      <c r="AT4" s="112"/>
      <c r="AU4" s="112"/>
      <c r="AV4" s="112"/>
      <c r="AW4" s="112"/>
      <c r="AX4" s="112"/>
      <c r="AY4" s="112"/>
      <c r="AZ4" s="112"/>
      <c r="BA4" s="112"/>
      <c r="BB4" s="112"/>
      <c r="BC4" s="112"/>
      <c r="BD4" s="112"/>
      <c r="BE4" s="112"/>
      <c r="BF4" s="409"/>
    </row>
    <row r="5" spans="2:59" ht="33" customHeight="1">
      <c r="B5" s="780" t="s">
        <v>475</v>
      </c>
      <c r="C5" s="780"/>
      <c r="D5" s="780"/>
      <c r="E5" s="780"/>
      <c r="F5" s="780"/>
      <c r="G5" s="780"/>
      <c r="H5" s="780"/>
      <c r="I5" s="780"/>
      <c r="J5" s="409" t="s">
        <v>7</v>
      </c>
      <c r="K5" s="433" t="str">
        <f>科名</f>
        <v>あいうえお＊あいうえお＊あいうえお＊あいうえお＊あいうえお＊あいう</v>
      </c>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2"/>
      <c r="AY5" s="192"/>
      <c r="AZ5" s="192"/>
      <c r="BA5" s="192"/>
      <c r="BB5" s="192"/>
      <c r="BC5" s="192"/>
      <c r="BD5" s="192"/>
      <c r="BE5" s="192"/>
      <c r="BF5" s="409"/>
    </row>
    <row r="6" spans="2:59" ht="33" customHeight="1">
      <c r="B6" s="780"/>
      <c r="C6" s="780"/>
      <c r="D6" s="780"/>
      <c r="E6" s="780"/>
      <c r="F6" s="780"/>
      <c r="G6" s="780"/>
      <c r="H6" s="780"/>
      <c r="I6" s="780"/>
      <c r="J6" s="409"/>
      <c r="K6" s="433" t="str">
        <f>提案左括弧&amp;提案科名&amp;提案右括弧</f>
        <v>（アイウエオ＊アイウエオ＊アイウエオ＊アイウエオ＊アイウエオ＊アイウ）</v>
      </c>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2"/>
      <c r="AT6" s="192"/>
      <c r="AU6" s="192"/>
      <c r="AV6" s="192"/>
      <c r="AW6" s="192"/>
      <c r="AX6" s="192"/>
      <c r="AY6" s="192"/>
      <c r="AZ6" s="192"/>
      <c r="BA6" s="192"/>
      <c r="BB6" s="192"/>
      <c r="BC6" s="192"/>
      <c r="BD6" s="192"/>
      <c r="BE6" s="192"/>
      <c r="BF6" s="409"/>
    </row>
    <row r="7" spans="2:59" ht="15" customHeight="1" thickBot="1">
      <c r="C7" s="114"/>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15"/>
      <c r="BA7" s="115"/>
      <c r="BB7" s="115"/>
      <c r="BC7" s="115"/>
      <c r="BD7" s="115"/>
      <c r="BE7" s="115"/>
      <c r="BF7" s="115"/>
    </row>
    <row r="8" spans="2:59" ht="26.25" customHeight="1" thickBot="1">
      <c r="B8" s="783"/>
      <c r="C8" s="784"/>
      <c r="D8" s="785" t="s">
        <v>15</v>
      </c>
      <c r="E8" s="786"/>
      <c r="F8" s="786"/>
      <c r="G8" s="786"/>
      <c r="H8" s="786"/>
      <c r="I8" s="786"/>
      <c r="J8" s="786"/>
      <c r="K8" s="786"/>
      <c r="L8" s="786"/>
      <c r="M8" s="786"/>
      <c r="N8" s="786"/>
      <c r="O8" s="786"/>
      <c r="P8" s="786"/>
      <c r="Q8" s="786"/>
      <c r="R8" s="786"/>
      <c r="S8" s="786"/>
      <c r="T8" s="786"/>
      <c r="U8" s="786"/>
      <c r="V8" s="787"/>
      <c r="W8" s="785" t="s">
        <v>160</v>
      </c>
      <c r="X8" s="786"/>
      <c r="Y8" s="786"/>
      <c r="Z8" s="786"/>
      <c r="AA8" s="786"/>
      <c r="AB8" s="786"/>
      <c r="AC8" s="786"/>
      <c r="AD8" s="786"/>
      <c r="AE8" s="786"/>
      <c r="AF8" s="786"/>
      <c r="AG8" s="786"/>
      <c r="AH8" s="786"/>
      <c r="AI8" s="786"/>
      <c r="AJ8" s="786"/>
      <c r="AK8" s="786"/>
      <c r="AL8" s="786"/>
      <c r="AM8" s="786"/>
      <c r="AN8" s="786"/>
      <c r="AO8" s="786"/>
      <c r="AP8" s="786"/>
      <c r="AQ8" s="786"/>
      <c r="AR8" s="786"/>
      <c r="AS8" s="786"/>
      <c r="AT8" s="786"/>
      <c r="AU8" s="786"/>
      <c r="AV8" s="786"/>
      <c r="AW8" s="786"/>
      <c r="AX8" s="786"/>
      <c r="AY8" s="786"/>
      <c r="AZ8" s="786"/>
      <c r="BA8" s="786"/>
      <c r="BB8" s="786"/>
      <c r="BC8" s="786"/>
      <c r="BD8" s="788"/>
      <c r="BE8" s="781"/>
      <c r="BF8" s="782"/>
      <c r="BG8" s="782"/>
    </row>
    <row r="9" spans="2:59" ht="34.5" customHeight="1">
      <c r="B9" s="116">
        <v>1</v>
      </c>
      <c r="C9" s="773" t="s">
        <v>90</v>
      </c>
      <c r="D9" s="117"/>
      <c r="E9" s="789" t="s">
        <v>2</v>
      </c>
      <c r="F9" s="789"/>
      <c r="G9" s="789"/>
      <c r="H9" s="789"/>
      <c r="I9" s="789"/>
      <c r="J9" s="789"/>
      <c r="K9" s="789"/>
      <c r="L9" s="789"/>
      <c r="M9" s="789"/>
      <c r="N9" s="789"/>
      <c r="O9" s="789"/>
      <c r="P9" s="789"/>
      <c r="Q9" s="789"/>
      <c r="R9" s="789"/>
      <c r="S9" s="789"/>
      <c r="T9" s="789"/>
      <c r="U9" s="789"/>
      <c r="V9" s="790"/>
      <c r="W9" s="118"/>
      <c r="X9" s="789" t="s">
        <v>16</v>
      </c>
      <c r="Y9" s="789"/>
      <c r="Z9" s="789"/>
      <c r="AA9" s="789"/>
      <c r="AB9" s="789"/>
      <c r="AC9" s="789"/>
      <c r="AD9" s="789"/>
      <c r="AE9" s="789"/>
      <c r="AF9" s="789"/>
      <c r="AG9" s="789"/>
      <c r="AH9" s="789"/>
      <c r="AI9" s="119"/>
      <c r="AJ9" s="119"/>
      <c r="AK9" s="119"/>
      <c r="AL9" s="789" t="s">
        <v>17</v>
      </c>
      <c r="AM9" s="789"/>
      <c r="AN9" s="789"/>
      <c r="AO9" s="789"/>
      <c r="AP9" s="789"/>
      <c r="AQ9" s="789"/>
      <c r="AR9" s="789"/>
      <c r="AS9" s="789"/>
      <c r="AT9" s="789"/>
      <c r="AU9" s="789"/>
      <c r="AV9" s="789"/>
      <c r="AW9" s="789"/>
      <c r="AX9" s="789"/>
      <c r="AY9" s="119"/>
      <c r="AZ9" s="119"/>
      <c r="BA9" s="119"/>
      <c r="BB9" s="119"/>
      <c r="BC9" s="120"/>
      <c r="BD9" s="121"/>
      <c r="BE9" s="115"/>
      <c r="BF9" s="115"/>
    </row>
    <row r="10" spans="2:59" ht="34.5" customHeight="1">
      <c r="B10" s="122">
        <v>2</v>
      </c>
      <c r="C10" s="774"/>
      <c r="D10" s="123"/>
      <c r="E10" s="793" t="s">
        <v>23</v>
      </c>
      <c r="F10" s="793"/>
      <c r="G10" s="793"/>
      <c r="H10" s="793"/>
      <c r="I10" s="793"/>
      <c r="J10" s="793"/>
      <c r="K10" s="793"/>
      <c r="L10" s="793"/>
      <c r="M10" s="793"/>
      <c r="N10" s="793"/>
      <c r="O10" s="793"/>
      <c r="P10" s="793"/>
      <c r="Q10" s="793"/>
      <c r="R10" s="793"/>
      <c r="S10" s="793"/>
      <c r="T10" s="793"/>
      <c r="U10" s="793"/>
      <c r="V10" s="794"/>
      <c r="W10" s="124"/>
      <c r="X10" s="125" t="s">
        <v>20</v>
      </c>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c r="AZ10" s="125"/>
      <c r="BA10" s="125"/>
      <c r="BB10" s="125"/>
      <c r="BC10" s="125"/>
      <c r="BD10" s="126"/>
      <c r="BE10" s="108"/>
      <c r="BF10" s="108"/>
    </row>
    <row r="11" spans="2:59" ht="34.5" customHeight="1" thickBot="1">
      <c r="B11" s="127">
        <v>3</v>
      </c>
      <c r="C11" s="775"/>
      <c r="D11" s="128"/>
      <c r="E11" s="791" t="s">
        <v>91</v>
      </c>
      <c r="F11" s="791"/>
      <c r="G11" s="791"/>
      <c r="H11" s="791"/>
      <c r="I11" s="791"/>
      <c r="J11" s="791"/>
      <c r="K11" s="791"/>
      <c r="L11" s="791"/>
      <c r="M11" s="791"/>
      <c r="N11" s="791"/>
      <c r="O11" s="791"/>
      <c r="P11" s="791"/>
      <c r="Q11" s="791"/>
      <c r="R11" s="791"/>
      <c r="S11" s="791"/>
      <c r="T11" s="791"/>
      <c r="U11" s="791"/>
      <c r="V11" s="792"/>
      <c r="W11" s="129"/>
      <c r="X11" s="130" t="s">
        <v>92</v>
      </c>
      <c r="Y11" s="130"/>
      <c r="Z11" s="130"/>
      <c r="AA11" s="130"/>
      <c r="AB11" s="130"/>
      <c r="AC11" s="130"/>
      <c r="AD11" s="130"/>
      <c r="AE11" s="131"/>
      <c r="AF11" s="131"/>
      <c r="AG11" s="131"/>
      <c r="AH11" s="130"/>
      <c r="AI11" s="130"/>
      <c r="AJ11" s="130"/>
      <c r="AK11" s="130"/>
      <c r="AL11" s="131" t="s">
        <v>93</v>
      </c>
      <c r="AM11" s="131"/>
      <c r="AN11" s="131"/>
      <c r="AO11" s="131"/>
      <c r="AP11" s="131"/>
      <c r="AQ11" s="131"/>
      <c r="AR11" s="131"/>
      <c r="AS11" s="131"/>
      <c r="AT11" s="131"/>
      <c r="AU11" s="131"/>
      <c r="AV11" s="131"/>
      <c r="AW11" s="131"/>
      <c r="AX11" s="131"/>
      <c r="AY11" s="131"/>
      <c r="AZ11" s="130"/>
      <c r="BA11" s="130"/>
      <c r="BB11" s="130"/>
      <c r="BC11" s="130"/>
      <c r="BD11" s="132"/>
      <c r="BE11" s="108"/>
      <c r="BF11" s="108"/>
    </row>
    <row r="12" spans="2:59" ht="30" customHeight="1">
      <c r="B12" s="133">
        <v>4</v>
      </c>
      <c r="C12" s="773" t="s">
        <v>94</v>
      </c>
      <c r="D12" s="134"/>
      <c r="E12" s="829" t="s">
        <v>21</v>
      </c>
      <c r="F12" s="829"/>
      <c r="G12" s="829"/>
      <c r="H12" s="829"/>
      <c r="I12" s="829"/>
      <c r="J12" s="829"/>
      <c r="K12" s="829"/>
      <c r="L12" s="829"/>
      <c r="M12" s="829"/>
      <c r="N12" s="829"/>
      <c r="O12" s="829"/>
      <c r="P12" s="829"/>
      <c r="Q12" s="829"/>
      <c r="R12" s="829"/>
      <c r="S12" s="829"/>
      <c r="T12" s="829"/>
      <c r="U12" s="829"/>
      <c r="V12" s="830"/>
      <c r="W12" s="135"/>
      <c r="X12" s="838" t="s">
        <v>302</v>
      </c>
      <c r="Y12" s="838"/>
      <c r="Z12" s="838"/>
      <c r="AA12" s="838"/>
      <c r="AB12" s="838"/>
      <c r="AC12" s="838"/>
      <c r="AD12" s="838"/>
      <c r="AE12" s="838"/>
      <c r="AF12" s="838"/>
      <c r="AG12" s="838"/>
      <c r="AH12" s="838"/>
      <c r="AI12" s="838"/>
      <c r="AJ12" s="838"/>
      <c r="AK12" s="838"/>
      <c r="AL12" s="838"/>
      <c r="AM12" s="838"/>
      <c r="AN12" s="838"/>
      <c r="AO12" s="838"/>
      <c r="AP12" s="838"/>
      <c r="AQ12" s="838"/>
      <c r="AR12" s="838"/>
      <c r="AS12" s="838"/>
      <c r="AT12" s="838"/>
      <c r="AU12" s="838"/>
      <c r="AV12" s="838"/>
      <c r="AW12" s="838"/>
      <c r="AX12" s="838"/>
      <c r="AY12" s="838"/>
      <c r="AZ12" s="838"/>
      <c r="BA12" s="838"/>
      <c r="BB12" s="838"/>
      <c r="BC12" s="838"/>
      <c r="BD12" s="839"/>
      <c r="BE12" s="108"/>
      <c r="BF12" s="108"/>
    </row>
    <row r="13" spans="2:59" ht="30" customHeight="1">
      <c r="B13" s="136">
        <v>5</v>
      </c>
      <c r="C13" s="774"/>
      <c r="D13" s="124"/>
      <c r="E13" s="806" t="s">
        <v>27</v>
      </c>
      <c r="F13" s="806"/>
      <c r="G13" s="806"/>
      <c r="H13" s="806"/>
      <c r="I13" s="806"/>
      <c r="J13" s="806"/>
      <c r="K13" s="806"/>
      <c r="L13" s="806"/>
      <c r="M13" s="806"/>
      <c r="N13" s="806"/>
      <c r="O13" s="806"/>
      <c r="P13" s="806"/>
      <c r="Q13" s="806"/>
      <c r="R13" s="806"/>
      <c r="S13" s="806"/>
      <c r="T13" s="806"/>
      <c r="U13" s="806"/>
      <c r="V13" s="807"/>
      <c r="W13" s="137"/>
      <c r="X13" s="840" t="s">
        <v>303</v>
      </c>
      <c r="Y13" s="840"/>
      <c r="Z13" s="840"/>
      <c r="AA13" s="840"/>
      <c r="AB13" s="840"/>
      <c r="AC13" s="840"/>
      <c r="AD13" s="840"/>
      <c r="AE13" s="840"/>
      <c r="AF13" s="840"/>
      <c r="AG13" s="840"/>
      <c r="AH13" s="840"/>
      <c r="AI13" s="840"/>
      <c r="AJ13" s="840"/>
      <c r="AK13" s="840"/>
      <c r="AL13" s="840"/>
      <c r="AM13" s="840"/>
      <c r="AN13" s="840"/>
      <c r="AO13" s="840"/>
      <c r="AP13" s="840"/>
      <c r="AQ13" s="840"/>
      <c r="AR13" s="840"/>
      <c r="AS13" s="840"/>
      <c r="AT13" s="840"/>
      <c r="AU13" s="840"/>
      <c r="AV13" s="840"/>
      <c r="AW13" s="840"/>
      <c r="AX13" s="840"/>
      <c r="AY13" s="840"/>
      <c r="AZ13" s="840"/>
      <c r="BA13" s="840"/>
      <c r="BB13" s="840"/>
      <c r="BC13" s="840"/>
      <c r="BD13" s="841"/>
      <c r="BE13" s="108"/>
      <c r="BF13" s="108"/>
    </row>
    <row r="14" spans="2:59" ht="36.75" customHeight="1">
      <c r="B14" s="138">
        <v>6</v>
      </c>
      <c r="C14" s="774"/>
      <c r="D14" s="139"/>
      <c r="E14" s="793" t="s">
        <v>263</v>
      </c>
      <c r="F14" s="793"/>
      <c r="G14" s="793"/>
      <c r="H14" s="793"/>
      <c r="I14" s="793"/>
      <c r="J14" s="793"/>
      <c r="K14" s="793"/>
      <c r="L14" s="793"/>
      <c r="M14" s="793"/>
      <c r="N14" s="793"/>
      <c r="O14" s="793"/>
      <c r="P14" s="793"/>
      <c r="Q14" s="793"/>
      <c r="R14" s="793"/>
      <c r="S14" s="793"/>
      <c r="T14" s="793"/>
      <c r="U14" s="793"/>
      <c r="V14" s="794"/>
      <c r="W14" s="140"/>
      <c r="X14" s="115" t="s">
        <v>649</v>
      </c>
      <c r="Y14" s="115"/>
      <c r="Z14" s="115"/>
      <c r="AA14" s="115"/>
      <c r="AB14" s="115"/>
      <c r="AC14" s="115"/>
      <c r="AD14" s="115"/>
      <c r="AE14" s="115" t="s">
        <v>36</v>
      </c>
      <c r="AF14" s="115"/>
      <c r="AG14" s="115"/>
      <c r="AH14" s="115"/>
      <c r="AI14" s="814"/>
      <c r="AJ14" s="814"/>
      <c r="AK14" s="814"/>
      <c r="AL14" s="109" t="s">
        <v>19</v>
      </c>
      <c r="AO14" s="109" t="s">
        <v>264</v>
      </c>
      <c r="AQ14" s="109" t="s">
        <v>35</v>
      </c>
      <c r="AT14" s="115"/>
      <c r="AU14" s="814"/>
      <c r="AV14" s="814"/>
      <c r="AW14" s="814"/>
      <c r="AX14" s="115" t="s">
        <v>19</v>
      </c>
      <c r="AY14" s="115"/>
      <c r="AZ14" s="115"/>
      <c r="BA14" s="115" t="s">
        <v>264</v>
      </c>
      <c r="BB14" s="115"/>
      <c r="BC14" s="115" t="s">
        <v>230</v>
      </c>
      <c r="BD14" s="141"/>
      <c r="BE14" s="108"/>
      <c r="BF14" s="108"/>
    </row>
    <row r="15" spans="2:59" ht="36.75" customHeight="1">
      <c r="B15" s="136">
        <v>7</v>
      </c>
      <c r="C15" s="774"/>
      <c r="D15" s="251"/>
      <c r="E15" s="815" t="s">
        <v>26</v>
      </c>
      <c r="F15" s="815"/>
      <c r="G15" s="815"/>
      <c r="H15" s="815"/>
      <c r="I15" s="815"/>
      <c r="J15" s="815"/>
      <c r="K15" s="815"/>
      <c r="L15" s="815"/>
      <c r="M15" s="815"/>
      <c r="N15" s="815"/>
      <c r="O15" s="815"/>
      <c r="P15" s="815"/>
      <c r="Q15" s="815"/>
      <c r="R15" s="815"/>
      <c r="S15" s="815"/>
      <c r="T15" s="815"/>
      <c r="U15" s="815"/>
      <c r="V15" s="816"/>
      <c r="W15" s="124"/>
      <c r="X15" s="368" t="s">
        <v>265</v>
      </c>
      <c r="Y15" s="368"/>
      <c r="Z15" s="368"/>
      <c r="AA15" s="368"/>
      <c r="AB15" s="368"/>
      <c r="AC15" s="368"/>
      <c r="AD15" s="368"/>
      <c r="AE15" s="161"/>
      <c r="AF15" s="143"/>
      <c r="AG15" s="144"/>
      <c r="AH15" s="245"/>
      <c r="AI15" s="817"/>
      <c r="AJ15" s="817"/>
      <c r="AK15" s="817"/>
      <c r="AL15" s="817"/>
      <c r="AM15" s="817"/>
      <c r="AN15" s="368" t="s">
        <v>24</v>
      </c>
      <c r="AO15" s="145"/>
      <c r="AP15" s="368"/>
      <c r="AQ15" s="836"/>
      <c r="AR15" s="836"/>
      <c r="AS15" s="836"/>
      <c r="AT15" s="836"/>
      <c r="AU15" s="836"/>
      <c r="AV15" s="836"/>
      <c r="AW15" s="836"/>
      <c r="AX15" s="368" t="s">
        <v>678</v>
      </c>
      <c r="AY15" s="416" t="s">
        <v>679</v>
      </c>
      <c r="AZ15" s="417"/>
      <c r="BA15" s="418"/>
      <c r="BB15" s="817"/>
      <c r="BC15" s="817"/>
      <c r="BD15" s="126" t="s">
        <v>25</v>
      </c>
      <c r="BE15" s="110"/>
      <c r="BF15" s="110"/>
    </row>
    <row r="16" spans="2:59" ht="28.5" customHeight="1">
      <c r="B16" s="146">
        <v>8</v>
      </c>
      <c r="C16" s="774"/>
      <c r="D16" s="123"/>
      <c r="E16" s="806" t="s">
        <v>3</v>
      </c>
      <c r="F16" s="806"/>
      <c r="G16" s="806"/>
      <c r="H16" s="806"/>
      <c r="I16" s="806"/>
      <c r="J16" s="806"/>
      <c r="K16" s="806"/>
      <c r="L16" s="806"/>
      <c r="M16" s="806"/>
      <c r="N16" s="806"/>
      <c r="O16" s="806"/>
      <c r="P16" s="806"/>
      <c r="Q16" s="806"/>
      <c r="R16" s="806"/>
      <c r="S16" s="806"/>
      <c r="T16" s="806"/>
      <c r="U16" s="806"/>
      <c r="V16" s="807"/>
      <c r="W16" s="140"/>
      <c r="X16" s="812" t="s">
        <v>18</v>
      </c>
      <c r="Y16" s="812"/>
      <c r="Z16" s="812"/>
      <c r="AF16" s="148" t="s">
        <v>152</v>
      </c>
      <c r="AJ16" s="148"/>
      <c r="AK16" s="148"/>
      <c r="AT16" s="115"/>
      <c r="AU16" s="115"/>
      <c r="AV16" s="115"/>
      <c r="AW16" s="115"/>
      <c r="AX16" s="115"/>
      <c r="AY16" s="115"/>
      <c r="AZ16" s="115"/>
      <c r="BA16" s="115"/>
      <c r="BB16" s="115"/>
      <c r="BC16" s="115"/>
      <c r="BD16" s="141"/>
      <c r="BE16" s="115"/>
      <c r="BF16" s="115"/>
    </row>
    <row r="17" spans="2:58" ht="28.5" customHeight="1">
      <c r="B17" s="147">
        <v>9</v>
      </c>
      <c r="C17" s="774"/>
      <c r="D17" s="123"/>
      <c r="E17" s="806" t="s">
        <v>4</v>
      </c>
      <c r="F17" s="806"/>
      <c r="G17" s="806"/>
      <c r="H17" s="806"/>
      <c r="I17" s="806"/>
      <c r="J17" s="806"/>
      <c r="K17" s="806"/>
      <c r="L17" s="806"/>
      <c r="M17" s="806"/>
      <c r="N17" s="806"/>
      <c r="O17" s="806"/>
      <c r="P17" s="806"/>
      <c r="Q17" s="806"/>
      <c r="R17" s="806"/>
      <c r="S17" s="806"/>
      <c r="T17" s="806"/>
      <c r="U17" s="806"/>
      <c r="V17" s="807"/>
      <c r="W17" s="124"/>
      <c r="X17" s="806" t="s">
        <v>18</v>
      </c>
      <c r="Y17" s="806"/>
      <c r="Z17" s="806"/>
      <c r="AA17" s="145"/>
      <c r="AB17" s="145"/>
      <c r="AC17" s="145"/>
      <c r="AD17" s="145"/>
      <c r="AE17" s="145"/>
      <c r="AF17" s="145" t="s">
        <v>152</v>
      </c>
      <c r="AG17" s="145"/>
      <c r="AH17" s="145"/>
      <c r="AI17" s="145"/>
      <c r="AJ17" s="145"/>
      <c r="AK17" s="145"/>
      <c r="AL17" s="125"/>
      <c r="AM17" s="125"/>
      <c r="AN17" s="125"/>
      <c r="AO17" s="125"/>
      <c r="AP17" s="125"/>
      <c r="AQ17" s="125"/>
      <c r="AR17" s="125"/>
      <c r="AS17" s="125"/>
      <c r="AT17" s="125"/>
      <c r="AU17" s="125"/>
      <c r="AV17" s="125"/>
      <c r="AW17" s="125"/>
      <c r="AX17" s="125"/>
      <c r="AY17" s="125"/>
      <c r="AZ17" s="125"/>
      <c r="BA17" s="125"/>
      <c r="BB17" s="125"/>
      <c r="BC17" s="125"/>
      <c r="BD17" s="126"/>
      <c r="BE17" s="115"/>
      <c r="BF17" s="115"/>
    </row>
    <row r="18" spans="2:58" ht="28.5" customHeight="1">
      <c r="B18" s="818">
        <v>10</v>
      </c>
      <c r="C18" s="774"/>
      <c r="D18" s="150"/>
      <c r="E18" s="808" t="s">
        <v>174</v>
      </c>
      <c r="F18" s="808"/>
      <c r="G18" s="808"/>
      <c r="H18" s="808"/>
      <c r="I18" s="808"/>
      <c r="J18" s="808"/>
      <c r="K18" s="808"/>
      <c r="L18" s="808"/>
      <c r="M18" s="808"/>
      <c r="N18" s="808"/>
      <c r="O18" s="808"/>
      <c r="P18" s="808"/>
      <c r="Q18" s="808"/>
      <c r="R18" s="808"/>
      <c r="S18" s="808"/>
      <c r="T18" s="808"/>
      <c r="U18" s="808"/>
      <c r="V18" s="809"/>
      <c r="W18" s="150"/>
      <c r="X18" s="156"/>
      <c r="Y18" s="369"/>
      <c r="Z18" s="369"/>
      <c r="AA18" s="369" t="s">
        <v>683</v>
      </c>
      <c r="AB18" s="156"/>
      <c r="AC18" s="156"/>
      <c r="AD18" s="156"/>
      <c r="AE18" s="156"/>
      <c r="AF18" s="156"/>
      <c r="AG18" s="156"/>
      <c r="AH18" s="156"/>
      <c r="AI18" s="329"/>
      <c r="AJ18" s="329"/>
      <c r="AK18" s="329"/>
      <c r="AL18" s="329"/>
      <c r="AM18" s="329"/>
      <c r="AN18" s="329"/>
      <c r="AO18" s="329"/>
      <c r="AP18" s="369"/>
      <c r="AQ18" s="329"/>
      <c r="AR18" s="329"/>
      <c r="AS18" s="329"/>
      <c r="AT18" s="329"/>
      <c r="AU18" s="329"/>
      <c r="AV18" s="329"/>
      <c r="AW18" s="329"/>
      <c r="AX18" s="329"/>
      <c r="AY18" s="329"/>
      <c r="AZ18" s="329"/>
      <c r="BA18" s="329"/>
      <c r="BB18" s="329"/>
      <c r="BC18" s="329"/>
      <c r="BD18" s="429"/>
      <c r="BE18" s="115"/>
      <c r="BF18" s="115"/>
    </row>
    <row r="19" spans="2:58" ht="28.5" customHeight="1">
      <c r="B19" s="820"/>
      <c r="C19" s="774"/>
      <c r="D19" s="366"/>
      <c r="E19" s="812"/>
      <c r="F19" s="812"/>
      <c r="G19" s="812"/>
      <c r="H19" s="812"/>
      <c r="I19" s="812"/>
      <c r="J19" s="812"/>
      <c r="K19" s="812"/>
      <c r="L19" s="812"/>
      <c r="M19" s="812"/>
      <c r="N19" s="812"/>
      <c r="O19" s="812"/>
      <c r="P19" s="812"/>
      <c r="Q19" s="812"/>
      <c r="R19" s="812"/>
      <c r="S19" s="812"/>
      <c r="T19" s="812"/>
      <c r="U19" s="812"/>
      <c r="V19" s="813"/>
      <c r="W19" s="366"/>
      <c r="X19" s="367" t="s">
        <v>18</v>
      </c>
      <c r="Y19" s="367"/>
      <c r="Z19" s="367"/>
      <c r="AA19" s="148"/>
      <c r="AB19" s="148"/>
      <c r="AC19" s="148"/>
      <c r="AD19" s="148"/>
      <c r="AE19" s="148"/>
      <c r="AF19" s="148" t="s">
        <v>152</v>
      </c>
      <c r="AG19" s="148"/>
      <c r="AH19" s="148"/>
      <c r="AI19" s="148"/>
      <c r="AJ19" s="367"/>
      <c r="AK19" s="367"/>
      <c r="AL19" s="367"/>
      <c r="AM19" s="367"/>
      <c r="AN19" s="367"/>
      <c r="AO19" s="367"/>
      <c r="AP19" s="367"/>
      <c r="AQ19" s="367"/>
      <c r="AR19" s="367"/>
      <c r="AS19" s="367"/>
      <c r="AT19" s="367"/>
      <c r="AU19" s="367"/>
      <c r="AV19" s="367"/>
      <c r="AW19" s="367"/>
      <c r="AX19" s="367"/>
      <c r="AY19" s="367"/>
      <c r="AZ19" s="367"/>
      <c r="BA19" s="367"/>
      <c r="BB19" s="367"/>
      <c r="BC19" s="367"/>
      <c r="BD19" s="430"/>
      <c r="BE19" s="115"/>
      <c r="BF19" s="115"/>
    </row>
    <row r="20" spans="2:58" ht="28.5" customHeight="1">
      <c r="B20" s="818">
        <v>11</v>
      </c>
      <c r="C20" s="774"/>
      <c r="D20" s="149"/>
      <c r="E20" s="800" t="s">
        <v>163</v>
      </c>
      <c r="F20" s="800"/>
      <c r="G20" s="800"/>
      <c r="H20" s="800"/>
      <c r="I20" s="800"/>
      <c r="J20" s="800"/>
      <c r="K20" s="800"/>
      <c r="L20" s="800"/>
      <c r="M20" s="800"/>
      <c r="N20" s="800"/>
      <c r="O20" s="800"/>
      <c r="P20" s="800"/>
      <c r="Q20" s="800"/>
      <c r="R20" s="800"/>
      <c r="S20" s="800"/>
      <c r="T20" s="800"/>
      <c r="U20" s="800"/>
      <c r="V20" s="801"/>
      <c r="W20" s="150"/>
      <c r="X20" s="156"/>
      <c r="Y20" s="369"/>
      <c r="Z20" s="369"/>
      <c r="AA20" s="369" t="s">
        <v>647</v>
      </c>
      <c r="AB20" s="369"/>
      <c r="AC20" s="369"/>
      <c r="AD20" s="369"/>
      <c r="AE20" s="369"/>
      <c r="AF20" s="369"/>
      <c r="AG20" s="369"/>
      <c r="AH20" s="369"/>
      <c r="AI20" s="369"/>
      <c r="AJ20" s="369"/>
      <c r="AK20" s="157"/>
      <c r="AL20" s="153"/>
      <c r="AM20" s="837"/>
      <c r="AN20" s="837"/>
      <c r="AO20" s="837"/>
      <c r="AP20" s="837"/>
      <c r="AQ20" s="154"/>
      <c r="AR20" s="154"/>
      <c r="AS20" s="369"/>
      <c r="AT20" s="154"/>
      <c r="AU20" s="155"/>
      <c r="AV20" s="156"/>
      <c r="AW20" s="156"/>
      <c r="AX20" s="157"/>
      <c r="AY20" s="157"/>
      <c r="AZ20" s="157"/>
      <c r="BA20" s="156"/>
      <c r="BB20" s="157"/>
      <c r="BC20" s="158"/>
      <c r="BD20" s="159"/>
      <c r="BE20" s="115"/>
      <c r="BF20" s="115"/>
    </row>
    <row r="21" spans="2:58" ht="28.5" customHeight="1">
      <c r="B21" s="819"/>
      <c r="C21" s="774"/>
      <c r="D21" s="160"/>
      <c r="E21" s="802"/>
      <c r="F21" s="802"/>
      <c r="G21" s="802"/>
      <c r="H21" s="802"/>
      <c r="I21" s="802"/>
      <c r="J21" s="802"/>
      <c r="K21" s="802"/>
      <c r="L21" s="802"/>
      <c r="M21" s="802"/>
      <c r="N21" s="802"/>
      <c r="O21" s="802"/>
      <c r="P21" s="802"/>
      <c r="Q21" s="802"/>
      <c r="R21" s="802"/>
      <c r="S21" s="802"/>
      <c r="T21" s="802"/>
      <c r="U21" s="802"/>
      <c r="V21" s="803"/>
      <c r="W21" s="140"/>
      <c r="X21" s="115" t="s">
        <v>648</v>
      </c>
      <c r="Y21" s="152"/>
      <c r="Z21" s="419"/>
      <c r="AA21" s="831"/>
      <c r="AB21" s="831"/>
      <c r="AC21" s="831"/>
      <c r="AD21" s="831"/>
      <c r="AE21" s="420"/>
      <c r="AF21" s="115" t="s">
        <v>143</v>
      </c>
      <c r="AH21" s="420"/>
      <c r="AI21" s="421"/>
      <c r="AX21" s="152"/>
      <c r="AY21" s="152"/>
      <c r="AZ21" s="152"/>
      <c r="BB21" s="152"/>
      <c r="BC21" s="114"/>
      <c r="BD21" s="422"/>
      <c r="BE21" s="115"/>
      <c r="BF21" s="115"/>
    </row>
    <row r="22" spans="2:58" ht="28.5" customHeight="1">
      <c r="B22" s="819"/>
      <c r="C22" s="774"/>
      <c r="D22" s="160"/>
      <c r="E22" s="802"/>
      <c r="F22" s="802"/>
      <c r="G22" s="802"/>
      <c r="H22" s="802"/>
      <c r="I22" s="802"/>
      <c r="J22" s="802"/>
      <c r="K22" s="802"/>
      <c r="L22" s="802"/>
      <c r="M22" s="802"/>
      <c r="N22" s="802"/>
      <c r="O22" s="802"/>
      <c r="P22" s="802"/>
      <c r="Q22" s="802"/>
      <c r="R22" s="802"/>
      <c r="S22" s="802"/>
      <c r="T22" s="802"/>
      <c r="U22" s="802"/>
      <c r="V22" s="803"/>
      <c r="W22" s="434"/>
      <c r="X22" s="435"/>
      <c r="Y22" s="436"/>
      <c r="Z22" s="436"/>
      <c r="AA22" s="436" t="s">
        <v>680</v>
      </c>
      <c r="AB22" s="436"/>
      <c r="AC22" s="436"/>
      <c r="AD22" s="436"/>
      <c r="AE22" s="436"/>
      <c r="AF22" s="436"/>
      <c r="AG22" s="436"/>
      <c r="AH22" s="436"/>
      <c r="AI22" s="436"/>
      <c r="AJ22" s="436"/>
      <c r="AK22" s="436"/>
      <c r="AL22" s="436"/>
      <c r="AM22" s="436"/>
      <c r="AN22" s="436"/>
      <c r="AO22" s="436"/>
      <c r="AP22" s="436"/>
      <c r="AQ22" s="436"/>
      <c r="AR22" s="436"/>
      <c r="AS22" s="436"/>
      <c r="AT22" s="436"/>
      <c r="AU22" s="436"/>
      <c r="AV22" s="436"/>
      <c r="AW22" s="436"/>
      <c r="AX22" s="436"/>
      <c r="AY22" s="436"/>
      <c r="AZ22" s="436"/>
      <c r="BA22" s="436"/>
      <c r="BB22" s="436"/>
      <c r="BC22" s="436"/>
      <c r="BD22" s="437"/>
      <c r="BE22" s="115"/>
      <c r="BF22" s="115"/>
    </row>
    <row r="23" spans="2:58" ht="28.5" customHeight="1">
      <c r="B23" s="819"/>
      <c r="C23" s="774"/>
      <c r="D23" s="160"/>
      <c r="E23" s="802"/>
      <c r="F23" s="802"/>
      <c r="G23" s="802"/>
      <c r="H23" s="802"/>
      <c r="I23" s="802"/>
      <c r="J23" s="802"/>
      <c r="K23" s="802"/>
      <c r="L23" s="802"/>
      <c r="M23" s="802"/>
      <c r="N23" s="802"/>
      <c r="O23" s="802"/>
      <c r="P23" s="802"/>
      <c r="Q23" s="802"/>
      <c r="R23" s="802"/>
      <c r="S23" s="802"/>
      <c r="T23" s="802"/>
      <c r="U23" s="802"/>
      <c r="V23" s="803"/>
      <c r="W23" s="438"/>
      <c r="X23" s="439" t="s">
        <v>648</v>
      </c>
      <c r="Y23" s="440"/>
      <c r="Z23" s="441"/>
      <c r="AA23" s="832"/>
      <c r="AB23" s="832"/>
      <c r="AC23" s="832"/>
      <c r="AD23" s="832"/>
      <c r="AE23" s="442"/>
      <c r="AF23" s="443" t="s">
        <v>152</v>
      </c>
      <c r="AG23" s="443"/>
      <c r="AH23" s="442"/>
      <c r="AI23" s="444"/>
      <c r="AJ23" s="443"/>
      <c r="AK23" s="443"/>
      <c r="AL23" s="443"/>
      <c r="AM23" s="443"/>
      <c r="AN23" s="443"/>
      <c r="AO23" s="443"/>
      <c r="AP23" s="443"/>
      <c r="AQ23" s="443"/>
      <c r="AR23" s="443"/>
      <c r="AS23" s="443"/>
      <c r="AT23" s="443"/>
      <c r="AU23" s="443"/>
      <c r="AV23" s="443"/>
      <c r="AW23" s="443"/>
      <c r="AX23" s="440"/>
      <c r="AY23" s="440"/>
      <c r="AZ23" s="440"/>
      <c r="BA23" s="443"/>
      <c r="BB23" s="440"/>
      <c r="BC23" s="445"/>
      <c r="BD23" s="446"/>
      <c r="BE23" s="115"/>
      <c r="BF23" s="115"/>
    </row>
    <row r="24" spans="2:58" ht="28.5" customHeight="1">
      <c r="B24" s="819"/>
      <c r="C24" s="774"/>
      <c r="D24" s="160"/>
      <c r="E24" s="802"/>
      <c r="F24" s="802"/>
      <c r="G24" s="802"/>
      <c r="H24" s="802"/>
      <c r="I24" s="802"/>
      <c r="J24" s="802"/>
      <c r="K24" s="802"/>
      <c r="L24" s="802"/>
      <c r="M24" s="802"/>
      <c r="N24" s="802"/>
      <c r="O24" s="802"/>
      <c r="P24" s="802"/>
      <c r="Q24" s="802"/>
      <c r="R24" s="802"/>
      <c r="S24" s="802"/>
      <c r="T24" s="802"/>
      <c r="U24" s="802"/>
      <c r="V24" s="803"/>
      <c r="W24" s="140"/>
      <c r="Y24" s="115" t="s">
        <v>685</v>
      </c>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41"/>
      <c r="BE24" s="115"/>
      <c r="BF24" s="115"/>
    </row>
    <row r="25" spans="2:58" ht="28.5" customHeight="1">
      <c r="B25" s="820"/>
      <c r="C25" s="774"/>
      <c r="D25" s="370"/>
      <c r="E25" s="834"/>
      <c r="F25" s="834"/>
      <c r="G25" s="834"/>
      <c r="H25" s="834"/>
      <c r="I25" s="834"/>
      <c r="J25" s="834"/>
      <c r="K25" s="834"/>
      <c r="L25" s="834"/>
      <c r="M25" s="834"/>
      <c r="N25" s="834"/>
      <c r="O25" s="834"/>
      <c r="P25" s="834"/>
      <c r="Q25" s="834"/>
      <c r="R25" s="834"/>
      <c r="S25" s="834"/>
      <c r="T25" s="834"/>
      <c r="U25" s="834"/>
      <c r="V25" s="835"/>
      <c r="W25" s="366"/>
      <c r="X25" s="367" t="s">
        <v>681</v>
      </c>
      <c r="Y25" s="423"/>
      <c r="Z25" s="424"/>
      <c r="AA25" s="833"/>
      <c r="AB25" s="833"/>
      <c r="AC25" s="833"/>
      <c r="AD25" s="833"/>
      <c r="AE25" s="425"/>
      <c r="AF25" s="148" t="s">
        <v>682</v>
      </c>
      <c r="AG25" s="148"/>
      <c r="AH25" s="425"/>
      <c r="AI25" s="426"/>
      <c r="AJ25" s="148"/>
      <c r="AK25" s="148"/>
      <c r="AL25" s="148"/>
      <c r="AM25" s="148"/>
      <c r="AN25" s="148"/>
      <c r="AO25" s="148"/>
      <c r="AP25" s="148"/>
      <c r="AQ25" s="148"/>
      <c r="AR25" s="148"/>
      <c r="AS25" s="148"/>
      <c r="AT25" s="148"/>
      <c r="AU25" s="148"/>
      <c r="AV25" s="148"/>
      <c r="AW25" s="148"/>
      <c r="AX25" s="423"/>
      <c r="AY25" s="423"/>
      <c r="AZ25" s="423"/>
      <c r="BA25" s="148"/>
      <c r="BB25" s="423"/>
      <c r="BC25" s="427"/>
      <c r="BD25" s="428"/>
      <c r="BE25" s="115"/>
      <c r="BF25" s="115"/>
    </row>
    <row r="26" spans="2:58" ht="36.75" customHeight="1">
      <c r="B26" s="136">
        <v>12</v>
      </c>
      <c r="C26" s="774"/>
      <c r="D26" s="124"/>
      <c r="E26" s="798" t="s">
        <v>650</v>
      </c>
      <c r="F26" s="799"/>
      <c r="G26" s="799"/>
      <c r="H26" s="799"/>
      <c r="I26" s="799"/>
      <c r="J26" s="799"/>
      <c r="K26" s="799"/>
      <c r="L26" s="799"/>
      <c r="M26" s="799"/>
      <c r="N26" s="799"/>
      <c r="O26" s="368"/>
      <c r="P26" s="793" t="s">
        <v>74</v>
      </c>
      <c r="Q26" s="793"/>
      <c r="R26" s="793"/>
      <c r="S26" s="793"/>
      <c r="T26" s="793"/>
      <c r="U26" s="793"/>
      <c r="V26" s="794"/>
      <c r="W26" s="124"/>
      <c r="X26" s="125" t="s">
        <v>651</v>
      </c>
      <c r="Y26" s="125"/>
      <c r="Z26" s="125"/>
      <c r="AA26" s="125"/>
      <c r="AB26" s="145"/>
      <c r="AC26" s="145"/>
      <c r="AD26" s="145"/>
      <c r="AE26" s="145"/>
      <c r="AF26" s="125"/>
      <c r="AG26" s="125"/>
      <c r="AH26" s="125"/>
      <c r="AI26" s="125"/>
      <c r="AJ26" s="125"/>
      <c r="AK26" s="125"/>
      <c r="AL26" s="125"/>
      <c r="AM26" s="125"/>
      <c r="AN26" s="125"/>
      <c r="AO26" s="125" t="s">
        <v>29</v>
      </c>
      <c r="AP26" s="162"/>
      <c r="AQ26" s="162"/>
      <c r="AR26" s="162"/>
      <c r="AS26" s="162"/>
      <c r="AT26" s="162"/>
      <c r="AU26" s="162"/>
      <c r="AV26" s="162"/>
      <c r="AW26" s="162"/>
      <c r="AX26" s="162"/>
      <c r="AY26" s="162"/>
      <c r="AZ26" s="162"/>
      <c r="BA26" s="125"/>
      <c r="BB26" s="125"/>
      <c r="BC26" s="125"/>
      <c r="BD26" s="126"/>
      <c r="BE26" s="115"/>
      <c r="BF26" s="115"/>
    </row>
    <row r="27" spans="2:58" ht="30" customHeight="1">
      <c r="B27" s="818">
        <v>13</v>
      </c>
      <c r="C27" s="774"/>
      <c r="D27" s="140"/>
      <c r="E27" s="808" t="s">
        <v>135</v>
      </c>
      <c r="F27" s="808"/>
      <c r="G27" s="808"/>
      <c r="H27" s="808"/>
      <c r="I27" s="808"/>
      <c r="J27" s="808"/>
      <c r="K27" s="808"/>
      <c r="L27" s="808"/>
      <c r="M27" s="808"/>
      <c r="N27" s="808"/>
      <c r="O27" s="808"/>
      <c r="P27" s="808"/>
      <c r="Q27" s="808"/>
      <c r="R27" s="808"/>
      <c r="S27" s="808"/>
      <c r="T27" s="808"/>
      <c r="U27" s="808"/>
      <c r="V27" s="809"/>
      <c r="W27" s="150"/>
      <c r="X27" s="151" t="s">
        <v>144</v>
      </c>
      <c r="Y27" s="151"/>
      <c r="Z27" s="151"/>
      <c r="AA27" s="151"/>
      <c r="AB27" s="156"/>
      <c r="AC27" s="156"/>
      <c r="AD27" s="156"/>
      <c r="AE27" s="156"/>
      <c r="AF27" s="151"/>
      <c r="AG27" s="151"/>
      <c r="AH27" s="151"/>
      <c r="AI27" s="151"/>
      <c r="AJ27" s="151"/>
      <c r="AK27" s="151"/>
      <c r="AL27" s="151"/>
      <c r="AM27" s="151"/>
      <c r="AN27" s="151"/>
      <c r="AO27" s="151"/>
      <c r="AP27" s="163"/>
      <c r="AQ27" s="163"/>
      <c r="AR27" s="163"/>
      <c r="AS27" s="163"/>
      <c r="AT27" s="163"/>
      <c r="AU27" s="163"/>
      <c r="AV27" s="163"/>
      <c r="AW27" s="163"/>
      <c r="AX27" s="163"/>
      <c r="AY27" s="163"/>
      <c r="AZ27" s="163"/>
      <c r="BA27" s="151"/>
      <c r="BB27" s="151"/>
      <c r="BC27" s="151"/>
      <c r="BD27" s="164"/>
      <c r="BE27" s="115"/>
      <c r="BF27" s="115"/>
    </row>
    <row r="28" spans="2:58" ht="30" customHeight="1">
      <c r="B28" s="819"/>
      <c r="C28" s="774"/>
      <c r="D28" s="140"/>
      <c r="E28" s="810"/>
      <c r="F28" s="810"/>
      <c r="G28" s="810"/>
      <c r="H28" s="810"/>
      <c r="I28" s="810"/>
      <c r="J28" s="810"/>
      <c r="K28" s="810"/>
      <c r="L28" s="810"/>
      <c r="M28" s="810"/>
      <c r="N28" s="810"/>
      <c r="O28" s="810"/>
      <c r="P28" s="810"/>
      <c r="Q28" s="810"/>
      <c r="R28" s="810"/>
      <c r="S28" s="810"/>
      <c r="T28" s="810"/>
      <c r="U28" s="810"/>
      <c r="V28" s="811"/>
      <c r="W28" s="140"/>
      <c r="X28" s="115" t="s">
        <v>145</v>
      </c>
      <c r="Y28" s="115"/>
      <c r="Z28" s="115"/>
      <c r="AA28" s="115"/>
      <c r="AF28" s="115"/>
      <c r="AG28" s="115"/>
      <c r="AH28" s="115"/>
      <c r="AI28" s="115"/>
      <c r="AJ28" s="115"/>
      <c r="AK28" s="115"/>
      <c r="AL28" s="115"/>
      <c r="AM28" s="115"/>
      <c r="AN28" s="115"/>
      <c r="AO28" s="115"/>
      <c r="AP28" s="165"/>
      <c r="AQ28" s="165"/>
      <c r="AR28" s="165"/>
      <c r="AS28" s="165"/>
      <c r="AT28" s="165"/>
      <c r="AU28" s="165"/>
      <c r="AV28" s="165"/>
      <c r="AW28" s="165"/>
      <c r="AX28" s="165"/>
      <c r="AY28" s="165"/>
      <c r="AZ28" s="165"/>
      <c r="BA28" s="115"/>
      <c r="BB28" s="115"/>
      <c r="BC28" s="115"/>
      <c r="BD28" s="141"/>
      <c r="BE28" s="115"/>
      <c r="BF28" s="115"/>
    </row>
    <row r="29" spans="2:58" ht="30" customHeight="1">
      <c r="B29" s="820"/>
      <c r="C29" s="774"/>
      <c r="D29" s="166"/>
      <c r="E29" s="812"/>
      <c r="F29" s="812"/>
      <c r="G29" s="812"/>
      <c r="H29" s="812"/>
      <c r="I29" s="812"/>
      <c r="J29" s="812"/>
      <c r="K29" s="812"/>
      <c r="L29" s="812"/>
      <c r="M29" s="812"/>
      <c r="N29" s="812"/>
      <c r="O29" s="812"/>
      <c r="P29" s="812"/>
      <c r="Q29" s="812"/>
      <c r="R29" s="812"/>
      <c r="S29" s="812"/>
      <c r="T29" s="812"/>
      <c r="U29" s="812"/>
      <c r="V29" s="813"/>
      <c r="W29" s="166"/>
      <c r="X29" s="167" t="s">
        <v>143</v>
      </c>
      <c r="Y29" s="167"/>
      <c r="Z29" s="167"/>
      <c r="AA29" s="167"/>
      <c r="AB29" s="148"/>
      <c r="AC29" s="148"/>
      <c r="AD29" s="148"/>
      <c r="AE29" s="148"/>
      <c r="AF29" s="167"/>
      <c r="AG29" s="167"/>
      <c r="AH29" s="167"/>
      <c r="AI29" s="167"/>
      <c r="AJ29" s="167"/>
      <c r="AK29" s="167"/>
      <c r="AL29" s="167"/>
      <c r="AM29" s="167"/>
      <c r="AN29" s="167"/>
      <c r="AO29" s="167"/>
      <c r="AP29" s="168"/>
      <c r="AQ29" s="168"/>
      <c r="AR29" s="168"/>
      <c r="AS29" s="168"/>
      <c r="AT29" s="168"/>
      <c r="AU29" s="168"/>
      <c r="AV29" s="168"/>
      <c r="AW29" s="168"/>
      <c r="AX29" s="168"/>
      <c r="AY29" s="168"/>
      <c r="AZ29" s="168"/>
      <c r="BA29" s="167"/>
      <c r="BB29" s="167"/>
      <c r="BC29" s="115"/>
      <c r="BD29" s="141"/>
      <c r="BE29" s="115"/>
      <c r="BF29" s="115"/>
    </row>
    <row r="30" spans="2:58" ht="30" customHeight="1">
      <c r="B30" s="818">
        <v>14</v>
      </c>
      <c r="C30" s="774"/>
      <c r="D30" s="140"/>
      <c r="E30" s="800" t="s">
        <v>136</v>
      </c>
      <c r="F30" s="800"/>
      <c r="G30" s="800"/>
      <c r="H30" s="800"/>
      <c r="I30" s="800"/>
      <c r="J30" s="800"/>
      <c r="K30" s="800"/>
      <c r="L30" s="800"/>
      <c r="M30" s="800"/>
      <c r="N30" s="800"/>
      <c r="O30" s="800"/>
      <c r="P30" s="800"/>
      <c r="Q30" s="800"/>
      <c r="R30" s="800"/>
      <c r="S30" s="800"/>
      <c r="T30" s="800"/>
      <c r="U30" s="800"/>
      <c r="V30" s="801"/>
      <c r="W30" s="140"/>
      <c r="X30" s="115" t="s">
        <v>134</v>
      </c>
      <c r="Y30" s="115"/>
      <c r="Z30" s="115"/>
      <c r="AA30" s="115"/>
      <c r="AF30" s="115"/>
      <c r="AG30" s="115"/>
      <c r="AH30" s="115"/>
      <c r="AI30" s="115"/>
      <c r="AJ30" s="115"/>
      <c r="AK30" s="115"/>
      <c r="AL30" s="115"/>
      <c r="AM30" s="115"/>
      <c r="AN30" s="151"/>
      <c r="AO30" s="151"/>
      <c r="AP30" s="163"/>
      <c r="AQ30" s="163"/>
      <c r="AR30" s="163"/>
      <c r="AS30" s="163"/>
      <c r="AT30" s="163"/>
      <c r="AU30" s="163"/>
      <c r="AV30" s="163"/>
      <c r="AW30" s="163"/>
      <c r="AX30" s="163"/>
      <c r="AY30" s="163"/>
      <c r="AZ30" s="163"/>
      <c r="BA30" s="151"/>
      <c r="BB30" s="151"/>
      <c r="BC30" s="151"/>
      <c r="BD30" s="164"/>
      <c r="BE30" s="115"/>
      <c r="BF30" s="115"/>
    </row>
    <row r="31" spans="2:58" ht="30" customHeight="1">
      <c r="B31" s="819"/>
      <c r="C31" s="774"/>
      <c r="D31" s="140"/>
      <c r="E31" s="802"/>
      <c r="F31" s="802"/>
      <c r="G31" s="802"/>
      <c r="H31" s="802"/>
      <c r="I31" s="802"/>
      <c r="J31" s="802"/>
      <c r="K31" s="802"/>
      <c r="L31" s="802"/>
      <c r="M31" s="802"/>
      <c r="N31" s="802"/>
      <c r="O31" s="802"/>
      <c r="P31" s="802"/>
      <c r="Q31" s="802"/>
      <c r="R31" s="802"/>
      <c r="S31" s="802"/>
      <c r="T31" s="802"/>
      <c r="U31" s="802"/>
      <c r="V31" s="803"/>
      <c r="W31" s="140"/>
      <c r="X31" s="115" t="s">
        <v>146</v>
      </c>
      <c r="Y31" s="115"/>
      <c r="Z31" s="115"/>
      <c r="AA31" s="115"/>
      <c r="AF31" s="115"/>
      <c r="AG31" s="115"/>
      <c r="AH31" s="115"/>
      <c r="AI31" s="115"/>
      <c r="AJ31" s="115"/>
      <c r="AK31" s="115"/>
      <c r="AL31" s="115"/>
      <c r="AM31" s="115"/>
      <c r="AN31" s="115"/>
      <c r="AO31" s="115"/>
      <c r="AP31" s="165"/>
      <c r="AQ31" s="165"/>
      <c r="AR31" s="165"/>
      <c r="AS31" s="165"/>
      <c r="AT31" s="165"/>
      <c r="AU31" s="165"/>
      <c r="AV31" s="165"/>
      <c r="AW31" s="165"/>
      <c r="AX31" s="165"/>
      <c r="AY31" s="165"/>
      <c r="AZ31" s="165"/>
      <c r="BA31" s="115"/>
      <c r="BB31" s="115"/>
      <c r="BC31" s="115"/>
      <c r="BD31" s="141"/>
      <c r="BE31" s="115"/>
      <c r="BF31" s="115"/>
    </row>
    <row r="32" spans="2:58" ht="30" customHeight="1" thickBot="1">
      <c r="B32" s="821"/>
      <c r="C32" s="775"/>
      <c r="D32" s="169"/>
      <c r="E32" s="804"/>
      <c r="F32" s="804"/>
      <c r="G32" s="804"/>
      <c r="H32" s="804"/>
      <c r="I32" s="804"/>
      <c r="J32" s="804"/>
      <c r="K32" s="804"/>
      <c r="L32" s="804"/>
      <c r="M32" s="804"/>
      <c r="N32" s="804"/>
      <c r="O32" s="804"/>
      <c r="P32" s="804"/>
      <c r="Q32" s="804"/>
      <c r="R32" s="804"/>
      <c r="S32" s="804"/>
      <c r="T32" s="804"/>
      <c r="U32" s="804"/>
      <c r="V32" s="805"/>
      <c r="W32" s="169"/>
      <c r="X32" s="111" t="s">
        <v>143</v>
      </c>
      <c r="Y32" s="111"/>
      <c r="Z32" s="111"/>
      <c r="AA32" s="111"/>
      <c r="AB32" s="170"/>
      <c r="AC32" s="170"/>
      <c r="AD32" s="170"/>
      <c r="AE32" s="170"/>
      <c r="AF32" s="111"/>
      <c r="AG32" s="111"/>
      <c r="AH32" s="111"/>
      <c r="AI32" s="111"/>
      <c r="AJ32" s="111"/>
      <c r="AK32" s="111"/>
      <c r="AL32" s="111"/>
      <c r="AM32" s="111"/>
      <c r="AN32" s="111"/>
      <c r="AO32" s="111"/>
      <c r="AP32" s="171"/>
      <c r="AQ32" s="171"/>
      <c r="AR32" s="171"/>
      <c r="AS32" s="171"/>
      <c r="AT32" s="171"/>
      <c r="AU32" s="171"/>
      <c r="AV32" s="171"/>
      <c r="AW32" s="171"/>
      <c r="AX32" s="171"/>
      <c r="AY32" s="171"/>
      <c r="AZ32" s="171"/>
      <c r="BA32" s="111"/>
      <c r="BB32" s="111"/>
      <c r="BC32" s="111"/>
      <c r="BD32" s="172"/>
      <c r="BE32" s="115"/>
      <c r="BF32" s="115"/>
    </row>
    <row r="33" spans="2:58" ht="39.75" customHeight="1">
      <c r="B33" s="173">
        <v>15</v>
      </c>
      <c r="C33" s="774" t="s">
        <v>482</v>
      </c>
      <c r="D33" s="149"/>
      <c r="E33" s="806" t="s">
        <v>5</v>
      </c>
      <c r="F33" s="806"/>
      <c r="G33" s="806"/>
      <c r="H33" s="806"/>
      <c r="I33" s="806"/>
      <c r="J33" s="806"/>
      <c r="K33" s="806"/>
      <c r="L33" s="806"/>
      <c r="M33" s="806"/>
      <c r="N33" s="806"/>
      <c r="O33" s="806"/>
      <c r="P33" s="806"/>
      <c r="Q33" s="806"/>
      <c r="R33" s="806"/>
      <c r="S33" s="806"/>
      <c r="T33" s="806"/>
      <c r="U33" s="806"/>
      <c r="V33" s="807"/>
      <c r="W33" s="150"/>
      <c r="X33" s="125" t="s">
        <v>652</v>
      </c>
      <c r="Y33" s="125"/>
      <c r="Z33" s="125"/>
      <c r="AA33" s="125"/>
      <c r="AB33" s="145"/>
      <c r="AC33" s="145"/>
      <c r="AD33" s="145"/>
      <c r="AE33" s="145"/>
      <c r="AF33" s="125"/>
      <c r="AG33" s="125"/>
      <c r="AH33" s="125"/>
      <c r="AI33" s="125"/>
      <c r="AJ33" s="125"/>
      <c r="AK33" s="125"/>
      <c r="AL33" s="125"/>
      <c r="AM33" s="125"/>
      <c r="AN33" s="125"/>
      <c r="AO33" s="125" t="s">
        <v>161</v>
      </c>
      <c r="AP33" s="162"/>
      <c r="AQ33" s="162"/>
      <c r="AR33" s="162"/>
      <c r="AS33" s="162"/>
      <c r="AT33" s="162"/>
      <c r="AU33" s="162"/>
      <c r="AV33" s="162"/>
      <c r="AW33" s="162"/>
      <c r="AX33" s="162"/>
      <c r="AY33" s="162"/>
      <c r="AZ33" s="162"/>
      <c r="BA33" s="151"/>
      <c r="BB33" s="151"/>
      <c r="BC33" s="151"/>
      <c r="BD33" s="164"/>
      <c r="BE33" s="115"/>
      <c r="BF33" s="115"/>
    </row>
    <row r="34" spans="2:58" ht="33.75" customHeight="1">
      <c r="B34" s="818">
        <v>16</v>
      </c>
      <c r="C34" s="774"/>
      <c r="D34" s="825"/>
      <c r="E34" s="808" t="s">
        <v>22</v>
      </c>
      <c r="F34" s="808"/>
      <c r="G34" s="808"/>
      <c r="H34" s="808"/>
      <c r="I34" s="808"/>
      <c r="J34" s="808"/>
      <c r="K34" s="808"/>
      <c r="L34" s="808"/>
      <c r="M34" s="808"/>
      <c r="N34" s="808"/>
      <c r="O34" s="808"/>
      <c r="P34" s="808"/>
      <c r="Q34" s="808"/>
      <c r="R34" s="808"/>
      <c r="S34" s="808"/>
      <c r="T34" s="808"/>
      <c r="U34" s="808"/>
      <c r="V34" s="809"/>
      <c r="W34" s="150"/>
      <c r="X34" s="151" t="s">
        <v>30</v>
      </c>
      <c r="Y34" s="151"/>
      <c r="Z34" s="151"/>
      <c r="AA34" s="151"/>
      <c r="AB34" s="156"/>
      <c r="AC34" s="156"/>
      <c r="AD34" s="156"/>
      <c r="AE34" s="156"/>
      <c r="AF34" s="151"/>
      <c r="AG34" s="151"/>
      <c r="AH34" s="151"/>
      <c r="AI34" s="431"/>
      <c r="AJ34" s="795"/>
      <c r="AK34" s="795"/>
      <c r="AL34" s="795"/>
      <c r="AM34" s="151" t="s">
        <v>28</v>
      </c>
      <c r="AN34" s="151"/>
      <c r="AO34" s="151"/>
      <c r="AP34" s="163" t="s">
        <v>684</v>
      </c>
      <c r="AQ34" s="163"/>
      <c r="AR34" s="163"/>
      <c r="AS34" s="163"/>
      <c r="AT34" s="163"/>
      <c r="AU34" s="163"/>
      <c r="AV34" s="163"/>
      <c r="AW34" s="163"/>
      <c r="AX34" s="163"/>
      <c r="AY34" s="796"/>
      <c r="AZ34" s="796"/>
      <c r="BA34" s="796"/>
      <c r="BB34" s="151" t="s">
        <v>28</v>
      </c>
      <c r="BC34" s="151"/>
      <c r="BD34" s="164"/>
      <c r="BE34" s="115"/>
      <c r="BF34" s="115"/>
    </row>
    <row r="35" spans="2:58" ht="33.75" customHeight="1" thickBot="1">
      <c r="B35" s="821"/>
      <c r="C35" s="775"/>
      <c r="D35" s="826"/>
      <c r="E35" s="827"/>
      <c r="F35" s="827"/>
      <c r="G35" s="827"/>
      <c r="H35" s="827"/>
      <c r="I35" s="827"/>
      <c r="J35" s="827"/>
      <c r="K35" s="827"/>
      <c r="L35" s="827"/>
      <c r="M35" s="827"/>
      <c r="N35" s="827"/>
      <c r="O35" s="827"/>
      <c r="P35" s="827"/>
      <c r="Q35" s="827"/>
      <c r="R35" s="827"/>
      <c r="S35" s="827"/>
      <c r="T35" s="827"/>
      <c r="U35" s="827"/>
      <c r="V35" s="828"/>
      <c r="W35" s="169"/>
      <c r="X35" s="111" t="s">
        <v>31</v>
      </c>
      <c r="Y35" s="111"/>
      <c r="Z35" s="111"/>
      <c r="AA35" s="111"/>
      <c r="AB35" s="170"/>
      <c r="AC35" s="170"/>
      <c r="AD35" s="170"/>
      <c r="AE35" s="170"/>
      <c r="AF35" s="111"/>
      <c r="AG35" s="111"/>
      <c r="AH35" s="111"/>
      <c r="AI35" s="797"/>
      <c r="AJ35" s="797"/>
      <c r="AK35" s="797"/>
      <c r="AL35" s="432"/>
      <c r="AM35" s="111" t="s">
        <v>28</v>
      </c>
      <c r="AN35" s="111"/>
      <c r="AO35" s="111"/>
      <c r="AP35" s="111"/>
      <c r="AQ35" s="111"/>
      <c r="AR35" s="111"/>
      <c r="AS35" s="111"/>
      <c r="AT35" s="111"/>
      <c r="AU35" s="111"/>
      <c r="AV35" s="111"/>
      <c r="AW35" s="111"/>
      <c r="AX35" s="111"/>
      <c r="AY35" s="111"/>
      <c r="AZ35" s="111"/>
      <c r="BA35" s="111"/>
      <c r="BB35" s="111"/>
      <c r="BC35" s="111"/>
      <c r="BD35" s="172"/>
      <c r="BE35" s="115"/>
      <c r="BF35" s="115"/>
    </row>
    <row r="36" spans="2:58" ht="44.25" customHeight="1">
      <c r="B36" s="116">
        <v>17</v>
      </c>
      <c r="C36" s="773" t="s">
        <v>266</v>
      </c>
      <c r="D36" s="174"/>
      <c r="E36" s="789" t="s">
        <v>95</v>
      </c>
      <c r="F36" s="789"/>
      <c r="G36" s="789"/>
      <c r="H36" s="789"/>
      <c r="I36" s="789"/>
      <c r="J36" s="789"/>
      <c r="K36" s="789"/>
      <c r="L36" s="789"/>
      <c r="M36" s="789"/>
      <c r="N36" s="789"/>
      <c r="O36" s="789"/>
      <c r="P36" s="789"/>
      <c r="Q36" s="789"/>
      <c r="R36" s="789"/>
      <c r="S36" s="789"/>
      <c r="T36" s="789"/>
      <c r="U36" s="789"/>
      <c r="V36" s="789"/>
      <c r="W36" s="175"/>
      <c r="X36" s="120" t="s">
        <v>127</v>
      </c>
      <c r="Y36" s="120"/>
      <c r="Z36" s="120"/>
      <c r="AA36" s="120"/>
      <c r="AB36" s="120"/>
      <c r="AC36" s="120"/>
      <c r="AD36" s="120"/>
      <c r="AE36" s="120"/>
      <c r="AF36" s="120"/>
      <c r="AG36" s="119"/>
      <c r="AH36" s="120" t="s">
        <v>676</v>
      </c>
      <c r="AI36" s="176"/>
      <c r="AJ36" s="176"/>
      <c r="AK36" s="176"/>
      <c r="AL36" s="176"/>
      <c r="AM36" s="176"/>
      <c r="AN36" s="176"/>
      <c r="AO36" s="176"/>
      <c r="AP36" s="120"/>
      <c r="AQ36" s="119"/>
      <c r="AR36" s="120" t="s">
        <v>96</v>
      </c>
      <c r="AS36" s="120"/>
      <c r="AT36" s="120"/>
      <c r="AU36" s="120"/>
      <c r="AV36" s="120"/>
      <c r="AW36" s="120"/>
      <c r="AX36" s="120"/>
      <c r="AY36" s="120"/>
      <c r="AZ36" s="119"/>
      <c r="BA36" s="120" t="s">
        <v>169</v>
      </c>
      <c r="BB36" s="176"/>
      <c r="BC36" s="176"/>
      <c r="BD36" s="415"/>
      <c r="BF36" s="115"/>
    </row>
    <row r="37" spans="2:58" ht="117" customHeight="1" thickBot="1">
      <c r="B37" s="177">
        <v>18</v>
      </c>
      <c r="C37" s="775"/>
      <c r="D37" s="822" t="s">
        <v>280</v>
      </c>
      <c r="E37" s="823"/>
      <c r="F37" s="823"/>
      <c r="G37" s="823"/>
      <c r="H37" s="823"/>
      <c r="I37" s="823"/>
      <c r="J37" s="823"/>
      <c r="K37" s="823"/>
      <c r="L37" s="823"/>
      <c r="M37" s="823"/>
      <c r="N37" s="823"/>
      <c r="O37" s="823"/>
      <c r="P37" s="823"/>
      <c r="Q37" s="823"/>
      <c r="R37" s="823"/>
      <c r="S37" s="823"/>
      <c r="T37" s="823"/>
      <c r="U37" s="823"/>
      <c r="V37" s="824"/>
      <c r="W37" s="169"/>
      <c r="X37" s="178" t="s">
        <v>677</v>
      </c>
      <c r="Y37" s="69"/>
      <c r="Z37" s="69"/>
      <c r="AA37" s="69"/>
      <c r="AB37" s="69"/>
      <c r="AC37" s="69"/>
      <c r="AD37" s="69"/>
      <c r="AE37" s="69"/>
      <c r="AF37" s="69"/>
      <c r="AG37" s="69"/>
      <c r="AH37" s="69"/>
      <c r="AI37" s="179"/>
      <c r="AJ37" s="179"/>
      <c r="AK37" s="179"/>
      <c r="AL37" s="179"/>
      <c r="AM37" s="179"/>
      <c r="AN37" s="179"/>
      <c r="AO37" s="179"/>
      <c r="AP37" s="179"/>
      <c r="AQ37" s="179"/>
      <c r="AR37" s="179"/>
      <c r="AS37" s="179"/>
      <c r="AT37" s="179"/>
      <c r="AU37" s="179"/>
      <c r="AV37" s="179"/>
      <c r="AW37" s="179"/>
      <c r="AX37" s="179"/>
      <c r="AY37" s="179"/>
      <c r="AZ37" s="179"/>
      <c r="BA37" s="179"/>
      <c r="BB37" s="180"/>
      <c r="BC37" s="180"/>
      <c r="BD37" s="181"/>
      <c r="BE37" s="115"/>
      <c r="BF37" s="115"/>
    </row>
    <row r="38" spans="2:58" ht="11.25" customHeight="1">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row>
    <row r="39" spans="2:58" ht="20.100000000000001" customHeight="1">
      <c r="B39" s="182" t="s">
        <v>752</v>
      </c>
      <c r="C39" s="115"/>
      <c r="E39" s="183"/>
      <c r="F39" s="183"/>
      <c r="G39" s="183"/>
      <c r="H39" s="183"/>
      <c r="I39" s="183"/>
      <c r="J39" s="183"/>
      <c r="K39" s="183"/>
      <c r="L39" s="183"/>
      <c r="M39" s="183"/>
      <c r="N39" s="183"/>
      <c r="O39" s="183"/>
      <c r="P39" s="182"/>
      <c r="Q39" s="182"/>
      <c r="R39" s="182"/>
      <c r="S39" s="182"/>
      <c r="T39" s="182"/>
      <c r="U39" s="182"/>
      <c r="V39" s="182"/>
      <c r="W39" s="182"/>
      <c r="X39" s="182"/>
      <c r="Y39" s="182"/>
      <c r="Z39" s="182"/>
      <c r="AA39" s="182"/>
      <c r="AB39" s="182"/>
      <c r="AC39" s="182"/>
      <c r="AD39" s="182"/>
      <c r="AE39" s="182"/>
      <c r="AF39" s="182"/>
      <c r="AG39" s="182"/>
      <c r="AH39" s="182"/>
      <c r="AI39" s="182"/>
      <c r="AJ39" s="182"/>
      <c r="AK39" s="182"/>
      <c r="AL39" s="182"/>
      <c r="AM39" s="182"/>
      <c r="AN39" s="182"/>
      <c r="AO39" s="182"/>
      <c r="AP39" s="182"/>
      <c r="AQ39" s="182"/>
      <c r="AR39" s="182"/>
      <c r="AS39" s="182"/>
      <c r="AT39" s="182"/>
      <c r="AU39" s="182"/>
      <c r="AV39" s="182"/>
      <c r="AW39" s="182"/>
      <c r="AX39" s="182"/>
      <c r="AY39" s="182"/>
      <c r="AZ39" s="182"/>
      <c r="BA39" s="182"/>
      <c r="BB39" s="182"/>
      <c r="BC39" s="182"/>
      <c r="BD39" s="115"/>
      <c r="BE39" s="115"/>
      <c r="BF39" s="115"/>
    </row>
    <row r="40" spans="2:58" ht="7.5" customHeight="1">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row>
    <row r="41" spans="2:58" ht="3.75" customHeight="1">
      <c r="C41" s="184"/>
      <c r="D41" s="115"/>
      <c r="E41" s="184"/>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184"/>
      <c r="AN41" s="184"/>
      <c r="AO41" s="184"/>
      <c r="AP41" s="184"/>
      <c r="AQ41" s="184"/>
      <c r="AR41" s="184"/>
      <c r="AS41" s="184"/>
      <c r="AT41" s="184"/>
      <c r="AU41" s="184"/>
      <c r="AV41" s="184"/>
      <c r="AW41" s="184"/>
      <c r="AX41" s="184"/>
      <c r="AY41" s="184"/>
      <c r="AZ41" s="184"/>
      <c r="BA41" s="184"/>
      <c r="BB41" s="184"/>
      <c r="BC41" s="184"/>
      <c r="BD41" s="184"/>
      <c r="BE41" s="184"/>
      <c r="BF41" s="184"/>
    </row>
    <row r="42" spans="2:58" ht="19.5" customHeight="1"/>
    <row r="43" spans="2:58" ht="19.5" customHeight="1"/>
    <row r="44" spans="2:58" ht="19.5" customHeight="1"/>
    <row r="45" spans="2:58" ht="19.5" customHeight="1"/>
    <row r="46" spans="2:58" ht="19.5" customHeight="1"/>
    <row r="47" spans="2:58" ht="19.5" customHeight="1"/>
    <row r="48" spans="2:58" ht="19.5" customHeight="1"/>
  </sheetData>
  <mergeCells count="56">
    <mergeCell ref="BB15:BC15"/>
    <mergeCell ref="AQ15:AW15"/>
    <mergeCell ref="AM20:AP20"/>
    <mergeCell ref="X12:BD12"/>
    <mergeCell ref="X13:BD13"/>
    <mergeCell ref="AI14:AK14"/>
    <mergeCell ref="X17:Z17"/>
    <mergeCell ref="B18:B19"/>
    <mergeCell ref="B20:B25"/>
    <mergeCell ref="AA21:AD21"/>
    <mergeCell ref="AA23:AD23"/>
    <mergeCell ref="AA25:AD25"/>
    <mergeCell ref="E20:V25"/>
    <mergeCell ref="E18:V19"/>
    <mergeCell ref="B27:B29"/>
    <mergeCell ref="B5:I5"/>
    <mergeCell ref="B30:B32"/>
    <mergeCell ref="C36:C37"/>
    <mergeCell ref="E36:V36"/>
    <mergeCell ref="D37:V37"/>
    <mergeCell ref="B34:B35"/>
    <mergeCell ref="D34:D35"/>
    <mergeCell ref="E34:V35"/>
    <mergeCell ref="C33:C35"/>
    <mergeCell ref="C12:C32"/>
    <mergeCell ref="E12:V12"/>
    <mergeCell ref="E13:V13"/>
    <mergeCell ref="E14:V14"/>
    <mergeCell ref="E17:V17"/>
    <mergeCell ref="B6:I6"/>
    <mergeCell ref="E16:V16"/>
    <mergeCell ref="X16:Z16"/>
    <mergeCell ref="AU14:AW14"/>
    <mergeCell ref="E15:V15"/>
    <mergeCell ref="AI15:AM15"/>
    <mergeCell ref="AJ34:AL34"/>
    <mergeCell ref="AY34:BA34"/>
    <mergeCell ref="AI35:AK35"/>
    <mergeCell ref="E26:N26"/>
    <mergeCell ref="P26:V26"/>
    <mergeCell ref="E30:V32"/>
    <mergeCell ref="E33:V33"/>
    <mergeCell ref="E27:V29"/>
    <mergeCell ref="C9:C11"/>
    <mergeCell ref="BB1:BF1"/>
    <mergeCell ref="B2:BF2"/>
    <mergeCell ref="B4:I4"/>
    <mergeCell ref="BE8:BG8"/>
    <mergeCell ref="B8:C8"/>
    <mergeCell ref="D8:V8"/>
    <mergeCell ref="W8:BD8"/>
    <mergeCell ref="E9:V9"/>
    <mergeCell ref="X9:AH9"/>
    <mergeCell ref="AL9:AX9"/>
    <mergeCell ref="E11:V11"/>
    <mergeCell ref="E10:V10"/>
  </mergeCells>
  <phoneticPr fontId="5"/>
  <printOptions horizontalCentered="1"/>
  <pageMargins left="0.9055118110236221" right="0.31496062992125984" top="0.55118110236220474" bottom="0.35433070866141736" header="0" footer="0"/>
  <pageSetup paperSize="9" scale="63"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G46"/>
  <sheetViews>
    <sheetView showGridLines="0" view="pageBreakPreview" zoomScale="80" zoomScaleNormal="100" zoomScaleSheetLayoutView="80" workbookViewId="0">
      <selection activeCell="E21" sqref="E21"/>
    </sheetView>
  </sheetViews>
  <sheetFormatPr defaultRowHeight="14.25"/>
  <cols>
    <col min="1" max="1" width="3.125" style="108" customWidth="1"/>
    <col min="2" max="2" width="17.75" style="109" customWidth="1"/>
    <col min="3" max="3" width="24.5" style="109" customWidth="1"/>
    <col min="4" max="4" width="5.375" style="109" customWidth="1"/>
    <col min="5" max="5" width="23" style="185" customWidth="1"/>
    <col min="6" max="6" width="10.625" style="109" customWidth="1"/>
    <col min="7" max="7" width="5.625" style="109" customWidth="1"/>
    <col min="8" max="8" width="19.625" style="109" customWidth="1"/>
    <col min="9" max="9" width="5.625" style="109" customWidth="1"/>
    <col min="10" max="57" width="1.875" style="109" customWidth="1"/>
    <col min="58" max="58" width="5" style="109" customWidth="1"/>
    <col min="59" max="59" width="1.875" style="109" customWidth="1"/>
    <col min="60" max="16384" width="9" style="109"/>
  </cols>
  <sheetData>
    <row r="1" spans="1:59" ht="26.25" customHeight="1" thickBot="1">
      <c r="H1" s="776" t="s">
        <v>646</v>
      </c>
      <c r="I1" s="777"/>
      <c r="J1" s="777"/>
      <c r="K1" s="777"/>
      <c r="L1" s="777"/>
      <c r="M1" s="777"/>
      <c r="N1" s="777"/>
      <c r="O1" s="777"/>
      <c r="P1" s="777"/>
      <c r="Q1" s="778"/>
      <c r="AH1" s="186"/>
      <c r="AI1" s="186"/>
      <c r="AJ1" s="186"/>
      <c r="AK1" s="186"/>
      <c r="AL1" s="187"/>
      <c r="AM1" s="187"/>
      <c r="AN1" s="187"/>
      <c r="AO1" s="187"/>
      <c r="AP1" s="187"/>
      <c r="AQ1" s="187"/>
      <c r="AR1" s="187"/>
      <c r="AS1" s="187"/>
      <c r="AT1" s="187"/>
      <c r="AU1" s="187"/>
      <c r="AV1" s="187"/>
      <c r="AW1" s="187"/>
      <c r="AX1" s="187"/>
      <c r="AY1" s="187"/>
      <c r="AZ1" s="187"/>
      <c r="BA1" s="187"/>
      <c r="BB1" s="187"/>
      <c r="BC1" s="187"/>
    </row>
    <row r="2" spans="1:59" ht="40.5" customHeight="1">
      <c r="A2" s="468"/>
      <c r="H2" s="515"/>
      <c r="I2" s="515"/>
      <c r="J2" s="515"/>
      <c r="K2" s="515"/>
      <c r="L2" s="515"/>
      <c r="M2" s="515"/>
      <c r="N2" s="515"/>
      <c r="O2" s="515"/>
      <c r="P2" s="515"/>
      <c r="Q2" s="515"/>
      <c r="AH2" s="186"/>
      <c r="AI2" s="186"/>
      <c r="AJ2" s="186"/>
      <c r="AK2" s="186"/>
      <c r="AL2" s="187"/>
      <c r="AM2" s="187"/>
      <c r="AN2" s="187"/>
      <c r="AO2" s="187"/>
      <c r="AP2" s="187"/>
      <c r="AQ2" s="187"/>
      <c r="AR2" s="187"/>
      <c r="AS2" s="187"/>
      <c r="AT2" s="187"/>
      <c r="AU2" s="187"/>
      <c r="AV2" s="187"/>
      <c r="AW2" s="187"/>
      <c r="AX2" s="187"/>
      <c r="AY2" s="187"/>
      <c r="AZ2" s="187"/>
      <c r="BA2" s="187"/>
      <c r="BB2" s="187"/>
      <c r="BC2" s="187"/>
    </row>
    <row r="3" spans="1:59" ht="37.5" customHeight="1">
      <c r="A3" s="109"/>
      <c r="B3" s="849" t="s">
        <v>260</v>
      </c>
      <c r="C3" s="849"/>
      <c r="D3" s="849"/>
      <c r="E3" s="849"/>
      <c r="F3" s="849"/>
      <c r="G3" s="849"/>
      <c r="H3" s="849"/>
      <c r="I3" s="849"/>
      <c r="J3" s="849"/>
      <c r="K3" s="849"/>
      <c r="L3" s="849"/>
      <c r="M3" s="849"/>
      <c r="N3" s="849"/>
      <c r="O3" s="849"/>
      <c r="P3" s="849"/>
      <c r="AE3" s="108"/>
      <c r="AF3" s="108"/>
      <c r="AG3" s="108"/>
      <c r="AH3" s="113"/>
      <c r="AI3" s="113"/>
      <c r="AJ3" s="113"/>
      <c r="AK3" s="113"/>
      <c r="AL3" s="113"/>
      <c r="AM3" s="113"/>
      <c r="AN3" s="188"/>
      <c r="AO3" s="188"/>
      <c r="AP3" s="188"/>
      <c r="AQ3" s="188"/>
      <c r="AR3" s="188"/>
      <c r="AS3" s="188"/>
      <c r="AT3" s="188"/>
      <c r="AU3" s="188"/>
      <c r="AV3" s="188"/>
      <c r="AW3" s="188"/>
      <c r="AX3" s="188"/>
      <c r="AY3" s="188"/>
      <c r="AZ3" s="188"/>
      <c r="BA3" s="188"/>
      <c r="BB3" s="188"/>
      <c r="BC3" s="188"/>
      <c r="BF3" s="108"/>
    </row>
    <row r="4" spans="1:59" ht="38.25" customHeight="1">
      <c r="A4" s="468"/>
      <c r="B4" s="114"/>
      <c r="C4" s="115"/>
      <c r="D4" s="115"/>
      <c r="F4" s="516"/>
      <c r="G4" s="516"/>
      <c r="H4" s="516"/>
      <c r="I4" s="516"/>
      <c r="J4" s="516"/>
      <c r="K4" s="516"/>
      <c r="L4" s="516"/>
      <c r="M4" s="516"/>
      <c r="N4" s="516"/>
      <c r="O4" s="516"/>
      <c r="P4" s="220"/>
      <c r="Q4" s="187"/>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row>
    <row r="5" spans="1:59" ht="32.25" customHeight="1">
      <c r="A5" s="114"/>
      <c r="B5" s="115" t="s">
        <v>476</v>
      </c>
      <c r="C5" s="747" t="str">
        <f>団体名</f>
        <v>和歌山委託訓練センター</v>
      </c>
      <c r="D5" s="747"/>
      <c r="E5" s="747"/>
      <c r="F5" s="189"/>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row>
    <row r="6" spans="1:59" s="187" customFormat="1" ht="32.25" customHeight="1">
      <c r="A6" s="190"/>
      <c r="B6" s="191" t="s">
        <v>477</v>
      </c>
      <c r="C6" s="433" t="str">
        <f>科名</f>
        <v>あいうえお＊あいうえお＊あいうえお＊あいうえお＊あいうえお＊あいう</v>
      </c>
      <c r="D6" s="448"/>
      <c r="E6" s="449"/>
      <c r="F6" s="193"/>
      <c r="G6" s="195"/>
      <c r="H6" s="195"/>
      <c r="I6" s="195"/>
      <c r="J6" s="195"/>
      <c r="K6" s="195"/>
      <c r="L6" s="195"/>
      <c r="M6" s="195"/>
      <c r="N6" s="195"/>
      <c r="O6" s="195"/>
      <c r="P6" s="113"/>
      <c r="Q6" s="113"/>
      <c r="R6" s="113"/>
      <c r="S6" s="113"/>
      <c r="T6" s="113"/>
      <c r="U6" s="113"/>
      <c r="V6" s="113"/>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96"/>
      <c r="BF6" s="112"/>
      <c r="BG6" s="112"/>
    </row>
    <row r="7" spans="1:59" s="187" customFormat="1" ht="32.25" customHeight="1">
      <c r="A7" s="190"/>
      <c r="B7" s="191"/>
      <c r="C7" s="433" t="str">
        <f>提案左括弧&amp;提案科名&amp;提案右括弧</f>
        <v>（アイウエオ＊アイウエオ＊アイウエオ＊アイウエオ＊アイウエオ＊アイウ）</v>
      </c>
      <c r="D7" s="448"/>
      <c r="E7" s="449"/>
      <c r="F7" s="193"/>
      <c r="G7" s="195"/>
      <c r="H7" s="195"/>
      <c r="I7" s="195"/>
      <c r="J7" s="195"/>
      <c r="K7" s="195"/>
      <c r="L7" s="195"/>
      <c r="M7" s="195"/>
      <c r="N7" s="195"/>
      <c r="O7" s="195"/>
      <c r="P7" s="113"/>
      <c r="Q7" s="113"/>
      <c r="R7" s="113"/>
      <c r="S7" s="113"/>
      <c r="T7" s="113"/>
      <c r="U7" s="113"/>
      <c r="V7" s="113"/>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96"/>
      <c r="BF7" s="112"/>
      <c r="BG7" s="112"/>
    </row>
    <row r="8" spans="1:59" s="187" customFormat="1" ht="32.25" customHeight="1">
      <c r="A8" s="190"/>
      <c r="B8" s="191" t="s">
        <v>606</v>
      </c>
      <c r="C8" s="433" t="str">
        <f>定員&amp;"名"</f>
        <v>15名</v>
      </c>
      <c r="D8" s="518"/>
      <c r="E8" s="519"/>
      <c r="F8" s="520"/>
      <c r="G8" s="113"/>
      <c r="H8" s="113"/>
      <c r="I8" s="113"/>
      <c r="J8" s="113"/>
      <c r="K8" s="113"/>
      <c r="L8" s="113"/>
      <c r="M8" s="113"/>
      <c r="N8" s="113"/>
      <c r="O8" s="113"/>
      <c r="P8" s="113"/>
      <c r="Q8" s="113"/>
      <c r="R8" s="113"/>
      <c r="S8" s="113"/>
      <c r="T8" s="113"/>
      <c r="U8" s="113"/>
      <c r="V8" s="113"/>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96"/>
      <c r="BF8" s="112"/>
      <c r="BG8" s="112"/>
    </row>
    <row r="9" spans="1:59" s="187" customFormat="1" ht="20.25" customHeight="1">
      <c r="A9" s="190"/>
      <c r="B9" s="191"/>
      <c r="C9" s="517"/>
      <c r="D9" s="518"/>
      <c r="E9" s="519"/>
      <c r="F9" s="520"/>
      <c r="G9" s="113"/>
      <c r="H9" s="113"/>
      <c r="I9" s="113"/>
      <c r="J9" s="113"/>
      <c r="K9" s="113"/>
      <c r="L9" s="113"/>
      <c r="M9" s="113"/>
      <c r="N9" s="113"/>
      <c r="O9" s="113"/>
      <c r="P9" s="113"/>
      <c r="Q9" s="113"/>
      <c r="R9" s="113"/>
      <c r="S9" s="113"/>
      <c r="T9" s="113"/>
      <c r="U9" s="113"/>
      <c r="V9" s="113"/>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96"/>
      <c r="BF9" s="112"/>
      <c r="BG9" s="112"/>
    </row>
    <row r="10" spans="1:59" s="187" customFormat="1" ht="13.5" customHeight="1">
      <c r="A10" s="190"/>
      <c r="B10" s="191"/>
      <c r="C10" s="517"/>
      <c r="D10" s="518"/>
      <c r="E10" s="519"/>
      <c r="F10" s="520"/>
      <c r="G10" s="113"/>
      <c r="H10" s="113"/>
      <c r="I10" s="113"/>
      <c r="J10" s="113"/>
      <c r="K10" s="113"/>
      <c r="L10" s="113"/>
      <c r="M10" s="113"/>
      <c r="N10" s="113"/>
      <c r="O10" s="113"/>
      <c r="P10" s="113"/>
      <c r="Q10" s="113"/>
      <c r="R10" s="113"/>
      <c r="S10" s="113"/>
      <c r="T10" s="113"/>
      <c r="U10" s="113"/>
      <c r="V10" s="113"/>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96"/>
      <c r="BF10" s="112"/>
      <c r="BG10" s="112"/>
    </row>
    <row r="11" spans="1:59" s="187" customFormat="1" ht="30" customHeight="1">
      <c r="B11" s="107" t="s">
        <v>442</v>
      </c>
      <c r="C11" s="107"/>
      <c r="D11" s="107"/>
      <c r="E11" s="197"/>
      <c r="F11" s="107"/>
      <c r="G11" s="107"/>
      <c r="H11" s="107"/>
      <c r="I11" s="188"/>
      <c r="J11" s="188"/>
      <c r="K11" s="188"/>
      <c r="L11" s="188"/>
      <c r="M11" s="188"/>
      <c r="N11" s="188"/>
      <c r="O11" s="188"/>
      <c r="P11" s="188"/>
      <c r="Q11" s="188"/>
      <c r="R11" s="188"/>
      <c r="S11" s="188"/>
      <c r="T11" s="188"/>
      <c r="U11" s="188"/>
      <c r="V11" s="188"/>
      <c r="W11" s="112"/>
      <c r="X11" s="112"/>
      <c r="Y11" s="112"/>
      <c r="Z11" s="112"/>
      <c r="AA11" s="112"/>
      <c r="AB11" s="112"/>
      <c r="AC11" s="112"/>
      <c r="AD11" s="112"/>
      <c r="AE11" s="112"/>
      <c r="AF11" s="112"/>
      <c r="AG11" s="112"/>
      <c r="AH11" s="112"/>
      <c r="AL11" s="112"/>
      <c r="AM11" s="112"/>
      <c r="AN11" s="112"/>
      <c r="AO11" s="112"/>
      <c r="AP11" s="112"/>
      <c r="AQ11" s="112"/>
      <c r="AR11" s="112"/>
      <c r="AS11" s="112"/>
      <c r="AT11" s="112"/>
      <c r="AU11" s="112"/>
      <c r="AV11" s="112"/>
      <c r="AW11" s="112"/>
      <c r="AX11" s="112"/>
      <c r="BC11" s="112"/>
      <c r="BD11" s="112"/>
      <c r="BE11" s="112"/>
      <c r="BF11" s="112"/>
    </row>
    <row r="12" spans="1:59" s="187" customFormat="1" ht="48" customHeight="1">
      <c r="B12" s="73" t="s">
        <v>443</v>
      </c>
      <c r="C12" s="847" t="s">
        <v>444</v>
      </c>
      <c r="D12" s="798"/>
      <c r="E12" s="798"/>
      <c r="F12" s="798"/>
      <c r="G12" s="798"/>
      <c r="H12" s="798"/>
      <c r="I12" s="848"/>
      <c r="O12" s="198"/>
      <c r="P12" s="198"/>
      <c r="Q12" s="198"/>
      <c r="R12" s="198"/>
      <c r="S12" s="198"/>
      <c r="T12" s="198"/>
      <c r="U12" s="198"/>
      <c r="V12" s="198"/>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3"/>
      <c r="BF12" s="113"/>
    </row>
    <row r="13" spans="1:59" s="187" customFormat="1" ht="48" customHeight="1">
      <c r="B13" s="199" t="s">
        <v>445</v>
      </c>
      <c r="C13" s="73" t="s">
        <v>446</v>
      </c>
      <c r="D13" s="846" t="s">
        <v>711</v>
      </c>
      <c r="E13" s="846"/>
      <c r="F13" s="846"/>
      <c r="G13" s="847" t="s">
        <v>686</v>
      </c>
      <c r="H13" s="798"/>
      <c r="I13" s="848"/>
      <c r="M13" s="845"/>
      <c r="N13" s="845"/>
      <c r="O13" s="198"/>
      <c r="P13" s="198"/>
      <c r="Q13" s="198"/>
      <c r="R13" s="198"/>
      <c r="S13" s="198"/>
      <c r="T13" s="198"/>
      <c r="U13" s="198"/>
      <c r="V13" s="198"/>
      <c r="W13" s="112"/>
      <c r="X13" s="112"/>
      <c r="Y13" s="112"/>
      <c r="Z13" s="112"/>
      <c r="AA13" s="112"/>
      <c r="AB13" s="112"/>
      <c r="AC13" s="112"/>
      <c r="AD13" s="112"/>
      <c r="AH13" s="112"/>
      <c r="AI13" s="112"/>
      <c r="AJ13" s="112"/>
      <c r="AK13" s="112"/>
      <c r="AZ13" s="112"/>
      <c r="BA13" s="112"/>
      <c r="BB13" s="112"/>
      <c r="BC13" s="112"/>
      <c r="BD13" s="112"/>
      <c r="BE13" s="113"/>
      <c r="BF13" s="113"/>
    </row>
    <row r="14" spans="1:59" s="187" customFormat="1" ht="54.75" customHeight="1">
      <c r="B14" s="200"/>
      <c r="C14" s="201"/>
      <c r="D14" s="74"/>
      <c r="E14" s="202"/>
      <c r="F14" s="75" t="s">
        <v>607</v>
      </c>
      <c r="G14" s="98"/>
      <c r="H14" s="451" t="str">
        <f>IF(E14="","",ROUNDDOWN(E14/定員,1))</f>
        <v/>
      </c>
      <c r="I14" s="99" t="s">
        <v>607</v>
      </c>
      <c r="O14" s="188"/>
      <c r="P14" s="188"/>
      <c r="Q14" s="188"/>
      <c r="R14" s="188"/>
      <c r="S14" s="188"/>
      <c r="T14" s="188"/>
      <c r="U14" s="188"/>
      <c r="V14" s="188"/>
      <c r="W14" s="112"/>
      <c r="X14" s="186"/>
      <c r="Y14" s="186"/>
      <c r="Z14" s="186"/>
      <c r="AA14" s="186"/>
      <c r="AB14" s="186"/>
      <c r="AC14" s="186"/>
      <c r="AD14" s="186"/>
      <c r="AE14" s="186"/>
      <c r="AF14" s="186"/>
      <c r="AG14" s="186"/>
      <c r="AH14" s="186"/>
      <c r="AI14" s="186"/>
      <c r="AJ14" s="186"/>
      <c r="AK14" s="186"/>
      <c r="AL14" s="186"/>
      <c r="AM14" s="186"/>
      <c r="AN14" s="186"/>
      <c r="AO14" s="186"/>
      <c r="AP14" s="186"/>
      <c r="AQ14" s="186"/>
      <c r="AR14" s="186"/>
      <c r="AS14" s="186"/>
      <c r="AT14" s="186"/>
      <c r="AU14" s="186"/>
      <c r="AV14" s="186"/>
      <c r="AW14" s="186"/>
      <c r="AX14" s="186"/>
      <c r="AY14" s="186"/>
      <c r="AZ14" s="186"/>
      <c r="BA14" s="186"/>
      <c r="BB14" s="186"/>
      <c r="BC14" s="186"/>
      <c r="BD14" s="186"/>
      <c r="BE14" s="113"/>
      <c r="BF14" s="113"/>
    </row>
    <row r="15" spans="1:59" s="187" customFormat="1" ht="54.75" customHeight="1">
      <c r="B15" s="200"/>
      <c r="C15" s="203"/>
      <c r="D15" s="204"/>
      <c r="E15" s="205"/>
      <c r="F15" s="206" t="s">
        <v>608</v>
      </c>
      <c r="G15" s="204"/>
      <c r="H15" s="452" t="str">
        <f>IF(E15="","",ROUND(E15/定員,1))</f>
        <v/>
      </c>
      <c r="I15" s="206" t="s">
        <v>607</v>
      </c>
      <c r="O15" s="198"/>
      <c r="P15" s="198"/>
      <c r="Q15" s="198"/>
      <c r="R15" s="198"/>
      <c r="S15" s="198"/>
      <c r="T15" s="198"/>
      <c r="U15" s="198"/>
      <c r="V15" s="198"/>
      <c r="W15" s="112"/>
      <c r="X15" s="112"/>
      <c r="Y15" s="112"/>
      <c r="Z15" s="112"/>
      <c r="AA15" s="112"/>
      <c r="AB15" s="112"/>
      <c r="AC15" s="112"/>
      <c r="AD15" s="112"/>
      <c r="AE15" s="112"/>
      <c r="AF15" s="112"/>
      <c r="AG15" s="112"/>
      <c r="AH15" s="112"/>
      <c r="AI15" s="207"/>
      <c r="AJ15" s="207"/>
      <c r="AK15" s="207"/>
      <c r="AT15" s="112"/>
      <c r="AU15" s="207"/>
      <c r="AV15" s="207"/>
      <c r="AW15" s="207"/>
      <c r="AX15" s="112"/>
      <c r="AY15" s="112"/>
      <c r="AZ15" s="112"/>
      <c r="BA15" s="112"/>
      <c r="BB15" s="112"/>
      <c r="BC15" s="112"/>
      <c r="BD15" s="112"/>
      <c r="BE15" s="113"/>
      <c r="BF15" s="113"/>
    </row>
    <row r="16" spans="1:59" s="187" customFormat="1" ht="54.75" customHeight="1">
      <c r="B16" s="200"/>
      <c r="C16" s="203"/>
      <c r="D16" s="204"/>
      <c r="E16" s="205"/>
      <c r="F16" s="206" t="s">
        <v>608</v>
      </c>
      <c r="G16" s="204"/>
      <c r="H16" s="452" t="str">
        <f>IF(E16="","",ROUND(E16/定員,1))</f>
        <v/>
      </c>
      <c r="I16" s="206" t="s">
        <v>607</v>
      </c>
      <c r="O16" s="198"/>
      <c r="P16" s="198"/>
      <c r="Q16" s="198"/>
      <c r="R16" s="198"/>
      <c r="S16" s="198"/>
      <c r="T16" s="198"/>
      <c r="U16" s="198"/>
      <c r="V16" s="198"/>
      <c r="W16" s="112"/>
      <c r="X16" s="112"/>
      <c r="Y16" s="112"/>
      <c r="Z16" s="112"/>
      <c r="AA16" s="112"/>
      <c r="AB16" s="112"/>
      <c r="AC16" s="112"/>
      <c r="AD16" s="112"/>
      <c r="AE16" s="113"/>
      <c r="AF16" s="113"/>
      <c r="AG16" s="112"/>
      <c r="AI16" s="112"/>
      <c r="AJ16" s="112"/>
      <c r="AK16" s="112"/>
      <c r="AL16" s="112"/>
      <c r="AM16" s="112"/>
      <c r="AN16" s="112"/>
      <c r="AP16" s="112"/>
      <c r="AQ16" s="207"/>
      <c r="AR16" s="207"/>
      <c r="AS16" s="207"/>
      <c r="AT16" s="112"/>
      <c r="AW16" s="112"/>
      <c r="AX16" s="112"/>
      <c r="AY16" s="207"/>
      <c r="AZ16" s="207"/>
      <c r="BA16" s="207"/>
      <c r="BB16" s="112"/>
      <c r="BC16" s="112"/>
      <c r="BD16" s="112"/>
      <c r="BE16" s="113"/>
      <c r="BF16" s="113"/>
    </row>
    <row r="17" spans="1:58" s="187" customFormat="1" ht="54.75" customHeight="1">
      <c r="B17" s="208"/>
      <c r="C17" s="209"/>
      <c r="D17" s="76"/>
      <c r="E17" s="210"/>
      <c r="F17" s="77" t="s">
        <v>608</v>
      </c>
      <c r="G17" s="100"/>
      <c r="H17" s="453" t="str">
        <f>IF(E17="","",ROUND(E17/定員,1))</f>
        <v/>
      </c>
      <c r="I17" s="101" t="s">
        <v>607</v>
      </c>
      <c r="O17" s="188"/>
      <c r="P17" s="188"/>
      <c r="Q17" s="188"/>
      <c r="R17" s="188"/>
      <c r="S17" s="188"/>
      <c r="T17" s="188"/>
      <c r="U17" s="188"/>
      <c r="V17" s="188"/>
      <c r="W17" s="112"/>
      <c r="X17" s="112"/>
      <c r="Y17" s="112"/>
      <c r="Z17" s="112"/>
      <c r="AT17" s="112"/>
      <c r="AU17" s="112"/>
      <c r="AV17" s="112"/>
      <c r="AW17" s="112"/>
      <c r="AX17" s="112"/>
      <c r="AY17" s="112"/>
      <c r="AZ17" s="112"/>
      <c r="BA17" s="112"/>
      <c r="BB17" s="112"/>
      <c r="BC17" s="112"/>
      <c r="BD17" s="112"/>
      <c r="BE17" s="112"/>
      <c r="BF17" s="112"/>
    </row>
    <row r="18" spans="1:58" s="187" customFormat="1" ht="54.75" customHeight="1">
      <c r="B18" s="842" t="s">
        <v>687</v>
      </c>
      <c r="C18" s="843"/>
      <c r="D18" s="843"/>
      <c r="E18" s="843"/>
      <c r="F18" s="844"/>
      <c r="G18" s="212"/>
      <c r="H18" s="553" t="str">
        <f>IFERROR(ROUNDDOWN(AVERAGE(H14:H17),1),"")</f>
        <v/>
      </c>
      <c r="I18" s="101" t="s">
        <v>607</v>
      </c>
      <c r="O18" s="188"/>
      <c r="P18" s="188"/>
      <c r="Q18" s="188"/>
      <c r="R18" s="188"/>
      <c r="S18" s="188"/>
      <c r="T18" s="188"/>
      <c r="U18" s="188"/>
      <c r="V18" s="188"/>
      <c r="W18" s="112"/>
      <c r="X18" s="112"/>
      <c r="Y18" s="112"/>
      <c r="Z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row>
    <row r="19" spans="1:58" s="187" customFormat="1" ht="38.25" customHeight="1">
      <c r="B19" s="115" t="s">
        <v>709</v>
      </c>
      <c r="C19" s="257"/>
      <c r="D19" s="257"/>
      <c r="E19" s="257"/>
      <c r="F19" s="257"/>
      <c r="G19" s="184"/>
      <c r="H19" s="450"/>
      <c r="I19" s="142"/>
      <c r="O19" s="188"/>
      <c r="P19" s="188"/>
      <c r="Q19" s="188"/>
      <c r="R19" s="188"/>
      <c r="S19" s="188"/>
      <c r="T19" s="188"/>
      <c r="U19" s="188"/>
      <c r="V19" s="188"/>
      <c r="W19" s="112"/>
      <c r="X19" s="112"/>
      <c r="Y19" s="112"/>
      <c r="Z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row>
    <row r="20" spans="1:58" s="187" customFormat="1" ht="38.25" customHeight="1">
      <c r="B20" s="115" t="s">
        <v>710</v>
      </c>
      <c r="C20" s="257"/>
      <c r="D20" s="257"/>
      <c r="E20" s="257"/>
      <c r="F20" s="257"/>
      <c r="G20" s="184"/>
      <c r="H20" s="450"/>
      <c r="I20" s="142"/>
      <c r="O20" s="188"/>
      <c r="P20" s="188"/>
      <c r="Q20" s="188"/>
      <c r="R20" s="188"/>
      <c r="S20" s="188"/>
      <c r="T20" s="188"/>
      <c r="U20" s="188"/>
      <c r="V20" s="188"/>
      <c r="W20" s="112"/>
      <c r="X20" s="112"/>
      <c r="Y20" s="112"/>
      <c r="Z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row>
    <row r="21" spans="1:58" s="187" customFormat="1" ht="39.75" customHeight="1">
      <c r="A21" s="213"/>
      <c r="B21" s="107" t="s">
        <v>447</v>
      </c>
      <c r="C21" s="454"/>
      <c r="D21" s="454"/>
      <c r="E21" s="197"/>
      <c r="F21" s="107"/>
      <c r="G21" s="107"/>
      <c r="H21" s="107"/>
      <c r="I21" s="188"/>
      <c r="J21" s="188"/>
      <c r="K21" s="188"/>
      <c r="L21" s="188"/>
      <c r="M21" s="188"/>
      <c r="N21" s="188"/>
      <c r="O21" s="188"/>
      <c r="P21" s="188"/>
      <c r="Q21" s="188"/>
      <c r="R21" s="188"/>
      <c r="S21" s="188"/>
      <c r="T21" s="188"/>
      <c r="U21" s="188"/>
      <c r="V21" s="188"/>
      <c r="W21" s="112"/>
      <c r="X21" s="112"/>
      <c r="Y21" s="112"/>
      <c r="Z21" s="112"/>
      <c r="AL21" s="196"/>
      <c r="AM21" s="196"/>
      <c r="AN21" s="196"/>
      <c r="AO21" s="196"/>
      <c r="AP21" s="196"/>
      <c r="AQ21" s="196"/>
      <c r="AR21" s="196"/>
      <c r="AS21" s="196"/>
      <c r="AT21" s="196"/>
      <c r="AU21" s="196"/>
      <c r="AV21" s="196"/>
      <c r="AW21" s="196"/>
      <c r="AX21" s="196"/>
      <c r="AY21" s="196"/>
      <c r="AZ21" s="196"/>
      <c r="BA21" s="196"/>
      <c r="BB21" s="196"/>
      <c r="BC21" s="196"/>
      <c r="BD21" s="196"/>
      <c r="BE21" s="112"/>
      <c r="BF21" s="112"/>
    </row>
    <row r="22" spans="1:58" s="187" customFormat="1" ht="39.75" customHeight="1">
      <c r="A22" s="213"/>
      <c r="B22" s="107" t="s">
        <v>877</v>
      </c>
      <c r="C22" s="107"/>
      <c r="D22" s="107"/>
      <c r="E22" s="197"/>
      <c r="F22" s="107"/>
      <c r="G22" s="107"/>
      <c r="H22" s="107"/>
      <c r="I22" s="214"/>
      <c r="J22" s="214"/>
      <c r="K22" s="214"/>
      <c r="L22" s="214"/>
      <c r="M22" s="214"/>
      <c r="N22" s="214"/>
      <c r="O22" s="214"/>
      <c r="P22" s="214"/>
      <c r="Q22" s="214"/>
      <c r="R22" s="214"/>
      <c r="S22" s="214"/>
      <c r="T22" s="214"/>
      <c r="U22" s="214"/>
      <c r="V22" s="214"/>
      <c r="W22" s="112"/>
      <c r="X22" s="112"/>
      <c r="Y22" s="112"/>
      <c r="Z22" s="112"/>
      <c r="AA22" s="112"/>
      <c r="AB22" s="112"/>
      <c r="AC22" s="112"/>
      <c r="AD22" s="112"/>
      <c r="AE22" s="112"/>
      <c r="AF22" s="112"/>
      <c r="AG22" s="112"/>
      <c r="AH22" s="112"/>
      <c r="AI22" s="112"/>
      <c r="AJ22" s="112"/>
      <c r="AL22" s="215"/>
      <c r="AM22" s="216"/>
      <c r="AN22" s="216"/>
      <c r="AO22" s="216"/>
      <c r="AP22" s="216"/>
      <c r="AQ22" s="216"/>
      <c r="AR22" s="216"/>
      <c r="AS22" s="112"/>
      <c r="AT22" s="216"/>
      <c r="AU22" s="217"/>
      <c r="BC22" s="112"/>
      <c r="BD22" s="112"/>
      <c r="BE22" s="112"/>
      <c r="BF22" s="112"/>
    </row>
    <row r="23" spans="1:58" s="187" customFormat="1" ht="39" customHeight="1">
      <c r="A23" s="107"/>
      <c r="B23" s="107"/>
      <c r="C23" s="107"/>
      <c r="D23" s="107"/>
      <c r="E23" s="197"/>
      <c r="F23" s="107"/>
      <c r="G23" s="107"/>
      <c r="H23" s="107"/>
      <c r="I23" s="214"/>
      <c r="J23" s="214"/>
      <c r="K23" s="214"/>
      <c r="L23" s="214"/>
      <c r="M23" s="214"/>
      <c r="N23" s="214"/>
      <c r="O23" s="214"/>
      <c r="P23" s="214"/>
      <c r="Q23" s="214"/>
      <c r="R23" s="214"/>
      <c r="S23" s="214"/>
      <c r="T23" s="214"/>
      <c r="U23" s="214"/>
      <c r="V23" s="214"/>
      <c r="W23" s="112"/>
      <c r="X23" s="196"/>
      <c r="Y23" s="196"/>
      <c r="Z23" s="196"/>
      <c r="AA23" s="196"/>
      <c r="AB23" s="196"/>
      <c r="AC23" s="196"/>
      <c r="AD23" s="196"/>
      <c r="AE23" s="196"/>
      <c r="AF23" s="196"/>
      <c r="AG23" s="196"/>
      <c r="AH23" s="196"/>
      <c r="AI23" s="196"/>
      <c r="AJ23" s="196"/>
      <c r="AK23" s="196"/>
      <c r="AL23" s="196"/>
      <c r="AM23" s="196"/>
      <c r="AN23" s="196"/>
      <c r="AO23" s="196"/>
      <c r="AP23" s="196"/>
      <c r="AQ23" s="196"/>
      <c r="AR23" s="196"/>
      <c r="AS23" s="196"/>
      <c r="AT23" s="196"/>
      <c r="AU23" s="196"/>
      <c r="AV23" s="196"/>
      <c r="AW23" s="196"/>
      <c r="AX23" s="196"/>
      <c r="AY23" s="196"/>
      <c r="AZ23" s="196"/>
      <c r="BA23" s="196"/>
      <c r="BB23" s="196"/>
      <c r="BC23" s="196"/>
      <c r="BD23" s="196"/>
      <c r="BE23" s="112"/>
      <c r="BF23" s="112"/>
    </row>
    <row r="24" spans="1:58" s="187" customFormat="1" ht="36.75" customHeight="1">
      <c r="A24" s="113"/>
      <c r="B24" s="218"/>
      <c r="C24" s="112"/>
      <c r="D24" s="112"/>
      <c r="E24" s="219"/>
      <c r="F24" s="112"/>
      <c r="G24" s="188"/>
      <c r="H24" s="188"/>
      <c r="I24" s="188"/>
      <c r="J24" s="188"/>
      <c r="K24" s="188"/>
      <c r="L24" s="188"/>
      <c r="M24" s="188"/>
      <c r="N24" s="188"/>
      <c r="O24" s="112"/>
      <c r="P24" s="198"/>
      <c r="Q24" s="198"/>
      <c r="R24" s="198"/>
      <c r="S24" s="198"/>
      <c r="T24" s="198"/>
      <c r="U24" s="198"/>
      <c r="V24" s="198"/>
      <c r="W24" s="112"/>
      <c r="X24" s="112"/>
      <c r="Y24" s="112"/>
      <c r="Z24" s="112"/>
      <c r="AA24" s="112"/>
      <c r="AF24" s="112"/>
      <c r="AG24" s="112"/>
      <c r="AH24" s="112"/>
      <c r="AI24" s="112"/>
      <c r="AJ24" s="112"/>
      <c r="AK24" s="112"/>
      <c r="AL24" s="112"/>
      <c r="AM24" s="112"/>
      <c r="AN24" s="112"/>
      <c r="AO24" s="112"/>
      <c r="AP24" s="220"/>
      <c r="AQ24" s="220"/>
      <c r="AR24" s="220"/>
      <c r="AS24" s="220"/>
      <c r="AT24" s="220"/>
      <c r="AU24" s="220"/>
      <c r="AV24" s="220"/>
      <c r="AW24" s="220"/>
      <c r="AX24" s="220"/>
      <c r="AY24" s="220"/>
      <c r="AZ24" s="220"/>
      <c r="BA24" s="112"/>
      <c r="BB24" s="112"/>
      <c r="BC24" s="112"/>
      <c r="BD24" s="112"/>
      <c r="BE24" s="112"/>
      <c r="BF24" s="112"/>
    </row>
    <row r="25" spans="1:58" s="187" customFormat="1" ht="30" customHeight="1">
      <c r="A25" s="113"/>
      <c r="B25" s="218"/>
      <c r="C25" s="112"/>
      <c r="D25" s="112"/>
      <c r="E25" s="219"/>
      <c r="F25" s="112"/>
      <c r="G25" s="188"/>
      <c r="H25" s="188"/>
      <c r="I25" s="188"/>
      <c r="J25" s="188"/>
      <c r="K25" s="188"/>
      <c r="L25" s="188"/>
      <c r="M25" s="188"/>
      <c r="N25" s="188"/>
      <c r="O25" s="112"/>
      <c r="P25" s="198"/>
      <c r="Q25" s="198"/>
      <c r="R25" s="198"/>
      <c r="S25" s="198"/>
      <c r="T25" s="198"/>
      <c r="U25" s="198"/>
      <c r="V25" s="198"/>
      <c r="W25" s="112"/>
      <c r="X25" s="112"/>
      <c r="Y25" s="112"/>
      <c r="Z25" s="112"/>
      <c r="AA25" s="112"/>
      <c r="AF25" s="112"/>
      <c r="AG25" s="112"/>
      <c r="AH25" s="112"/>
      <c r="AI25" s="112"/>
      <c r="AJ25" s="112"/>
      <c r="AK25" s="112"/>
      <c r="AL25" s="112"/>
      <c r="AM25" s="112"/>
      <c r="AN25" s="112"/>
      <c r="AO25" s="112"/>
      <c r="AP25" s="220"/>
      <c r="AQ25" s="220"/>
      <c r="AR25" s="220"/>
      <c r="AS25" s="220"/>
      <c r="AT25" s="220"/>
      <c r="AU25" s="220"/>
      <c r="AV25" s="220"/>
      <c r="AW25" s="220"/>
      <c r="AX25" s="220"/>
      <c r="AY25" s="220"/>
      <c r="AZ25" s="220"/>
      <c r="BA25" s="112"/>
      <c r="BB25" s="112"/>
      <c r="BC25" s="112"/>
      <c r="BD25" s="112"/>
      <c r="BE25" s="112"/>
      <c r="BF25" s="112"/>
    </row>
    <row r="26" spans="1:58" s="187" customFormat="1" ht="30" customHeight="1">
      <c r="A26" s="113"/>
      <c r="B26" s="218"/>
      <c r="C26" s="112"/>
      <c r="D26" s="112"/>
      <c r="E26" s="219"/>
      <c r="F26" s="112"/>
      <c r="G26" s="188"/>
      <c r="H26" s="188"/>
      <c r="I26" s="188"/>
      <c r="J26" s="188"/>
      <c r="K26" s="188"/>
      <c r="L26" s="188"/>
      <c r="M26" s="188"/>
      <c r="N26" s="188"/>
      <c r="O26" s="112"/>
      <c r="P26" s="198"/>
      <c r="Q26" s="198"/>
      <c r="R26" s="198"/>
      <c r="S26" s="198"/>
      <c r="T26" s="198"/>
      <c r="U26" s="198"/>
      <c r="V26" s="198"/>
      <c r="W26" s="112"/>
      <c r="X26" s="112"/>
      <c r="Y26" s="112"/>
      <c r="Z26" s="112"/>
      <c r="AA26" s="112"/>
      <c r="AF26" s="112"/>
      <c r="AG26" s="112"/>
      <c r="AH26" s="112"/>
      <c r="AI26" s="112"/>
      <c r="AJ26" s="112"/>
      <c r="AK26" s="112"/>
      <c r="AL26" s="112"/>
      <c r="AM26" s="112"/>
      <c r="AN26" s="112"/>
      <c r="AO26" s="112"/>
      <c r="AP26" s="220"/>
      <c r="AQ26" s="220"/>
      <c r="AR26" s="220"/>
      <c r="AS26" s="220"/>
      <c r="AT26" s="220"/>
      <c r="AU26" s="220"/>
      <c r="AV26" s="220"/>
      <c r="AW26" s="220"/>
      <c r="AX26" s="220"/>
      <c r="AY26" s="220"/>
      <c r="AZ26" s="220"/>
      <c r="BA26" s="112"/>
      <c r="BB26" s="112"/>
      <c r="BC26" s="112"/>
      <c r="BD26" s="112"/>
      <c r="BE26" s="112"/>
      <c r="BF26" s="112"/>
    </row>
    <row r="27" spans="1:58" s="187" customFormat="1" ht="30" customHeight="1">
      <c r="A27" s="113"/>
      <c r="B27" s="218"/>
      <c r="C27" s="112"/>
      <c r="D27" s="112"/>
      <c r="E27" s="219"/>
      <c r="F27" s="112"/>
      <c r="G27" s="188"/>
      <c r="H27" s="188"/>
      <c r="I27" s="188"/>
      <c r="J27" s="188"/>
      <c r="K27" s="188"/>
      <c r="L27" s="188"/>
      <c r="M27" s="188"/>
      <c r="N27" s="188"/>
      <c r="O27" s="112"/>
      <c r="P27" s="198"/>
      <c r="Q27" s="198"/>
      <c r="R27" s="198"/>
      <c r="S27" s="198"/>
      <c r="T27" s="198"/>
      <c r="U27" s="198"/>
      <c r="V27" s="198"/>
      <c r="W27" s="112"/>
      <c r="X27" s="112"/>
      <c r="Y27" s="112"/>
      <c r="Z27" s="112"/>
      <c r="AA27" s="112"/>
      <c r="AF27" s="112"/>
      <c r="AG27" s="112"/>
      <c r="AH27" s="112"/>
      <c r="AI27" s="112"/>
      <c r="AJ27" s="112"/>
      <c r="AK27" s="112"/>
      <c r="AL27" s="112"/>
      <c r="AM27" s="112"/>
      <c r="AN27" s="112"/>
      <c r="AO27" s="112"/>
      <c r="AP27" s="220"/>
      <c r="AQ27" s="220"/>
      <c r="AR27" s="220"/>
      <c r="AS27" s="220"/>
      <c r="AT27" s="220"/>
      <c r="AU27" s="220"/>
      <c r="AV27" s="220"/>
      <c r="AW27" s="220"/>
      <c r="AX27" s="220"/>
      <c r="AY27" s="220"/>
      <c r="AZ27" s="220"/>
      <c r="BA27" s="112"/>
      <c r="BB27" s="112"/>
      <c r="BC27" s="112"/>
      <c r="BD27" s="112"/>
      <c r="BE27" s="112"/>
      <c r="BF27" s="112"/>
    </row>
    <row r="28" spans="1:58" s="187" customFormat="1" ht="30" customHeight="1">
      <c r="A28" s="113"/>
      <c r="B28" s="218"/>
      <c r="C28" s="112"/>
      <c r="D28" s="112"/>
      <c r="E28" s="219"/>
      <c r="F28" s="112"/>
      <c r="G28" s="214"/>
      <c r="H28" s="214"/>
      <c r="I28" s="214"/>
      <c r="J28" s="214"/>
      <c r="K28" s="214"/>
      <c r="L28" s="214"/>
      <c r="M28" s="214"/>
      <c r="N28" s="214"/>
      <c r="O28" s="214"/>
      <c r="P28" s="214"/>
      <c r="Q28" s="214"/>
      <c r="R28" s="214"/>
      <c r="S28" s="214"/>
      <c r="T28" s="214"/>
      <c r="U28" s="214"/>
      <c r="V28" s="214"/>
      <c r="W28" s="112"/>
      <c r="X28" s="112"/>
      <c r="Y28" s="112"/>
      <c r="Z28" s="112"/>
      <c r="AA28" s="112"/>
      <c r="AF28" s="112"/>
      <c r="AG28" s="112"/>
      <c r="AH28" s="112"/>
      <c r="AI28" s="112"/>
      <c r="AJ28" s="112"/>
      <c r="AK28" s="112"/>
      <c r="AL28" s="112"/>
      <c r="AM28" s="112"/>
      <c r="AN28" s="112"/>
      <c r="AO28" s="112"/>
      <c r="AP28" s="220"/>
      <c r="AQ28" s="220"/>
      <c r="AR28" s="220"/>
      <c r="AS28" s="220"/>
      <c r="AT28" s="220"/>
      <c r="AU28" s="220"/>
      <c r="AV28" s="220"/>
      <c r="AW28" s="220"/>
      <c r="AX28" s="220"/>
      <c r="AY28" s="220"/>
      <c r="AZ28" s="220"/>
      <c r="BA28" s="112"/>
      <c r="BB28" s="112"/>
      <c r="BC28" s="112"/>
      <c r="BD28" s="112"/>
      <c r="BE28" s="112"/>
      <c r="BF28" s="112"/>
    </row>
    <row r="29" spans="1:58" s="187" customFormat="1" ht="30" customHeight="1">
      <c r="A29" s="113"/>
      <c r="B29" s="218"/>
      <c r="C29" s="112"/>
      <c r="D29" s="112"/>
      <c r="E29" s="219"/>
      <c r="F29" s="112"/>
      <c r="G29" s="214"/>
      <c r="H29" s="214"/>
      <c r="I29" s="214"/>
      <c r="J29" s="214"/>
      <c r="K29" s="214"/>
      <c r="L29" s="214"/>
      <c r="M29" s="214"/>
      <c r="N29" s="214"/>
      <c r="O29" s="214"/>
      <c r="P29" s="214"/>
      <c r="Q29" s="214"/>
      <c r="R29" s="214"/>
      <c r="S29" s="214"/>
      <c r="T29" s="214"/>
      <c r="U29" s="214"/>
      <c r="V29" s="214"/>
      <c r="W29" s="112"/>
      <c r="X29" s="112"/>
      <c r="Y29" s="112"/>
      <c r="Z29" s="112"/>
      <c r="AA29" s="112"/>
      <c r="AF29" s="112"/>
      <c r="AG29" s="112"/>
      <c r="AH29" s="112"/>
      <c r="AI29" s="112"/>
      <c r="AJ29" s="112"/>
      <c r="AK29" s="112"/>
      <c r="AL29" s="112"/>
      <c r="AM29" s="112"/>
      <c r="AN29" s="112"/>
      <c r="AO29" s="112"/>
      <c r="AP29" s="220"/>
      <c r="AQ29" s="220"/>
      <c r="AR29" s="220"/>
      <c r="AS29" s="220"/>
      <c r="AT29" s="220"/>
      <c r="AU29" s="220"/>
      <c r="AV29" s="220"/>
      <c r="AW29" s="220"/>
      <c r="AX29" s="220"/>
      <c r="AY29" s="220"/>
      <c r="AZ29" s="220"/>
      <c r="BA29" s="112"/>
      <c r="BB29" s="112"/>
      <c r="BC29" s="112"/>
      <c r="BD29" s="112"/>
      <c r="BE29" s="112"/>
      <c r="BF29" s="112"/>
    </row>
    <row r="30" spans="1:58" s="187" customFormat="1" ht="30" customHeight="1">
      <c r="A30" s="113"/>
      <c r="B30" s="218"/>
      <c r="C30" s="112"/>
      <c r="D30" s="112"/>
      <c r="E30" s="219"/>
      <c r="F30" s="112"/>
      <c r="G30" s="214"/>
      <c r="H30" s="214"/>
      <c r="I30" s="214"/>
      <c r="J30" s="214"/>
      <c r="K30" s="214"/>
      <c r="L30" s="214"/>
      <c r="M30" s="214"/>
      <c r="N30" s="214"/>
      <c r="O30" s="214"/>
      <c r="P30" s="214"/>
      <c r="Q30" s="214"/>
      <c r="R30" s="214"/>
      <c r="S30" s="214"/>
      <c r="T30" s="214"/>
      <c r="U30" s="214"/>
      <c r="V30" s="214"/>
      <c r="W30" s="112"/>
      <c r="X30" s="112"/>
      <c r="Y30" s="112"/>
      <c r="Z30" s="112"/>
      <c r="AA30" s="112"/>
      <c r="AF30" s="112"/>
      <c r="AG30" s="112"/>
      <c r="AH30" s="112"/>
      <c r="AI30" s="112"/>
      <c r="AJ30" s="112"/>
      <c r="AK30" s="112"/>
      <c r="AL30" s="112"/>
      <c r="AM30" s="112"/>
      <c r="AN30" s="112"/>
      <c r="AO30" s="112"/>
      <c r="AP30" s="220"/>
      <c r="AQ30" s="220"/>
      <c r="AR30" s="220"/>
      <c r="AS30" s="220"/>
      <c r="AT30" s="220"/>
      <c r="AU30" s="220"/>
      <c r="AV30" s="220"/>
      <c r="AW30" s="220"/>
      <c r="AX30" s="220"/>
      <c r="AY30" s="220"/>
      <c r="AZ30" s="220"/>
      <c r="BA30" s="112"/>
      <c r="BB30" s="112"/>
      <c r="BC30" s="112"/>
      <c r="BD30" s="112"/>
      <c r="BE30" s="112"/>
      <c r="BF30" s="112"/>
    </row>
    <row r="31" spans="1:58" s="187" customFormat="1" ht="33.75" customHeight="1">
      <c r="A31" s="113"/>
      <c r="B31" s="221"/>
      <c r="C31" s="188"/>
      <c r="D31" s="188"/>
      <c r="E31" s="219"/>
      <c r="F31" s="188"/>
      <c r="G31" s="112"/>
      <c r="H31" s="112"/>
      <c r="I31" s="112"/>
      <c r="J31" s="112"/>
      <c r="K31" s="112"/>
      <c r="L31" s="112"/>
      <c r="M31" s="112"/>
      <c r="N31" s="112"/>
      <c r="O31" s="112"/>
      <c r="P31" s="112"/>
      <c r="Q31" s="112"/>
      <c r="R31" s="112"/>
      <c r="S31" s="112"/>
      <c r="T31" s="112"/>
      <c r="U31" s="112"/>
      <c r="V31" s="112"/>
      <c r="W31" s="112"/>
      <c r="X31" s="112"/>
      <c r="Y31" s="112"/>
      <c r="Z31" s="112"/>
      <c r="AA31" s="112"/>
      <c r="AF31" s="112"/>
      <c r="AG31" s="112"/>
      <c r="AH31" s="112"/>
      <c r="AI31" s="112"/>
      <c r="AJ31" s="112"/>
      <c r="AK31" s="112"/>
      <c r="AL31" s="112"/>
      <c r="AM31" s="112"/>
      <c r="AN31" s="112"/>
      <c r="AO31" s="112"/>
      <c r="AP31" s="220"/>
      <c r="AQ31" s="220"/>
      <c r="AR31" s="220"/>
      <c r="AS31" s="220"/>
      <c r="AT31" s="220"/>
      <c r="AU31" s="220"/>
      <c r="AV31" s="220"/>
      <c r="AW31" s="220"/>
      <c r="AX31" s="220"/>
      <c r="AY31" s="220"/>
      <c r="AZ31" s="220"/>
      <c r="BA31" s="112"/>
      <c r="BB31" s="112"/>
      <c r="BC31" s="112"/>
      <c r="BD31" s="112"/>
      <c r="BE31" s="112"/>
      <c r="BF31" s="112"/>
    </row>
    <row r="32" spans="1:58" s="187" customFormat="1" ht="33.75" customHeight="1">
      <c r="A32" s="112"/>
      <c r="B32" s="221"/>
      <c r="C32" s="112"/>
      <c r="D32" s="112"/>
      <c r="E32" s="219"/>
      <c r="F32" s="112"/>
      <c r="G32" s="112"/>
      <c r="H32" s="112"/>
      <c r="I32" s="112"/>
      <c r="J32" s="112"/>
      <c r="K32" s="112"/>
      <c r="L32" s="112"/>
      <c r="M32" s="112"/>
      <c r="N32" s="112"/>
      <c r="O32" s="112"/>
      <c r="P32" s="112"/>
      <c r="Q32" s="112"/>
      <c r="R32" s="112"/>
      <c r="S32" s="112"/>
      <c r="T32" s="112"/>
      <c r="U32" s="112"/>
      <c r="V32" s="112"/>
      <c r="W32" s="112"/>
      <c r="X32" s="112"/>
      <c r="Y32" s="112"/>
      <c r="Z32" s="112"/>
      <c r="AA32" s="112"/>
      <c r="AF32" s="112"/>
      <c r="AG32" s="112"/>
      <c r="AH32" s="112"/>
      <c r="AI32" s="112"/>
      <c r="AJ32" s="207"/>
      <c r="AK32" s="207"/>
      <c r="AL32" s="207"/>
      <c r="AM32" s="112"/>
      <c r="AN32" s="112"/>
      <c r="AO32" s="112"/>
      <c r="AP32" s="220"/>
      <c r="AQ32" s="220"/>
      <c r="AR32" s="220"/>
      <c r="AS32" s="220"/>
      <c r="AT32" s="220"/>
      <c r="AU32" s="220"/>
      <c r="AV32" s="220"/>
      <c r="AW32" s="220"/>
      <c r="AX32" s="220"/>
      <c r="AY32" s="222"/>
      <c r="AZ32" s="222"/>
      <c r="BA32" s="222"/>
      <c r="BB32" s="112"/>
      <c r="BC32" s="112"/>
      <c r="BD32" s="112"/>
      <c r="BE32" s="112"/>
      <c r="BF32" s="112"/>
    </row>
    <row r="33" spans="1:58" s="187" customFormat="1" ht="33.75" customHeight="1">
      <c r="A33" s="112"/>
      <c r="B33" s="221"/>
      <c r="C33" s="112"/>
      <c r="D33" s="112"/>
      <c r="E33" s="219"/>
      <c r="F33" s="112"/>
      <c r="G33" s="112"/>
      <c r="H33" s="112"/>
      <c r="I33" s="112"/>
      <c r="J33" s="112"/>
      <c r="K33" s="112"/>
      <c r="L33" s="112"/>
      <c r="M33" s="112"/>
      <c r="N33" s="112"/>
      <c r="O33" s="112"/>
      <c r="P33" s="112"/>
      <c r="Q33" s="112"/>
      <c r="R33" s="112"/>
      <c r="S33" s="112"/>
      <c r="T33" s="112"/>
      <c r="U33" s="112"/>
      <c r="V33" s="112"/>
      <c r="W33" s="112"/>
      <c r="X33" s="112"/>
      <c r="Y33" s="112"/>
      <c r="Z33" s="112"/>
      <c r="AA33" s="112"/>
      <c r="AF33" s="112"/>
      <c r="AG33" s="112"/>
      <c r="AH33" s="112"/>
      <c r="AI33" s="207"/>
      <c r="AJ33" s="207"/>
      <c r="AK33" s="207"/>
      <c r="AL33" s="112"/>
      <c r="AM33" s="112"/>
      <c r="AN33" s="112"/>
      <c r="AO33" s="112"/>
      <c r="AP33" s="112"/>
      <c r="AQ33" s="112"/>
      <c r="AR33" s="112"/>
      <c r="AS33" s="112"/>
      <c r="AT33" s="112"/>
      <c r="AU33" s="112"/>
      <c r="AV33" s="112"/>
      <c r="AW33" s="112"/>
      <c r="AX33" s="112"/>
      <c r="AY33" s="112"/>
      <c r="AZ33" s="112"/>
      <c r="BA33" s="112"/>
      <c r="BB33" s="112"/>
      <c r="BC33" s="112"/>
      <c r="BD33" s="112"/>
      <c r="BE33" s="112"/>
      <c r="BF33" s="112"/>
    </row>
    <row r="34" spans="1:58" s="187" customFormat="1" ht="44.25" customHeight="1">
      <c r="A34" s="113"/>
      <c r="B34" s="221"/>
      <c r="C34" s="223"/>
      <c r="D34" s="223"/>
      <c r="E34" s="224"/>
      <c r="F34" s="223"/>
      <c r="G34" s="112"/>
      <c r="H34" s="112"/>
      <c r="I34" s="112"/>
      <c r="J34" s="112"/>
      <c r="K34" s="112"/>
      <c r="L34" s="112"/>
      <c r="M34" s="112"/>
      <c r="N34" s="112"/>
      <c r="O34" s="112"/>
      <c r="P34" s="112"/>
      <c r="Q34" s="112"/>
      <c r="R34" s="112"/>
      <c r="S34" s="112"/>
      <c r="T34" s="112"/>
      <c r="U34" s="112"/>
      <c r="V34" s="112"/>
      <c r="W34" s="188"/>
      <c r="X34" s="207"/>
      <c r="Y34" s="207"/>
      <c r="Z34" s="207"/>
      <c r="AA34" s="207"/>
      <c r="AB34" s="207"/>
      <c r="AC34" s="207"/>
      <c r="AD34" s="207"/>
      <c r="AE34" s="207"/>
      <c r="AF34" s="112"/>
      <c r="AG34" s="207"/>
      <c r="AH34" s="207"/>
      <c r="AI34" s="207"/>
      <c r="AJ34" s="207"/>
      <c r="AK34" s="207"/>
      <c r="AL34" s="207"/>
      <c r="AM34" s="207"/>
      <c r="AN34" s="207"/>
      <c r="AO34" s="207"/>
      <c r="AP34" s="112"/>
      <c r="AQ34" s="207"/>
      <c r="AR34" s="207"/>
      <c r="AS34" s="207"/>
      <c r="AT34" s="207"/>
      <c r="AU34" s="207"/>
      <c r="AV34" s="207"/>
      <c r="AW34" s="207"/>
      <c r="AX34" s="207"/>
      <c r="AY34" s="112"/>
      <c r="AZ34" s="207"/>
      <c r="BA34" s="207"/>
      <c r="BB34" s="207"/>
      <c r="BC34" s="207"/>
      <c r="BD34" s="207"/>
      <c r="BF34" s="112"/>
    </row>
    <row r="35" spans="1:58" s="187" customFormat="1" ht="104.25" customHeight="1">
      <c r="A35" s="113"/>
      <c r="B35" s="221"/>
      <c r="C35" s="225"/>
      <c r="D35" s="225"/>
      <c r="E35" s="226"/>
      <c r="F35" s="225"/>
      <c r="G35" s="225"/>
      <c r="H35" s="225"/>
      <c r="I35" s="225"/>
      <c r="J35" s="225"/>
      <c r="K35" s="225"/>
      <c r="L35" s="225"/>
      <c r="M35" s="225"/>
      <c r="N35" s="225"/>
      <c r="O35" s="225"/>
      <c r="P35" s="225"/>
      <c r="Q35" s="225"/>
      <c r="R35" s="225"/>
      <c r="S35" s="225"/>
      <c r="T35" s="225"/>
      <c r="U35" s="225"/>
      <c r="V35" s="225"/>
      <c r="W35" s="112"/>
      <c r="X35" s="51"/>
      <c r="Y35" s="227"/>
      <c r="Z35" s="227"/>
      <c r="AA35" s="227"/>
      <c r="AB35" s="227"/>
      <c r="AC35" s="227"/>
      <c r="AD35" s="227"/>
      <c r="AE35" s="227"/>
      <c r="AF35" s="227"/>
      <c r="AG35" s="227"/>
      <c r="AH35" s="22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112"/>
      <c r="BF35" s="112"/>
    </row>
    <row r="36" spans="1:58" s="187" customFormat="1" ht="11.25" customHeight="1">
      <c r="A36" s="113"/>
      <c r="B36" s="112"/>
      <c r="C36" s="112"/>
      <c r="D36" s="112"/>
      <c r="E36" s="219"/>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row>
    <row r="37" spans="1:58" s="187" customFormat="1" ht="20.100000000000001" customHeight="1">
      <c r="A37" s="188"/>
      <c r="B37" s="112"/>
      <c r="E37" s="219"/>
      <c r="G37" s="228"/>
      <c r="H37" s="228"/>
      <c r="I37" s="228"/>
      <c r="J37" s="228"/>
      <c r="K37" s="228"/>
      <c r="L37" s="228"/>
      <c r="M37" s="228"/>
      <c r="N37" s="228"/>
      <c r="O37" s="22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c r="AO37" s="188"/>
      <c r="AP37" s="188"/>
      <c r="AQ37" s="188"/>
      <c r="AR37" s="188"/>
      <c r="AS37" s="188"/>
      <c r="AT37" s="188"/>
      <c r="AU37" s="188"/>
      <c r="AV37" s="188"/>
      <c r="AW37" s="188"/>
      <c r="AX37" s="188"/>
      <c r="AY37" s="188"/>
      <c r="AZ37" s="188"/>
      <c r="BA37" s="188"/>
      <c r="BB37" s="188"/>
      <c r="BC37" s="188"/>
      <c r="BD37" s="112"/>
      <c r="BE37" s="112"/>
      <c r="BF37" s="112"/>
    </row>
    <row r="38" spans="1:58" s="187" customFormat="1" ht="7.5" customHeight="1">
      <c r="A38" s="113"/>
      <c r="B38" s="112"/>
      <c r="C38" s="112"/>
      <c r="D38" s="112"/>
      <c r="E38" s="219"/>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c r="BD38" s="112"/>
      <c r="BE38" s="112"/>
      <c r="BF38" s="112"/>
    </row>
    <row r="39" spans="1:58" s="187" customFormat="1" ht="3.75" customHeight="1">
      <c r="A39" s="113"/>
      <c r="B39" s="196"/>
      <c r="C39" s="112"/>
      <c r="D39" s="112"/>
      <c r="E39" s="219"/>
      <c r="F39" s="112"/>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6"/>
      <c r="AL39" s="196"/>
      <c r="AM39" s="196"/>
      <c r="AN39" s="196"/>
      <c r="AO39" s="196"/>
      <c r="AP39" s="196"/>
      <c r="AQ39" s="196"/>
      <c r="AR39" s="196"/>
      <c r="AS39" s="196"/>
      <c r="AT39" s="196"/>
      <c r="AU39" s="196"/>
      <c r="AV39" s="196"/>
      <c r="AW39" s="196"/>
      <c r="AX39" s="196"/>
      <c r="AY39" s="196"/>
      <c r="AZ39" s="196"/>
      <c r="BA39" s="196"/>
      <c r="BB39" s="196"/>
      <c r="BC39" s="196"/>
      <c r="BD39" s="196"/>
      <c r="BE39" s="196"/>
      <c r="BF39" s="196"/>
    </row>
    <row r="40" spans="1:58" s="187" customFormat="1" ht="19.5" customHeight="1">
      <c r="A40" s="113"/>
      <c r="E40" s="219"/>
    </row>
    <row r="41" spans="1:58" ht="19.5" customHeight="1"/>
    <row r="42" spans="1:58" ht="19.5" customHeight="1"/>
    <row r="43" spans="1:58" ht="19.5" customHeight="1"/>
    <row r="44" spans="1:58" ht="19.5" customHeight="1"/>
    <row r="45" spans="1:58" ht="19.5" customHeight="1"/>
    <row r="46" spans="1:58" ht="19.5" customHeight="1"/>
  </sheetData>
  <mergeCells count="8">
    <mergeCell ref="B18:F18"/>
    <mergeCell ref="H1:Q1"/>
    <mergeCell ref="C5:E5"/>
    <mergeCell ref="M13:N13"/>
    <mergeCell ref="D13:F13"/>
    <mergeCell ref="G13:I13"/>
    <mergeCell ref="B3:P3"/>
    <mergeCell ref="C12:I12"/>
  </mergeCells>
  <phoneticPr fontId="5"/>
  <printOptions horizontalCentered="1"/>
  <pageMargins left="0.9055118110236221" right="0.31496062992125984" top="0.94488188976377963" bottom="0.35433070866141736" header="0" footer="0"/>
  <pageSetup paperSize="9" scale="68"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BK35"/>
  <sheetViews>
    <sheetView showGridLines="0" view="pageBreakPreview" zoomScale="80" zoomScaleNormal="100" zoomScaleSheetLayoutView="80" workbookViewId="0">
      <selection activeCell="L27" sqref="L27"/>
    </sheetView>
  </sheetViews>
  <sheetFormatPr defaultRowHeight="14.25"/>
  <cols>
    <col min="1" max="1" width="9" style="115"/>
    <col min="2" max="2" width="3.125" style="108" customWidth="1"/>
    <col min="3" max="3" width="33.125" style="115" customWidth="1"/>
    <col min="4" max="4" width="9.625" style="115" customWidth="1"/>
    <col min="5" max="5" width="4.75" style="115" customWidth="1"/>
    <col min="6" max="6" width="14.25" style="185" customWidth="1"/>
    <col min="7" max="7" width="5.5" style="115" customWidth="1"/>
    <col min="8" max="8" width="5.375" style="115" customWidth="1"/>
    <col min="9" max="9" width="6.75" style="185" customWidth="1"/>
    <col min="10" max="10" width="5.5" style="115" customWidth="1"/>
    <col min="11" max="11" width="12.875" style="115" customWidth="1"/>
    <col min="12" max="13" width="12.75" style="115" customWidth="1"/>
    <col min="14" max="61" width="1.875" style="115" customWidth="1"/>
    <col min="62" max="62" width="5" style="115" customWidth="1"/>
    <col min="63" max="63" width="1.875" style="115" customWidth="1"/>
    <col min="64" max="16384" width="9" style="115"/>
  </cols>
  <sheetData>
    <row r="1" spans="2:63" ht="24" customHeight="1" thickBot="1">
      <c r="K1" s="850" t="s">
        <v>448</v>
      </c>
      <c r="L1" s="851"/>
      <c r="M1" s="851"/>
      <c r="N1" s="852"/>
      <c r="AL1" s="186"/>
      <c r="AM1" s="186"/>
      <c r="AN1" s="186"/>
      <c r="AO1" s="186"/>
      <c r="AP1" s="112"/>
      <c r="AQ1" s="112"/>
      <c r="AR1" s="112"/>
      <c r="AS1" s="112"/>
      <c r="AT1" s="112"/>
      <c r="AU1" s="112"/>
      <c r="AV1" s="112"/>
      <c r="AW1" s="112"/>
      <c r="AX1" s="112"/>
      <c r="AY1" s="112"/>
      <c r="AZ1" s="112"/>
      <c r="BA1" s="112"/>
      <c r="BB1" s="112"/>
      <c r="BC1" s="112"/>
      <c r="BD1" s="112"/>
      <c r="BE1" s="112"/>
      <c r="BF1" s="112"/>
      <c r="BG1" s="112"/>
    </row>
    <row r="2" spans="2:63" ht="33.75" customHeight="1">
      <c r="B2" s="114"/>
      <c r="C2" s="849" t="s">
        <v>449</v>
      </c>
      <c r="D2" s="849"/>
      <c r="E2" s="849"/>
      <c r="F2" s="849"/>
      <c r="G2" s="849"/>
      <c r="H2" s="849"/>
      <c r="I2" s="849"/>
      <c r="J2" s="849"/>
      <c r="K2" s="849"/>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row>
    <row r="3" spans="2:63" s="112" customFormat="1" ht="33" customHeight="1">
      <c r="B3" s="190"/>
      <c r="C3" s="849" t="s">
        <v>450</v>
      </c>
      <c r="D3" s="849"/>
      <c r="E3" s="849"/>
      <c r="F3" s="849"/>
      <c r="G3" s="849"/>
      <c r="H3" s="849"/>
      <c r="I3" s="849"/>
      <c r="J3" s="849"/>
      <c r="K3" s="849"/>
      <c r="L3" s="113"/>
      <c r="M3" s="113"/>
      <c r="N3" s="113"/>
      <c r="O3" s="113"/>
      <c r="P3" s="113"/>
      <c r="Q3" s="113"/>
      <c r="R3" s="113"/>
      <c r="S3" s="113"/>
      <c r="T3" s="113"/>
      <c r="U3" s="113"/>
      <c r="V3" s="113"/>
      <c r="W3" s="113"/>
      <c r="X3" s="113"/>
      <c r="Y3" s="113"/>
      <c r="Z3" s="113"/>
      <c r="BI3" s="196"/>
    </row>
    <row r="4" spans="2:63" s="112" customFormat="1" ht="33" customHeight="1">
      <c r="B4" s="190"/>
      <c r="C4" s="229"/>
      <c r="D4" s="229"/>
      <c r="E4" s="229"/>
      <c r="F4" s="229"/>
      <c r="G4" s="229"/>
      <c r="H4" s="229"/>
      <c r="I4" s="229"/>
      <c r="J4" s="229"/>
      <c r="K4" s="229"/>
      <c r="L4" s="113"/>
      <c r="M4" s="113"/>
      <c r="N4" s="113"/>
      <c r="O4" s="113"/>
      <c r="P4" s="113"/>
      <c r="Q4" s="113"/>
      <c r="R4" s="113"/>
      <c r="S4" s="113"/>
      <c r="T4" s="113"/>
      <c r="U4" s="113"/>
      <c r="V4" s="113"/>
      <c r="W4" s="113"/>
      <c r="X4" s="113"/>
      <c r="Y4" s="113"/>
      <c r="Z4" s="113"/>
      <c r="BI4" s="196"/>
    </row>
    <row r="5" spans="2:63" s="109" customFormat="1" ht="26.25" customHeight="1">
      <c r="B5" s="108"/>
      <c r="C5" s="114"/>
      <c r="D5" s="115"/>
      <c r="E5" s="115"/>
      <c r="F5" s="185"/>
      <c r="H5" s="115"/>
      <c r="I5" s="182"/>
      <c r="J5" s="182"/>
      <c r="K5" s="230"/>
      <c r="L5" s="230"/>
      <c r="M5" s="230"/>
      <c r="N5" s="230"/>
      <c r="O5" s="108"/>
      <c r="P5" s="108"/>
      <c r="Q5" s="220"/>
      <c r="R5" s="220"/>
      <c r="S5" s="220"/>
      <c r="T5" s="220"/>
      <c r="U5" s="220"/>
      <c r="V5" s="220"/>
      <c r="W5" s="220"/>
      <c r="X5" s="220"/>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row>
    <row r="6" spans="2:63" s="109" customFormat="1" ht="26.25" customHeight="1">
      <c r="B6" s="108"/>
      <c r="C6" s="114"/>
      <c r="D6" s="115"/>
      <c r="E6" s="115"/>
      <c r="F6" s="185"/>
      <c r="H6" s="115"/>
      <c r="I6" s="182"/>
      <c r="J6" s="182"/>
      <c r="K6" s="185"/>
      <c r="L6" s="185"/>
      <c r="M6" s="187"/>
      <c r="N6" s="112"/>
      <c r="O6" s="113"/>
      <c r="P6" s="113"/>
      <c r="Q6" s="220"/>
      <c r="R6" s="220"/>
      <c r="S6" s="220"/>
      <c r="T6" s="220"/>
      <c r="U6" s="220"/>
      <c r="V6" s="220"/>
      <c r="W6" s="220"/>
      <c r="X6" s="220"/>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5"/>
      <c r="AY6" s="115"/>
      <c r="AZ6" s="115"/>
      <c r="BA6" s="115"/>
      <c r="BB6" s="115"/>
      <c r="BC6" s="115"/>
      <c r="BD6" s="115"/>
      <c r="BE6" s="115"/>
      <c r="BF6" s="115"/>
      <c r="BG6" s="115"/>
      <c r="BH6" s="115"/>
      <c r="BI6" s="115"/>
      <c r="BJ6" s="115"/>
    </row>
    <row r="7" spans="2:63" s="109" customFormat="1" ht="22.5" customHeight="1">
      <c r="B7" s="114"/>
      <c r="C7" s="231" t="s">
        <v>476</v>
      </c>
      <c r="D7" s="747" t="str">
        <f>団体名</f>
        <v>和歌山委託訓練センター</v>
      </c>
      <c r="E7" s="747"/>
      <c r="F7" s="747"/>
      <c r="G7" s="747"/>
      <c r="H7" s="747"/>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row>
    <row r="8" spans="2:63" s="187" customFormat="1" ht="26.25" customHeight="1">
      <c r="B8" s="190"/>
      <c r="C8" s="191" t="s">
        <v>477</v>
      </c>
      <c r="D8" s="433" t="str">
        <f>科名</f>
        <v>あいうえお＊あいうえお＊あいうえお＊あいうえお＊あいうえお＊あいう</v>
      </c>
      <c r="E8" s="448"/>
      <c r="F8" s="449"/>
      <c r="G8" s="448"/>
      <c r="H8" s="448"/>
      <c r="I8" s="194"/>
      <c r="J8" s="193"/>
      <c r="K8" s="195"/>
      <c r="L8" s="195"/>
      <c r="M8" s="195"/>
      <c r="N8" s="195"/>
      <c r="O8" s="195"/>
      <c r="P8" s="195"/>
      <c r="Q8" s="195"/>
      <c r="R8" s="195"/>
      <c r="S8" s="195"/>
      <c r="T8" s="195"/>
      <c r="U8" s="195"/>
      <c r="V8" s="195"/>
      <c r="W8" s="195"/>
      <c r="X8" s="195"/>
      <c r="Y8" s="113"/>
      <c r="Z8" s="113"/>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96"/>
      <c r="BJ8" s="112"/>
      <c r="BK8" s="112"/>
    </row>
    <row r="9" spans="2:63" s="187" customFormat="1" ht="26.25" customHeight="1">
      <c r="B9" s="190"/>
      <c r="C9" s="191"/>
      <c r="D9" s="433" t="str">
        <f>提案左括弧&amp;提案科名&amp;提案右括弧</f>
        <v>（アイウエオ＊アイウエオ＊アイウエオ＊アイウエオ＊アイウエオ＊アイウ）</v>
      </c>
      <c r="E9" s="448"/>
      <c r="F9" s="449"/>
      <c r="G9" s="448"/>
      <c r="H9" s="448"/>
      <c r="I9" s="194"/>
      <c r="J9" s="193"/>
      <c r="K9" s="195"/>
      <c r="L9" s="195"/>
      <c r="M9" s="195"/>
      <c r="N9" s="195"/>
      <c r="O9" s="195"/>
      <c r="P9" s="195"/>
      <c r="Q9" s="195"/>
      <c r="R9" s="195"/>
      <c r="S9" s="195"/>
      <c r="T9" s="195"/>
      <c r="U9" s="195"/>
      <c r="V9" s="195"/>
      <c r="W9" s="195"/>
      <c r="X9" s="195"/>
      <c r="Y9" s="113"/>
      <c r="Z9" s="113"/>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96"/>
      <c r="BJ9" s="112"/>
      <c r="BK9" s="112"/>
    </row>
    <row r="10" spans="2:63" s="112" customFormat="1" ht="30" customHeight="1">
      <c r="B10" s="113"/>
      <c r="C10" s="188" t="s">
        <v>451</v>
      </c>
      <c r="F10" s="219"/>
      <c r="I10" s="219"/>
      <c r="K10" s="188"/>
      <c r="L10" s="188"/>
      <c r="M10" s="188"/>
      <c r="N10" s="188"/>
      <c r="O10" s="188"/>
      <c r="P10" s="188"/>
      <c r="Q10" s="188"/>
      <c r="R10" s="188"/>
      <c r="T10" s="198"/>
      <c r="U10" s="198"/>
      <c r="V10" s="198"/>
      <c r="W10" s="198"/>
      <c r="X10" s="198"/>
      <c r="Y10" s="198"/>
      <c r="Z10" s="198"/>
      <c r="AT10" s="220"/>
      <c r="AU10" s="220"/>
      <c r="AV10" s="220"/>
      <c r="AW10" s="220"/>
      <c r="AX10" s="220"/>
      <c r="AY10" s="220"/>
      <c r="AZ10" s="220"/>
      <c r="BA10" s="220"/>
      <c r="BB10" s="220"/>
      <c r="BC10" s="220"/>
      <c r="BD10" s="220"/>
    </row>
    <row r="11" spans="2:63" s="112" customFormat="1" ht="46.5" customHeight="1">
      <c r="B11" s="113"/>
      <c r="C11" s="232" t="s">
        <v>454</v>
      </c>
      <c r="D11" s="707" t="s">
        <v>455</v>
      </c>
      <c r="E11" s="708"/>
      <c r="F11" s="708"/>
      <c r="G11" s="708"/>
      <c r="H11" s="708"/>
      <c r="I11" s="708"/>
      <c r="J11" s="708"/>
      <c r="K11" s="233"/>
      <c r="L11" s="188"/>
      <c r="M11" s="188"/>
      <c r="N11" s="188"/>
      <c r="O11" s="188"/>
      <c r="P11" s="188"/>
      <c r="Q11" s="188"/>
      <c r="R11" s="188"/>
      <c r="T11" s="198"/>
      <c r="U11" s="198"/>
      <c r="V11" s="198"/>
      <c r="W11" s="198"/>
      <c r="X11" s="198"/>
      <c r="Y11" s="198"/>
      <c r="Z11" s="198"/>
      <c r="AT11" s="220"/>
      <c r="AU11" s="220"/>
      <c r="AV11" s="220"/>
      <c r="AW11" s="220"/>
      <c r="AX11" s="220"/>
      <c r="AY11" s="220"/>
      <c r="AZ11" s="220"/>
      <c r="BA11" s="220"/>
      <c r="BB11" s="220"/>
      <c r="BC11" s="220"/>
      <c r="BD11" s="220"/>
    </row>
    <row r="12" spans="2:63" s="112" customFormat="1" ht="46.5" customHeight="1">
      <c r="B12" s="113"/>
      <c r="C12" s="859" t="s">
        <v>453</v>
      </c>
      <c r="D12" s="234"/>
      <c r="E12" s="235" t="s">
        <v>452</v>
      </c>
      <c r="F12" s="236"/>
      <c r="G12" s="235"/>
      <c r="H12" s="235"/>
      <c r="I12" s="236"/>
      <c r="J12" s="235"/>
      <c r="K12" s="237"/>
      <c r="L12" s="214"/>
      <c r="M12" s="214"/>
      <c r="N12" s="214"/>
      <c r="O12" s="214"/>
      <c r="P12" s="214"/>
      <c r="Q12" s="214"/>
      <c r="R12" s="214"/>
      <c r="S12" s="214"/>
      <c r="T12" s="214"/>
      <c r="U12" s="214"/>
      <c r="V12" s="214"/>
      <c r="W12" s="214"/>
      <c r="X12" s="214"/>
      <c r="Y12" s="214"/>
      <c r="Z12" s="214"/>
      <c r="AT12" s="220"/>
      <c r="AU12" s="220"/>
      <c r="AV12" s="220"/>
      <c r="AW12" s="220"/>
      <c r="AX12" s="220"/>
      <c r="AY12" s="220"/>
      <c r="AZ12" s="220"/>
      <c r="BA12" s="220"/>
      <c r="BB12" s="220"/>
      <c r="BC12" s="220"/>
      <c r="BD12" s="220"/>
    </row>
    <row r="13" spans="2:63" s="112" customFormat="1" ht="46.5" customHeight="1">
      <c r="B13" s="113"/>
      <c r="C13" s="860"/>
      <c r="D13" s="238"/>
      <c r="E13" s="239" t="s">
        <v>466</v>
      </c>
      <c r="F13" s="240"/>
      <c r="G13" s="239"/>
      <c r="H13" s="239"/>
      <c r="I13" s="240"/>
      <c r="J13" s="239"/>
      <c r="K13" s="241"/>
      <c r="L13" s="214"/>
      <c r="M13" s="214"/>
      <c r="N13" s="214"/>
      <c r="O13" s="214"/>
      <c r="P13" s="214"/>
      <c r="Q13" s="214"/>
      <c r="R13" s="214"/>
      <c r="S13" s="214"/>
      <c r="T13" s="214"/>
      <c r="U13" s="214"/>
      <c r="V13" s="214"/>
      <c r="W13" s="214"/>
      <c r="X13" s="214"/>
      <c r="Y13" s="214"/>
      <c r="Z13" s="214"/>
      <c r="AT13" s="220"/>
      <c r="AU13" s="220"/>
      <c r="AV13" s="220"/>
      <c r="AW13" s="220"/>
      <c r="AX13" s="220"/>
      <c r="AY13" s="220"/>
      <c r="AZ13" s="220"/>
      <c r="BA13" s="220"/>
      <c r="BB13" s="220"/>
      <c r="BC13" s="220"/>
      <c r="BD13" s="220"/>
    </row>
    <row r="14" spans="2:63" s="112" customFormat="1" ht="46.5" customHeight="1">
      <c r="B14" s="113"/>
      <c r="C14" s="242" t="s">
        <v>456</v>
      </c>
      <c r="D14" s="855" t="s">
        <v>457</v>
      </c>
      <c r="E14" s="817"/>
      <c r="F14" s="817"/>
      <c r="G14" s="817"/>
      <c r="H14" s="817"/>
      <c r="I14" s="817"/>
      <c r="J14" s="817"/>
      <c r="K14" s="233"/>
      <c r="L14" s="188"/>
      <c r="M14" s="188"/>
      <c r="N14" s="188"/>
      <c r="O14" s="188"/>
      <c r="P14" s="188"/>
      <c r="Q14" s="188"/>
      <c r="R14" s="188"/>
      <c r="T14" s="198"/>
      <c r="U14" s="198"/>
      <c r="V14" s="198"/>
      <c r="W14" s="198"/>
      <c r="X14" s="198"/>
      <c r="Y14" s="198"/>
      <c r="Z14" s="198"/>
      <c r="AT14" s="220"/>
      <c r="AU14" s="220"/>
      <c r="AV14" s="220"/>
      <c r="AW14" s="220"/>
      <c r="AX14" s="220"/>
      <c r="AY14" s="220"/>
      <c r="AZ14" s="220"/>
      <c r="BA14" s="220"/>
      <c r="BB14" s="220"/>
      <c r="BC14" s="220"/>
      <c r="BD14" s="220"/>
    </row>
    <row r="15" spans="2:63" s="112" customFormat="1" ht="46.5" customHeight="1">
      <c r="B15" s="113"/>
      <c r="C15" s="242" t="s">
        <v>458</v>
      </c>
      <c r="D15" s="855" t="s">
        <v>457</v>
      </c>
      <c r="E15" s="817"/>
      <c r="F15" s="817"/>
      <c r="G15" s="817"/>
      <c r="H15" s="817"/>
      <c r="I15" s="817"/>
      <c r="J15" s="817"/>
      <c r="K15" s="233"/>
      <c r="L15" s="188"/>
      <c r="M15" s="188"/>
      <c r="N15" s="188"/>
      <c r="O15" s="188"/>
      <c r="P15" s="188"/>
      <c r="Q15" s="188"/>
      <c r="R15" s="188"/>
      <c r="T15" s="198"/>
      <c r="U15" s="198"/>
      <c r="V15" s="198"/>
      <c r="W15" s="198"/>
      <c r="X15" s="198"/>
      <c r="Y15" s="198"/>
      <c r="Z15" s="198"/>
      <c r="AT15" s="220"/>
      <c r="AU15" s="220"/>
      <c r="AV15" s="220"/>
      <c r="AW15" s="220"/>
      <c r="AX15" s="220"/>
      <c r="AY15" s="220"/>
      <c r="AZ15" s="220"/>
      <c r="BA15" s="220"/>
      <c r="BB15" s="220"/>
      <c r="BC15" s="220"/>
      <c r="BD15" s="220"/>
    </row>
    <row r="16" spans="2:63" s="112" customFormat="1" ht="46.5" customHeight="1">
      <c r="C16" s="243" t="s">
        <v>610</v>
      </c>
      <c r="D16" s="244"/>
      <c r="E16" s="245" t="s">
        <v>609</v>
      </c>
      <c r="F16" s="246"/>
      <c r="G16" s="245"/>
      <c r="H16" s="245" t="s">
        <v>459</v>
      </c>
      <c r="I16" s="245"/>
      <c r="J16" s="246"/>
      <c r="K16" s="247"/>
      <c r="AN16" s="207"/>
      <c r="AO16" s="207"/>
      <c r="AP16" s="207"/>
      <c r="AT16" s="220"/>
      <c r="AU16" s="220"/>
      <c r="AV16" s="220"/>
      <c r="AW16" s="220"/>
      <c r="AX16" s="220"/>
      <c r="AY16" s="220"/>
      <c r="AZ16" s="220"/>
      <c r="BA16" s="220"/>
      <c r="BB16" s="220"/>
      <c r="BC16" s="222"/>
      <c r="BD16" s="222"/>
      <c r="BE16" s="222"/>
    </row>
    <row r="17" spans="2:60" s="112" customFormat="1" ht="46.5" customHeight="1">
      <c r="C17" s="455" t="s">
        <v>688</v>
      </c>
      <c r="D17" s="456"/>
      <c r="E17" s="235" t="s">
        <v>609</v>
      </c>
      <c r="F17" s="236"/>
      <c r="G17" s="235"/>
      <c r="H17" s="235" t="s">
        <v>459</v>
      </c>
      <c r="J17" s="236"/>
      <c r="K17" s="247"/>
      <c r="AN17" s="207"/>
      <c r="AO17" s="207"/>
      <c r="AP17" s="207"/>
      <c r="AT17" s="220"/>
      <c r="AU17" s="220"/>
      <c r="AV17" s="220"/>
      <c r="AW17" s="220"/>
      <c r="AX17" s="220"/>
      <c r="AY17" s="220"/>
      <c r="AZ17" s="220"/>
      <c r="BA17" s="220"/>
      <c r="BB17" s="220"/>
      <c r="BC17" s="222"/>
      <c r="BD17" s="222"/>
      <c r="BE17" s="222"/>
    </row>
    <row r="18" spans="2:60" s="112" customFormat="1" ht="46.5" customHeight="1">
      <c r="B18" s="113"/>
      <c r="C18" s="856" t="s">
        <v>460</v>
      </c>
      <c r="D18" s="248" t="s">
        <v>691</v>
      </c>
      <c r="E18" s="245"/>
      <c r="F18" s="249" t="s">
        <v>461</v>
      </c>
      <c r="G18" s="244"/>
      <c r="H18" s="245"/>
      <c r="I18" s="249" t="s">
        <v>654</v>
      </c>
      <c r="J18" s="249"/>
      <c r="K18" s="247"/>
      <c r="AA18" s="188"/>
      <c r="AB18" s="207"/>
      <c r="AC18" s="207"/>
      <c r="AD18" s="207"/>
      <c r="AE18" s="207"/>
      <c r="AF18" s="207"/>
      <c r="AG18" s="207"/>
      <c r="AH18" s="207"/>
      <c r="AI18" s="207"/>
      <c r="AK18" s="207"/>
      <c r="AL18" s="207"/>
      <c r="AM18" s="207"/>
      <c r="AN18" s="207"/>
      <c r="AO18" s="207"/>
      <c r="AP18" s="207"/>
      <c r="AQ18" s="207"/>
      <c r="AR18" s="207"/>
      <c r="AS18" s="207"/>
      <c r="AU18" s="207"/>
      <c r="AV18" s="207"/>
      <c r="AW18" s="207"/>
      <c r="AX18" s="207"/>
      <c r="AY18" s="207"/>
      <c r="AZ18" s="207"/>
      <c r="BA18" s="207"/>
      <c r="BB18" s="207"/>
      <c r="BD18" s="207"/>
      <c r="BE18" s="207"/>
      <c r="BF18" s="207"/>
      <c r="BG18" s="207"/>
      <c r="BH18" s="207"/>
    </row>
    <row r="19" spans="2:60" s="112" customFormat="1" ht="41.25" customHeight="1">
      <c r="B19" s="113"/>
      <c r="C19" s="857"/>
      <c r="D19" s="248" t="s">
        <v>690</v>
      </c>
      <c r="E19" s="244"/>
      <c r="F19" s="249" t="s">
        <v>462</v>
      </c>
      <c r="G19" s="244"/>
      <c r="H19" s="249" t="s">
        <v>625</v>
      </c>
      <c r="I19" s="246"/>
      <c r="J19" s="244"/>
      <c r="K19" s="233" t="s">
        <v>463</v>
      </c>
      <c r="L19" s="250"/>
      <c r="M19" s="225"/>
      <c r="N19" s="225"/>
      <c r="O19" s="225"/>
      <c r="P19" s="225"/>
      <c r="Q19" s="225"/>
      <c r="R19" s="225"/>
      <c r="S19" s="225"/>
      <c r="T19" s="225"/>
      <c r="U19" s="225"/>
      <c r="V19" s="225"/>
      <c r="W19" s="225"/>
      <c r="X19" s="225"/>
      <c r="Y19" s="225"/>
      <c r="Z19" s="225"/>
      <c r="AB19" s="51"/>
      <c r="AC19" s="227"/>
      <c r="AD19" s="227"/>
      <c r="AE19" s="227"/>
      <c r="AF19" s="227"/>
      <c r="AG19" s="227"/>
      <c r="AH19" s="227"/>
      <c r="AI19" s="227"/>
      <c r="AJ19" s="227"/>
      <c r="AK19" s="227"/>
      <c r="AL19" s="227"/>
      <c r="AM19" s="207"/>
      <c r="AN19" s="207"/>
      <c r="AO19" s="207"/>
      <c r="AP19" s="207"/>
      <c r="AQ19" s="207"/>
      <c r="AR19" s="207"/>
      <c r="AS19" s="207"/>
      <c r="AT19" s="207"/>
      <c r="AU19" s="207"/>
      <c r="AV19" s="207"/>
      <c r="AW19" s="207"/>
      <c r="AX19" s="207"/>
      <c r="AY19" s="207"/>
      <c r="AZ19" s="207"/>
      <c r="BA19" s="207"/>
      <c r="BB19" s="207"/>
      <c r="BC19" s="207"/>
      <c r="BD19" s="207"/>
      <c r="BE19" s="207"/>
      <c r="BF19" s="207"/>
      <c r="BG19" s="207"/>
      <c r="BH19" s="207"/>
    </row>
    <row r="20" spans="2:60" s="112" customFormat="1" ht="41.25" customHeight="1">
      <c r="B20" s="113"/>
      <c r="C20" s="858"/>
      <c r="D20" s="248" t="s">
        <v>464</v>
      </c>
      <c r="E20" s="244"/>
      <c r="F20" s="249" t="s">
        <v>465</v>
      </c>
      <c r="G20" s="244"/>
      <c r="H20" s="249" t="s">
        <v>653</v>
      </c>
      <c r="I20" s="246"/>
      <c r="J20" s="244"/>
      <c r="K20" s="233"/>
    </row>
    <row r="21" spans="2:60" ht="19.5" customHeight="1"/>
    <row r="22" spans="2:60" ht="42.75" customHeight="1">
      <c r="C22" s="115" t="s">
        <v>689</v>
      </c>
    </row>
    <row r="23" spans="2:60" ht="19.5" customHeight="1"/>
    <row r="24" spans="2:60" ht="42.75" customHeight="1">
      <c r="C24" s="115" t="s">
        <v>617</v>
      </c>
    </row>
    <row r="25" spans="2:60" ht="51.75" customHeight="1">
      <c r="C25" s="92" t="s">
        <v>616</v>
      </c>
      <c r="D25" s="853" t="s">
        <v>611</v>
      </c>
      <c r="E25" s="799"/>
      <c r="F25" s="854"/>
      <c r="G25" s="853" t="s">
        <v>612</v>
      </c>
      <c r="H25" s="799"/>
      <c r="I25" s="799"/>
      <c r="J25" s="854"/>
      <c r="K25" s="73" t="s">
        <v>613</v>
      </c>
      <c r="L25" s="695" t="s">
        <v>885</v>
      </c>
    </row>
    <row r="26" spans="2:60" ht="51.75" customHeight="1">
      <c r="C26" s="73" t="s">
        <v>614</v>
      </c>
      <c r="D26" s="853"/>
      <c r="E26" s="799"/>
      <c r="F26" s="854"/>
      <c r="G26" s="853"/>
      <c r="H26" s="799"/>
      <c r="I26" s="799"/>
      <c r="J26" s="854"/>
      <c r="K26" s="67"/>
      <c r="L26" s="693"/>
    </row>
    <row r="27" spans="2:60" ht="51.75" customHeight="1">
      <c r="C27" s="73" t="s">
        <v>615</v>
      </c>
      <c r="D27" s="853"/>
      <c r="E27" s="799"/>
      <c r="F27" s="854"/>
      <c r="G27" s="853"/>
      <c r="H27" s="799"/>
      <c r="I27" s="799"/>
      <c r="J27" s="854"/>
      <c r="K27" s="692"/>
      <c r="L27" s="699"/>
    </row>
    <row r="28" spans="2:60" ht="30" customHeight="1">
      <c r="C28" s="115" t="s">
        <v>882</v>
      </c>
    </row>
    <row r="29" spans="2:60" ht="30" customHeight="1">
      <c r="C29" s="115" t="s">
        <v>887</v>
      </c>
    </row>
    <row r="30" spans="2:60" ht="30" customHeight="1">
      <c r="B30" s="694"/>
      <c r="C30" s="115" t="s">
        <v>883</v>
      </c>
    </row>
    <row r="31" spans="2:60" ht="30" customHeight="1">
      <c r="C31" s="115" t="s">
        <v>884</v>
      </c>
    </row>
    <row r="32" spans="2:60" ht="30" customHeight="1">
      <c r="C32" s="115" t="s">
        <v>888</v>
      </c>
    </row>
    <row r="33" spans="1:9" ht="30" customHeight="1">
      <c r="B33" s="700"/>
      <c r="C33" s="115" t="s">
        <v>883</v>
      </c>
    </row>
    <row r="34" spans="1:9" ht="30.75" customHeight="1">
      <c r="A34" s="696"/>
      <c r="B34" s="115"/>
      <c r="C34" s="115" t="s">
        <v>889</v>
      </c>
      <c r="E34" s="185"/>
      <c r="F34" s="115"/>
      <c r="H34" s="185"/>
      <c r="I34" s="115"/>
    </row>
    <row r="35" spans="1:9" ht="30.75" customHeight="1">
      <c r="A35" s="696"/>
      <c r="B35" s="115"/>
      <c r="C35" s="115" t="s">
        <v>886</v>
      </c>
      <c r="E35" s="185"/>
      <c r="F35" s="115"/>
      <c r="H35" s="185"/>
      <c r="I35" s="115"/>
    </row>
  </sheetData>
  <mergeCells count="15">
    <mergeCell ref="C18:C20"/>
    <mergeCell ref="D14:J14"/>
    <mergeCell ref="C2:K2"/>
    <mergeCell ref="C3:K3"/>
    <mergeCell ref="C12:C13"/>
    <mergeCell ref="D11:J11"/>
    <mergeCell ref="D7:H7"/>
    <mergeCell ref="K1:N1"/>
    <mergeCell ref="D25:F25"/>
    <mergeCell ref="D26:F26"/>
    <mergeCell ref="D27:F27"/>
    <mergeCell ref="G25:J25"/>
    <mergeCell ref="G26:J26"/>
    <mergeCell ref="G27:J27"/>
    <mergeCell ref="D15:J15"/>
  </mergeCells>
  <phoneticPr fontId="5"/>
  <dataValidations count="2">
    <dataValidation type="list" allowBlank="1" showInputMessage="1" showErrorMessage="1" sqref="K26:K27">
      <formula1>"有,不要"</formula1>
    </dataValidation>
    <dataValidation type="list" allowBlank="1" showInputMessage="1" showErrorMessage="1" sqref="L26:L27">
      <formula1>"期限内,購入予定"</formula1>
    </dataValidation>
  </dataValidations>
  <printOptions horizontalCentered="1"/>
  <pageMargins left="0.9055118110236221" right="0.31496062992125984" top="0.94488188976377963" bottom="0.35433070866141736" header="0" footer="0"/>
  <pageSetup paperSize="9" scale="6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0531" r:id="rId4" name="Check Box 3">
              <controlPr defaultSize="0" autoFill="0" autoLine="0" autoPict="0">
                <anchor moveWithCells="1">
                  <from>
                    <xdr:col>3</xdr:col>
                    <xdr:colOff>466725</xdr:colOff>
                    <xdr:row>15</xdr:row>
                    <xdr:rowOff>171450</xdr:rowOff>
                  </from>
                  <to>
                    <xdr:col>4</xdr:col>
                    <xdr:colOff>76200</xdr:colOff>
                    <xdr:row>15</xdr:row>
                    <xdr:rowOff>419100</xdr:rowOff>
                  </to>
                </anchor>
              </controlPr>
            </control>
          </mc:Choice>
        </mc:AlternateContent>
        <mc:AlternateContent xmlns:mc="http://schemas.openxmlformats.org/markup-compatibility/2006">
          <mc:Choice Requires="x14">
            <control shapeId="150533" r:id="rId5" name="Check Box 5">
              <controlPr defaultSize="0" autoFill="0" autoLine="0" autoPict="0">
                <anchor moveWithCells="1">
                  <from>
                    <xdr:col>6</xdr:col>
                    <xdr:colOff>161925</xdr:colOff>
                    <xdr:row>15</xdr:row>
                    <xdr:rowOff>180975</xdr:rowOff>
                  </from>
                  <to>
                    <xdr:col>7</xdr:col>
                    <xdr:colOff>85725</xdr:colOff>
                    <xdr:row>15</xdr:row>
                    <xdr:rowOff>428625</xdr:rowOff>
                  </to>
                </anchor>
              </controlPr>
            </control>
          </mc:Choice>
        </mc:AlternateContent>
        <mc:AlternateContent xmlns:mc="http://schemas.openxmlformats.org/markup-compatibility/2006">
          <mc:Choice Requires="x14">
            <control shapeId="150534" r:id="rId6" name="Check Box 6">
              <controlPr defaultSize="0" autoFill="0" autoLine="0" autoPict="0">
                <anchor moveWithCells="1">
                  <from>
                    <xdr:col>3</xdr:col>
                    <xdr:colOff>476250</xdr:colOff>
                    <xdr:row>16</xdr:row>
                    <xdr:rowOff>171450</xdr:rowOff>
                  </from>
                  <to>
                    <xdr:col>4</xdr:col>
                    <xdr:colOff>85725</xdr:colOff>
                    <xdr:row>16</xdr:row>
                    <xdr:rowOff>419100</xdr:rowOff>
                  </to>
                </anchor>
              </controlPr>
            </control>
          </mc:Choice>
        </mc:AlternateContent>
        <mc:AlternateContent xmlns:mc="http://schemas.openxmlformats.org/markup-compatibility/2006">
          <mc:Choice Requires="x14">
            <control shapeId="150535" r:id="rId7" name="Check Box 7">
              <controlPr defaultSize="0" autoFill="0" autoLine="0" autoPict="0">
                <anchor moveWithCells="1">
                  <from>
                    <xdr:col>6</xdr:col>
                    <xdr:colOff>161925</xdr:colOff>
                    <xdr:row>16</xdr:row>
                    <xdr:rowOff>180975</xdr:rowOff>
                  </from>
                  <to>
                    <xdr:col>7</xdr:col>
                    <xdr:colOff>85725</xdr:colOff>
                    <xdr:row>16</xdr:row>
                    <xdr:rowOff>428625</xdr:rowOff>
                  </to>
                </anchor>
              </controlPr>
            </control>
          </mc:Choice>
        </mc:AlternateContent>
        <mc:AlternateContent xmlns:mc="http://schemas.openxmlformats.org/markup-compatibility/2006">
          <mc:Choice Requires="x14">
            <control shapeId="150536" r:id="rId8" name="Check Box 8">
              <controlPr defaultSize="0" autoFill="0" autoLine="0" autoPict="0">
                <anchor moveWithCells="1">
                  <from>
                    <xdr:col>7</xdr:col>
                    <xdr:colOff>161925</xdr:colOff>
                    <xdr:row>17</xdr:row>
                    <xdr:rowOff>161925</xdr:rowOff>
                  </from>
                  <to>
                    <xdr:col>8</xdr:col>
                    <xdr:colOff>95250</xdr:colOff>
                    <xdr:row>17</xdr:row>
                    <xdr:rowOff>409575</xdr:rowOff>
                  </to>
                </anchor>
              </controlPr>
            </control>
          </mc:Choice>
        </mc:AlternateContent>
        <mc:AlternateContent xmlns:mc="http://schemas.openxmlformats.org/markup-compatibility/2006">
          <mc:Choice Requires="x14">
            <control shapeId="150537" r:id="rId9" name="Check Box 9">
              <controlPr defaultSize="0" autoFill="0" autoLine="0" autoPict="0">
                <anchor moveWithCells="1">
                  <from>
                    <xdr:col>4</xdr:col>
                    <xdr:colOff>28575</xdr:colOff>
                    <xdr:row>17</xdr:row>
                    <xdr:rowOff>171450</xdr:rowOff>
                  </from>
                  <to>
                    <xdr:col>5</xdr:col>
                    <xdr:colOff>9525</xdr:colOff>
                    <xdr:row>17</xdr:row>
                    <xdr:rowOff>419100</xdr:rowOff>
                  </to>
                </anchor>
              </controlPr>
            </control>
          </mc:Choice>
        </mc:AlternateContent>
        <mc:AlternateContent xmlns:mc="http://schemas.openxmlformats.org/markup-compatibility/2006">
          <mc:Choice Requires="x14">
            <control shapeId="150538" r:id="rId10" name="Check Box 10">
              <controlPr defaultSize="0" autoFill="0" autoLine="0" autoPict="0">
                <anchor moveWithCells="1">
                  <from>
                    <xdr:col>9</xdr:col>
                    <xdr:colOff>142875</xdr:colOff>
                    <xdr:row>18</xdr:row>
                    <xdr:rowOff>123825</xdr:rowOff>
                  </from>
                  <to>
                    <xdr:col>10</xdr:col>
                    <xdr:colOff>66675</xdr:colOff>
                    <xdr:row>18</xdr:row>
                    <xdr:rowOff>371475</xdr:rowOff>
                  </to>
                </anchor>
              </controlPr>
            </control>
          </mc:Choice>
        </mc:AlternateContent>
        <mc:AlternateContent xmlns:mc="http://schemas.openxmlformats.org/markup-compatibility/2006">
          <mc:Choice Requires="x14">
            <control shapeId="150539" r:id="rId11" name="Check Box 11">
              <controlPr defaultSize="0" autoFill="0" autoLine="0" autoPict="0">
                <anchor moveWithCells="1">
                  <from>
                    <xdr:col>6</xdr:col>
                    <xdr:colOff>161925</xdr:colOff>
                    <xdr:row>18</xdr:row>
                    <xdr:rowOff>133350</xdr:rowOff>
                  </from>
                  <to>
                    <xdr:col>7</xdr:col>
                    <xdr:colOff>85725</xdr:colOff>
                    <xdr:row>18</xdr:row>
                    <xdr:rowOff>381000</xdr:rowOff>
                  </to>
                </anchor>
              </controlPr>
            </control>
          </mc:Choice>
        </mc:AlternateContent>
        <mc:AlternateContent xmlns:mc="http://schemas.openxmlformats.org/markup-compatibility/2006">
          <mc:Choice Requires="x14">
            <control shapeId="150540" r:id="rId12" name="Check Box 12">
              <controlPr defaultSize="0" autoFill="0" autoLine="0" autoPict="0">
                <anchor moveWithCells="1">
                  <from>
                    <xdr:col>4</xdr:col>
                    <xdr:colOff>47625</xdr:colOff>
                    <xdr:row>18</xdr:row>
                    <xdr:rowOff>133350</xdr:rowOff>
                  </from>
                  <to>
                    <xdr:col>5</xdr:col>
                    <xdr:colOff>28575</xdr:colOff>
                    <xdr:row>18</xdr:row>
                    <xdr:rowOff>381000</xdr:rowOff>
                  </to>
                </anchor>
              </controlPr>
            </control>
          </mc:Choice>
        </mc:AlternateContent>
        <mc:AlternateContent xmlns:mc="http://schemas.openxmlformats.org/markup-compatibility/2006">
          <mc:Choice Requires="x14">
            <control shapeId="150541" r:id="rId13" name="Check Box 13">
              <controlPr defaultSize="0" autoFill="0" autoLine="0" autoPict="0">
                <anchor moveWithCells="1">
                  <from>
                    <xdr:col>6</xdr:col>
                    <xdr:colOff>133350</xdr:colOff>
                    <xdr:row>19</xdr:row>
                    <xdr:rowOff>142875</xdr:rowOff>
                  </from>
                  <to>
                    <xdr:col>7</xdr:col>
                    <xdr:colOff>57150</xdr:colOff>
                    <xdr:row>19</xdr:row>
                    <xdr:rowOff>390525</xdr:rowOff>
                  </to>
                </anchor>
              </controlPr>
            </control>
          </mc:Choice>
        </mc:AlternateContent>
        <mc:AlternateContent xmlns:mc="http://schemas.openxmlformats.org/markup-compatibility/2006">
          <mc:Choice Requires="x14">
            <control shapeId="150542" r:id="rId14" name="Check Box 14">
              <controlPr defaultSize="0" autoFill="0" autoLine="0" autoPict="0">
                <anchor moveWithCells="1">
                  <from>
                    <xdr:col>4</xdr:col>
                    <xdr:colOff>47625</xdr:colOff>
                    <xdr:row>19</xdr:row>
                    <xdr:rowOff>114300</xdr:rowOff>
                  </from>
                  <to>
                    <xdr:col>5</xdr:col>
                    <xdr:colOff>28575</xdr:colOff>
                    <xdr:row>19</xdr:row>
                    <xdr:rowOff>361950</xdr:rowOff>
                  </to>
                </anchor>
              </controlPr>
            </control>
          </mc:Choice>
        </mc:AlternateContent>
        <mc:AlternateContent xmlns:mc="http://schemas.openxmlformats.org/markup-compatibility/2006">
          <mc:Choice Requires="x14">
            <control shapeId="150543" r:id="rId15" name="Check Box 15">
              <controlPr defaultSize="0" autoFill="0" autoLine="0" autoPict="0">
                <anchor moveWithCells="1">
                  <from>
                    <xdr:col>3</xdr:col>
                    <xdr:colOff>447675</xdr:colOff>
                    <xdr:row>11</xdr:row>
                    <xdr:rowOff>180975</xdr:rowOff>
                  </from>
                  <to>
                    <xdr:col>4</xdr:col>
                    <xdr:colOff>57150</xdr:colOff>
                    <xdr:row>11</xdr:row>
                    <xdr:rowOff>428625</xdr:rowOff>
                  </to>
                </anchor>
              </controlPr>
            </control>
          </mc:Choice>
        </mc:AlternateContent>
        <mc:AlternateContent xmlns:mc="http://schemas.openxmlformats.org/markup-compatibility/2006">
          <mc:Choice Requires="x14">
            <control shapeId="150544" r:id="rId16" name="Check Box 16">
              <controlPr defaultSize="0" autoFill="0" autoLine="0" autoPict="0">
                <anchor moveWithCells="1">
                  <from>
                    <xdr:col>3</xdr:col>
                    <xdr:colOff>447675</xdr:colOff>
                    <xdr:row>12</xdr:row>
                    <xdr:rowOff>190500</xdr:rowOff>
                  </from>
                  <to>
                    <xdr:col>4</xdr:col>
                    <xdr:colOff>57150</xdr:colOff>
                    <xdr:row>12</xdr:row>
                    <xdr:rowOff>438150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BB51"/>
  <sheetViews>
    <sheetView view="pageBreakPreview" zoomScale="90" zoomScaleNormal="100" zoomScaleSheetLayoutView="90" workbookViewId="0">
      <selection activeCell="AV49" sqref="AV49:AX49"/>
    </sheetView>
  </sheetViews>
  <sheetFormatPr defaultRowHeight="14.25"/>
  <cols>
    <col min="1" max="1" width="1" style="253" customWidth="1"/>
    <col min="2" max="2" width="3.25" style="253" customWidth="1"/>
    <col min="3" max="8" width="1.875" style="253" customWidth="1"/>
    <col min="9" max="9" width="3.75" style="253" customWidth="1"/>
    <col min="10" max="10" width="2.375" style="253" customWidth="1"/>
    <col min="11" max="11" width="4.5" style="253" customWidth="1"/>
    <col min="12" max="12" width="2.375" style="253" customWidth="1"/>
    <col min="13" max="13" width="4.125" style="253" customWidth="1"/>
    <col min="14" max="34" width="1.875" style="253" customWidth="1"/>
    <col min="35" max="38" width="3.625" style="253" customWidth="1"/>
    <col min="39" max="41" width="1.875" style="253" customWidth="1"/>
    <col min="42" max="42" width="6.875" style="253" customWidth="1"/>
    <col min="43" max="49" width="1.875" style="253" customWidth="1"/>
    <col min="50" max="50" width="3.875" style="253" customWidth="1"/>
    <col min="51" max="51" width="0.875" style="253" customWidth="1"/>
    <col min="52" max="16384" width="9" style="253"/>
  </cols>
  <sheetData>
    <row r="1" spans="2:50" ht="15" thickBot="1">
      <c r="B1" s="252"/>
      <c r="AT1" s="776" t="s">
        <v>109</v>
      </c>
      <c r="AU1" s="777"/>
      <c r="AV1" s="777"/>
      <c r="AW1" s="777"/>
      <c r="AX1" s="778"/>
    </row>
    <row r="2" spans="2:50" ht="21.75" customHeight="1">
      <c r="B2" s="849" t="s">
        <v>58</v>
      </c>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49"/>
      <c r="AC2" s="849"/>
      <c r="AD2" s="849"/>
      <c r="AE2" s="849"/>
      <c r="AF2" s="849"/>
      <c r="AG2" s="849"/>
      <c r="AH2" s="849"/>
      <c r="AI2" s="849"/>
      <c r="AJ2" s="849"/>
      <c r="AK2" s="849"/>
      <c r="AL2" s="849"/>
      <c r="AM2" s="849"/>
      <c r="AN2" s="849"/>
      <c r="AO2" s="849"/>
      <c r="AP2" s="849"/>
      <c r="AQ2" s="849"/>
      <c r="AR2" s="849"/>
      <c r="AS2" s="849"/>
      <c r="AT2" s="849"/>
      <c r="AU2" s="849"/>
      <c r="AV2" s="849"/>
      <c r="AW2" s="849"/>
      <c r="AX2" s="849"/>
    </row>
    <row r="3" spans="2:50" ht="18.75" customHeight="1">
      <c r="B3" s="254" t="s">
        <v>98</v>
      </c>
    </row>
    <row r="4" spans="2:50" ht="31.5" customHeight="1">
      <c r="B4" s="469" t="s">
        <v>38</v>
      </c>
      <c r="C4" s="808" t="s">
        <v>99</v>
      </c>
      <c r="D4" s="808"/>
      <c r="E4" s="808"/>
      <c r="F4" s="808"/>
      <c r="G4" s="808"/>
      <c r="H4" s="808"/>
      <c r="I4" s="808"/>
      <c r="J4" s="808"/>
      <c r="K4" s="808"/>
      <c r="L4" s="808"/>
      <c r="M4" s="809"/>
      <c r="N4" s="927" t="str">
        <f>団体名</f>
        <v>和歌山委託訓練センター</v>
      </c>
      <c r="O4" s="928"/>
      <c r="P4" s="928"/>
      <c r="Q4" s="928"/>
      <c r="R4" s="928"/>
      <c r="S4" s="928"/>
      <c r="T4" s="928"/>
      <c r="U4" s="928"/>
      <c r="V4" s="928"/>
      <c r="W4" s="928"/>
      <c r="X4" s="928"/>
      <c r="Y4" s="928"/>
      <c r="Z4" s="928"/>
      <c r="AA4" s="928"/>
      <c r="AB4" s="928"/>
      <c r="AC4" s="928"/>
      <c r="AD4" s="928"/>
      <c r="AE4" s="928"/>
      <c r="AF4" s="928"/>
      <c r="AG4" s="928"/>
      <c r="AH4" s="928"/>
      <c r="AI4" s="928"/>
      <c r="AJ4" s="928"/>
      <c r="AK4" s="928"/>
      <c r="AL4" s="928"/>
      <c r="AM4" s="928"/>
      <c r="AN4" s="928"/>
      <c r="AO4" s="928"/>
      <c r="AP4" s="928"/>
      <c r="AQ4" s="928"/>
      <c r="AR4" s="928"/>
      <c r="AS4" s="928"/>
      <c r="AT4" s="928"/>
      <c r="AU4" s="928"/>
      <c r="AV4" s="928"/>
      <c r="AW4" s="928"/>
      <c r="AX4" s="929"/>
    </row>
    <row r="5" spans="2:50" ht="18.75" customHeight="1">
      <c r="B5" s="825" t="s">
        <v>39</v>
      </c>
      <c r="C5" s="808" t="s">
        <v>704</v>
      </c>
      <c r="D5" s="808"/>
      <c r="E5" s="808"/>
      <c r="F5" s="808"/>
      <c r="G5" s="808"/>
      <c r="H5" s="808"/>
      <c r="I5" s="808"/>
      <c r="J5" s="808"/>
      <c r="K5" s="808"/>
      <c r="L5" s="808"/>
      <c r="M5" s="809"/>
      <c r="N5" s="825" t="s">
        <v>40</v>
      </c>
      <c r="O5" s="930"/>
      <c r="P5" s="928" t="str">
        <f>団体郵便番号</f>
        <v>640-8269</v>
      </c>
      <c r="Q5" s="928"/>
      <c r="R5" s="928"/>
      <c r="S5" s="928"/>
      <c r="T5" s="928"/>
      <c r="U5" s="928"/>
      <c r="V5" s="928"/>
      <c r="W5" s="928"/>
      <c r="X5" s="928"/>
      <c r="Y5" s="928"/>
      <c r="Z5" s="928"/>
      <c r="AA5" s="928"/>
      <c r="AB5" s="928"/>
      <c r="AC5" s="928"/>
      <c r="AD5" s="928"/>
      <c r="AE5" s="928"/>
      <c r="AF5" s="928"/>
      <c r="AG5" s="928"/>
      <c r="AH5" s="928"/>
      <c r="AI5" s="928"/>
      <c r="AJ5" s="928"/>
      <c r="AK5" s="928"/>
      <c r="AL5" s="928"/>
      <c r="AM5" s="928"/>
      <c r="AN5" s="928"/>
      <c r="AO5" s="928"/>
      <c r="AP5" s="928"/>
      <c r="AQ5" s="928"/>
      <c r="AR5" s="928"/>
      <c r="AS5" s="928"/>
      <c r="AT5" s="928"/>
      <c r="AU5" s="928"/>
      <c r="AV5" s="928"/>
      <c r="AW5" s="928"/>
      <c r="AX5" s="929"/>
    </row>
    <row r="6" spans="2:50" ht="18.75" customHeight="1">
      <c r="B6" s="874"/>
      <c r="C6" s="810"/>
      <c r="D6" s="810"/>
      <c r="E6" s="810"/>
      <c r="F6" s="810"/>
      <c r="G6" s="810"/>
      <c r="H6" s="810"/>
      <c r="I6" s="810"/>
      <c r="J6" s="810"/>
      <c r="K6" s="810"/>
      <c r="L6" s="810"/>
      <c r="M6" s="811"/>
      <c r="N6" s="931" t="str">
        <f>団体所在地</f>
        <v>和歌山市小松原通１丁目１番地</v>
      </c>
      <c r="O6" s="932"/>
      <c r="P6" s="932"/>
      <c r="Q6" s="932"/>
      <c r="R6" s="932"/>
      <c r="S6" s="932"/>
      <c r="T6" s="932"/>
      <c r="U6" s="932"/>
      <c r="V6" s="932"/>
      <c r="W6" s="932"/>
      <c r="X6" s="932"/>
      <c r="Y6" s="932"/>
      <c r="Z6" s="932"/>
      <c r="AA6" s="932"/>
      <c r="AB6" s="932"/>
      <c r="AC6" s="932"/>
      <c r="AD6" s="932"/>
      <c r="AE6" s="932"/>
      <c r="AF6" s="932"/>
      <c r="AG6" s="932"/>
      <c r="AH6" s="932"/>
      <c r="AI6" s="932"/>
      <c r="AJ6" s="932"/>
      <c r="AK6" s="932"/>
      <c r="AL6" s="932"/>
      <c r="AM6" s="932"/>
      <c r="AN6" s="932"/>
      <c r="AO6" s="932"/>
      <c r="AP6" s="932"/>
      <c r="AQ6" s="932"/>
      <c r="AR6" s="932"/>
      <c r="AS6" s="932"/>
      <c r="AT6" s="932"/>
      <c r="AU6" s="932"/>
      <c r="AV6" s="932"/>
      <c r="AW6" s="932"/>
      <c r="AX6" s="933"/>
    </row>
    <row r="7" spans="2:50" ht="27" customHeight="1">
      <c r="B7" s="875"/>
      <c r="C7" s="812"/>
      <c r="D7" s="812"/>
      <c r="E7" s="812"/>
      <c r="F7" s="812"/>
      <c r="G7" s="812"/>
      <c r="H7" s="812"/>
      <c r="I7" s="812"/>
      <c r="J7" s="812"/>
      <c r="K7" s="812"/>
      <c r="L7" s="812"/>
      <c r="M7" s="813"/>
      <c r="N7" s="934"/>
      <c r="O7" s="935"/>
      <c r="P7" s="935"/>
      <c r="Q7" s="935"/>
      <c r="R7" s="935"/>
      <c r="S7" s="935"/>
      <c r="T7" s="935"/>
      <c r="U7" s="935"/>
      <c r="V7" s="935"/>
      <c r="W7" s="935"/>
      <c r="X7" s="935"/>
      <c r="Y7" s="935"/>
      <c r="Z7" s="935"/>
      <c r="AA7" s="935"/>
      <c r="AB7" s="476" t="s">
        <v>55</v>
      </c>
      <c r="AC7" s="148"/>
      <c r="AD7" s="476"/>
      <c r="AE7" s="476"/>
      <c r="AF7" s="936" t="str">
        <f>団体電話番号</f>
        <v>073-441-2802</v>
      </c>
      <c r="AG7" s="936"/>
      <c r="AH7" s="936"/>
      <c r="AI7" s="936"/>
      <c r="AJ7" s="936"/>
      <c r="AK7" s="936"/>
      <c r="AL7" s="936"/>
      <c r="AM7" s="936"/>
      <c r="AN7" s="936"/>
      <c r="AO7" s="936"/>
      <c r="AP7" s="936"/>
      <c r="AQ7" s="936"/>
      <c r="AR7" s="936"/>
      <c r="AS7" s="936"/>
      <c r="AT7" s="936"/>
      <c r="AU7" s="936"/>
      <c r="AV7" s="936"/>
      <c r="AW7" s="936"/>
      <c r="AX7" s="467"/>
    </row>
    <row r="8" spans="2:50" ht="33.75" customHeight="1">
      <c r="B8" s="139" t="s">
        <v>41</v>
      </c>
      <c r="C8" s="810" t="s">
        <v>42</v>
      </c>
      <c r="D8" s="810"/>
      <c r="E8" s="810"/>
      <c r="F8" s="810"/>
      <c r="G8" s="810"/>
      <c r="H8" s="810"/>
      <c r="I8" s="810"/>
      <c r="J8" s="810"/>
      <c r="K8" s="810"/>
      <c r="L8" s="810"/>
      <c r="M8" s="811"/>
      <c r="N8" s="931" t="str">
        <f>代表者職氏名</f>
        <v>代表取締役　和歌山　太郎</v>
      </c>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3"/>
    </row>
    <row r="9" spans="2:50" ht="63.75" customHeight="1">
      <c r="B9" s="470" t="s">
        <v>43</v>
      </c>
      <c r="C9" s="806" t="s">
        <v>44</v>
      </c>
      <c r="D9" s="806"/>
      <c r="E9" s="806"/>
      <c r="F9" s="806"/>
      <c r="G9" s="806"/>
      <c r="H9" s="806"/>
      <c r="I9" s="806"/>
      <c r="J9" s="806"/>
      <c r="K9" s="806"/>
      <c r="L9" s="806"/>
      <c r="M9" s="807"/>
      <c r="N9" s="937" t="s">
        <v>693</v>
      </c>
      <c r="O9" s="806"/>
      <c r="P9" s="806"/>
      <c r="Q9" s="806"/>
      <c r="R9" s="806"/>
      <c r="S9" s="806"/>
      <c r="T9" s="806"/>
      <c r="U9" s="806"/>
      <c r="V9" s="806"/>
      <c r="W9" s="806"/>
      <c r="X9" s="806"/>
      <c r="Y9" s="806"/>
      <c r="Z9" s="806"/>
      <c r="AA9" s="806"/>
      <c r="AB9" s="806"/>
      <c r="AC9" s="806"/>
      <c r="AD9" s="806"/>
      <c r="AE9" s="806"/>
      <c r="AF9" s="806"/>
      <c r="AG9" s="806"/>
      <c r="AH9" s="806"/>
      <c r="AI9" s="806"/>
      <c r="AJ9" s="806"/>
      <c r="AK9" s="806"/>
      <c r="AL9" s="806"/>
      <c r="AM9" s="806"/>
      <c r="AN9" s="806"/>
      <c r="AO9" s="806"/>
      <c r="AP9" s="806"/>
      <c r="AQ9" s="806"/>
      <c r="AR9" s="806"/>
      <c r="AS9" s="806"/>
      <c r="AT9" s="806"/>
      <c r="AU9" s="806"/>
      <c r="AV9" s="806"/>
      <c r="AW9" s="806"/>
      <c r="AX9" s="807"/>
    </row>
    <row r="10" spans="2:50" ht="35.25" customHeight="1">
      <c r="B10" s="522" t="s">
        <v>9</v>
      </c>
      <c r="C10" s="812" t="s">
        <v>45</v>
      </c>
      <c r="D10" s="812"/>
      <c r="E10" s="812"/>
      <c r="F10" s="812"/>
      <c r="G10" s="812"/>
      <c r="H10" s="812"/>
      <c r="I10" s="812"/>
      <c r="J10" s="812"/>
      <c r="K10" s="812"/>
      <c r="L10" s="812"/>
      <c r="M10" s="813"/>
      <c r="N10" s="949"/>
      <c r="O10" s="950"/>
      <c r="P10" s="950"/>
      <c r="Q10" s="950"/>
      <c r="R10" s="950"/>
      <c r="S10" s="950"/>
      <c r="T10" s="950"/>
      <c r="U10" s="950"/>
      <c r="V10" s="950"/>
      <c r="W10" s="950"/>
      <c r="X10" s="950"/>
      <c r="Y10" s="950"/>
      <c r="Z10" s="950"/>
      <c r="AA10" s="950"/>
      <c r="AB10" s="950"/>
      <c r="AC10" s="950"/>
      <c r="AD10" s="950"/>
      <c r="AE10" s="950"/>
      <c r="AF10" s="950"/>
      <c r="AG10" s="950"/>
      <c r="AH10" s="950"/>
      <c r="AI10" s="950"/>
      <c r="AJ10" s="950"/>
      <c r="AK10" s="950"/>
      <c r="AL10" s="950"/>
      <c r="AM10" s="950"/>
      <c r="AN10" s="950"/>
      <c r="AO10" s="950"/>
      <c r="AP10" s="950"/>
      <c r="AQ10" s="950"/>
      <c r="AR10" s="950"/>
      <c r="AS10" s="950"/>
      <c r="AT10" s="950"/>
      <c r="AU10" s="950"/>
      <c r="AV10" s="950"/>
      <c r="AW10" s="950"/>
      <c r="AX10" s="951"/>
    </row>
    <row r="11" spans="2:50" ht="26.25" customHeight="1">
      <c r="B11" s="297" t="s">
        <v>51</v>
      </c>
      <c r="C11" s="810" t="s">
        <v>52</v>
      </c>
      <c r="D11" s="810"/>
      <c r="E11" s="810"/>
      <c r="F11" s="810"/>
      <c r="G11" s="810"/>
      <c r="H11" s="810"/>
      <c r="I11" s="810"/>
      <c r="J11" s="810"/>
      <c r="K11" s="810"/>
      <c r="L11" s="810"/>
      <c r="M11" s="810"/>
      <c r="N11" s="952"/>
      <c r="O11" s="953"/>
      <c r="P11" s="953"/>
      <c r="Q11" s="953"/>
      <c r="R11" s="953"/>
      <c r="S11" s="953"/>
      <c r="T11" s="953"/>
      <c r="U11" s="953"/>
      <c r="V11" s="953"/>
      <c r="W11" s="953"/>
      <c r="X11" s="953"/>
      <c r="Y11" s="953"/>
      <c r="Z11" s="953"/>
      <c r="AA11" s="953"/>
      <c r="AB11" s="953"/>
      <c r="AC11" s="953"/>
      <c r="AD11" s="953"/>
      <c r="AE11" s="953"/>
      <c r="AF11" s="953"/>
      <c r="AG11" s="953"/>
      <c r="AH11" s="953"/>
      <c r="AI11" s="953"/>
      <c r="AJ11" s="953"/>
      <c r="AK11" s="953"/>
      <c r="AL11" s="953"/>
      <c r="AM11" s="953"/>
      <c r="AN11" s="953"/>
      <c r="AO11" s="953"/>
      <c r="AP11" s="953"/>
      <c r="AQ11" s="953"/>
      <c r="AR11" s="953"/>
      <c r="AS11" s="953"/>
      <c r="AT11" s="953"/>
      <c r="AU11" s="953"/>
      <c r="AV11" s="953"/>
      <c r="AW11" s="953"/>
      <c r="AX11" s="954"/>
    </row>
    <row r="12" spans="2:50" ht="30" customHeight="1">
      <c r="B12" s="123" t="s">
        <v>893</v>
      </c>
      <c r="C12" s="955" t="s">
        <v>894</v>
      </c>
      <c r="D12" s="955"/>
      <c r="E12" s="955"/>
      <c r="F12" s="955"/>
      <c r="G12" s="955"/>
      <c r="H12" s="955"/>
      <c r="I12" s="955"/>
      <c r="J12" s="955"/>
      <c r="K12" s="955"/>
      <c r="L12" s="955"/>
      <c r="M12" s="955"/>
      <c r="N12" s="955"/>
      <c r="O12" s="955"/>
      <c r="P12" s="955"/>
      <c r="Q12" s="955"/>
      <c r="R12" s="955"/>
      <c r="S12" s="955"/>
      <c r="T12" s="955"/>
      <c r="U12" s="955"/>
      <c r="V12" s="955"/>
      <c r="W12" s="955"/>
      <c r="X12" s="955"/>
      <c r="Y12" s="956"/>
      <c r="Z12" s="957"/>
      <c r="AA12" s="957"/>
      <c r="AB12" s="957"/>
      <c r="AC12" s="957"/>
      <c r="AD12" s="957"/>
      <c r="AE12" s="957"/>
      <c r="AF12" s="957"/>
      <c r="AG12" s="957"/>
      <c r="AH12" s="957"/>
      <c r="AI12" s="957"/>
      <c r="AJ12" s="957"/>
      <c r="AK12" s="957"/>
      <c r="AL12" s="957"/>
      <c r="AM12" s="957"/>
      <c r="AN12" s="957"/>
      <c r="AO12" s="957"/>
      <c r="AP12" s="957"/>
      <c r="AQ12" s="957"/>
      <c r="AR12" s="957"/>
      <c r="AS12" s="957"/>
      <c r="AT12" s="957"/>
      <c r="AU12" s="957"/>
      <c r="AV12" s="957"/>
      <c r="AW12" s="957"/>
      <c r="AX12" s="958"/>
    </row>
    <row r="13" spans="2:50" ht="26.25" customHeight="1">
      <c r="B13" s="115" t="s">
        <v>696</v>
      </c>
      <c r="C13" s="255"/>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55"/>
      <c r="AV13" s="255"/>
      <c r="AW13" s="255"/>
      <c r="AX13" s="255"/>
    </row>
    <row r="14" spans="2:50" ht="15" customHeight="1">
      <c r="B14" s="256"/>
      <c r="C14" s="256"/>
      <c r="D14" s="256"/>
      <c r="E14" s="256"/>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6"/>
    </row>
    <row r="15" spans="2:50" ht="18.75" customHeight="1">
      <c r="B15" s="253" t="s">
        <v>46</v>
      </c>
      <c r="M15" s="253" t="s">
        <v>670</v>
      </c>
    </row>
    <row r="16" spans="2:50" ht="35.25" customHeight="1">
      <c r="B16" s="469" t="s">
        <v>38</v>
      </c>
      <c r="C16" s="808" t="s">
        <v>47</v>
      </c>
      <c r="D16" s="808"/>
      <c r="E16" s="808"/>
      <c r="F16" s="808"/>
      <c r="G16" s="808"/>
      <c r="H16" s="808"/>
      <c r="I16" s="808"/>
      <c r="J16" s="808"/>
      <c r="K16" s="808"/>
      <c r="L16" s="808"/>
      <c r="M16" s="809"/>
      <c r="N16" s="927" t="str">
        <f>実施施設名</f>
        <v>和産技訓練センター小倉分室</v>
      </c>
      <c r="O16" s="928"/>
      <c r="P16" s="928"/>
      <c r="Q16" s="928"/>
      <c r="R16" s="928"/>
      <c r="S16" s="928"/>
      <c r="T16" s="928"/>
      <c r="U16" s="928"/>
      <c r="V16" s="928"/>
      <c r="W16" s="928"/>
      <c r="X16" s="928"/>
      <c r="Y16" s="928"/>
      <c r="Z16" s="928"/>
      <c r="AA16" s="928"/>
      <c r="AB16" s="928"/>
      <c r="AC16" s="928"/>
      <c r="AD16" s="928"/>
      <c r="AE16" s="928"/>
      <c r="AF16" s="928"/>
      <c r="AG16" s="928"/>
      <c r="AH16" s="928"/>
      <c r="AI16" s="928"/>
      <c r="AJ16" s="928"/>
      <c r="AK16" s="928"/>
      <c r="AL16" s="928"/>
      <c r="AM16" s="928"/>
      <c r="AN16" s="928"/>
      <c r="AO16" s="928"/>
      <c r="AP16" s="928"/>
      <c r="AQ16" s="928"/>
      <c r="AR16" s="928"/>
      <c r="AS16" s="928"/>
      <c r="AT16" s="928"/>
      <c r="AU16" s="928"/>
      <c r="AV16" s="928"/>
      <c r="AW16" s="928"/>
      <c r="AX16" s="929"/>
    </row>
    <row r="17" spans="2:50" ht="15" customHeight="1">
      <c r="B17" s="825" t="s">
        <v>39</v>
      </c>
      <c r="C17" s="916" t="s">
        <v>59</v>
      </c>
      <c r="D17" s="916"/>
      <c r="E17" s="916"/>
      <c r="F17" s="916"/>
      <c r="G17" s="916"/>
      <c r="H17" s="916"/>
      <c r="I17" s="916"/>
      <c r="J17" s="916"/>
      <c r="K17" s="916"/>
      <c r="L17" s="916"/>
      <c r="M17" s="917"/>
      <c r="N17" s="825" t="s">
        <v>40</v>
      </c>
      <c r="O17" s="930"/>
      <c r="P17" s="928" t="str">
        <f>実施施設郵便番号</f>
        <v>649-6261</v>
      </c>
      <c r="Q17" s="928"/>
      <c r="R17" s="928"/>
      <c r="S17" s="928"/>
      <c r="T17" s="928"/>
      <c r="U17" s="928"/>
      <c r="V17" s="928"/>
      <c r="W17" s="928"/>
      <c r="X17" s="928"/>
      <c r="Y17" s="928"/>
      <c r="Z17" s="928"/>
      <c r="AA17" s="928"/>
      <c r="AB17" s="928"/>
      <c r="AC17" s="928"/>
      <c r="AD17" s="928"/>
      <c r="AE17" s="928"/>
      <c r="AF17" s="928"/>
      <c r="AG17" s="928"/>
      <c r="AH17" s="928"/>
      <c r="AI17" s="928"/>
      <c r="AJ17" s="928"/>
      <c r="AK17" s="928"/>
      <c r="AL17" s="928"/>
      <c r="AM17" s="928"/>
      <c r="AN17" s="928"/>
      <c r="AO17" s="928"/>
      <c r="AP17" s="928"/>
      <c r="AQ17" s="928"/>
      <c r="AR17" s="928"/>
      <c r="AS17" s="928"/>
      <c r="AT17" s="928"/>
      <c r="AU17" s="928"/>
      <c r="AV17" s="928"/>
      <c r="AW17" s="928"/>
      <c r="AX17" s="929"/>
    </row>
    <row r="18" spans="2:50" ht="18.75" customHeight="1">
      <c r="B18" s="874"/>
      <c r="C18" s="815"/>
      <c r="D18" s="815"/>
      <c r="E18" s="815"/>
      <c r="F18" s="815"/>
      <c r="G18" s="815"/>
      <c r="H18" s="815"/>
      <c r="I18" s="815"/>
      <c r="J18" s="815"/>
      <c r="K18" s="815"/>
      <c r="L18" s="815"/>
      <c r="M18" s="816"/>
      <c r="N18" s="931" t="str">
        <f>実施施設住所</f>
        <v>和歌山市小倉９０</v>
      </c>
      <c r="O18" s="932"/>
      <c r="P18" s="932"/>
      <c r="Q18" s="932"/>
      <c r="R18" s="932"/>
      <c r="S18" s="932"/>
      <c r="T18" s="932"/>
      <c r="U18" s="932"/>
      <c r="V18" s="932"/>
      <c r="W18" s="932"/>
      <c r="X18" s="932"/>
      <c r="Y18" s="932"/>
      <c r="Z18" s="932"/>
      <c r="AA18" s="932"/>
      <c r="AB18" s="932"/>
      <c r="AC18" s="932"/>
      <c r="AD18" s="932"/>
      <c r="AE18" s="932"/>
      <c r="AF18" s="932"/>
      <c r="AG18" s="932"/>
      <c r="AH18" s="932"/>
      <c r="AI18" s="932"/>
      <c r="AJ18" s="932"/>
      <c r="AK18" s="932"/>
      <c r="AL18" s="932"/>
      <c r="AM18" s="932"/>
      <c r="AN18" s="932"/>
      <c r="AO18" s="932"/>
      <c r="AP18" s="932"/>
      <c r="AQ18" s="932"/>
      <c r="AR18" s="932"/>
      <c r="AS18" s="932"/>
      <c r="AT18" s="932"/>
      <c r="AU18" s="932"/>
      <c r="AV18" s="932"/>
      <c r="AW18" s="932"/>
      <c r="AX18" s="933"/>
    </row>
    <row r="19" spans="2:50" ht="30" customHeight="1">
      <c r="B19" s="875"/>
      <c r="C19" s="941"/>
      <c r="D19" s="941"/>
      <c r="E19" s="941"/>
      <c r="F19" s="941"/>
      <c r="G19" s="941"/>
      <c r="H19" s="941"/>
      <c r="I19" s="941"/>
      <c r="J19" s="941"/>
      <c r="K19" s="941"/>
      <c r="L19" s="941"/>
      <c r="M19" s="942"/>
      <c r="N19" s="934"/>
      <c r="O19" s="935"/>
      <c r="P19" s="935"/>
      <c r="Q19" s="935"/>
      <c r="R19" s="935"/>
      <c r="S19" s="935"/>
      <c r="T19" s="935"/>
      <c r="U19" s="935"/>
      <c r="V19" s="935"/>
      <c r="W19" s="935"/>
      <c r="X19" s="935"/>
      <c r="Y19" s="935"/>
      <c r="Z19" s="935"/>
      <c r="AA19" s="935"/>
      <c r="AB19" s="476" t="s">
        <v>55</v>
      </c>
      <c r="AC19" s="476"/>
      <c r="AD19" s="476"/>
      <c r="AE19" s="476"/>
      <c r="AF19" s="959" t="str">
        <f>実施施設電話番号</f>
        <v>073-477-1253</v>
      </c>
      <c r="AG19" s="959"/>
      <c r="AH19" s="959"/>
      <c r="AI19" s="959"/>
      <c r="AJ19" s="959"/>
      <c r="AK19" s="959"/>
      <c r="AL19" s="959"/>
      <c r="AM19" s="959"/>
      <c r="AN19" s="959"/>
      <c r="AO19" s="959"/>
      <c r="AP19" s="959"/>
      <c r="AQ19" s="959"/>
      <c r="AR19" s="959"/>
      <c r="AS19" s="959"/>
      <c r="AT19" s="959"/>
      <c r="AU19" s="959"/>
      <c r="AV19" s="959"/>
      <c r="AW19" s="959"/>
      <c r="AX19" s="477"/>
    </row>
    <row r="20" spans="2:50" ht="37.5" customHeight="1">
      <c r="B20" s="139" t="s">
        <v>41</v>
      </c>
      <c r="C20" s="810" t="s">
        <v>478</v>
      </c>
      <c r="D20" s="810"/>
      <c r="E20" s="810"/>
      <c r="F20" s="810"/>
      <c r="G20" s="810"/>
      <c r="H20" s="810"/>
      <c r="I20" s="810"/>
      <c r="J20" s="810"/>
      <c r="K20" s="810"/>
      <c r="L20" s="810"/>
      <c r="M20" s="811"/>
      <c r="N20" s="938" t="str">
        <f>訓練実施責任者役職・氏名</f>
        <v>〇〇　和歌山　花子</v>
      </c>
      <c r="O20" s="939"/>
      <c r="P20" s="939"/>
      <c r="Q20" s="939"/>
      <c r="R20" s="939"/>
      <c r="S20" s="939"/>
      <c r="T20" s="939"/>
      <c r="U20" s="939"/>
      <c r="V20" s="939"/>
      <c r="W20" s="939"/>
      <c r="X20" s="939"/>
      <c r="Y20" s="939"/>
      <c r="Z20" s="939"/>
      <c r="AA20" s="939"/>
      <c r="AB20" s="939"/>
      <c r="AC20" s="939"/>
      <c r="AD20" s="939"/>
      <c r="AE20" s="939"/>
      <c r="AF20" s="939"/>
      <c r="AG20" s="939"/>
      <c r="AH20" s="939"/>
      <c r="AI20" s="939"/>
      <c r="AJ20" s="939"/>
      <c r="AK20" s="939"/>
      <c r="AL20" s="939"/>
      <c r="AM20" s="939"/>
      <c r="AN20" s="939"/>
      <c r="AO20" s="939"/>
      <c r="AP20" s="939"/>
      <c r="AQ20" s="939"/>
      <c r="AR20" s="939"/>
      <c r="AS20" s="939"/>
      <c r="AT20" s="939"/>
      <c r="AU20" s="939"/>
      <c r="AV20" s="939"/>
      <c r="AW20" s="939"/>
      <c r="AX20" s="940"/>
    </row>
    <row r="21" spans="2:50" ht="29.25" customHeight="1">
      <c r="B21" s="825" t="s">
        <v>43</v>
      </c>
      <c r="C21" s="916" t="s">
        <v>60</v>
      </c>
      <c r="D21" s="916"/>
      <c r="E21" s="916"/>
      <c r="F21" s="916"/>
      <c r="G21" s="916"/>
      <c r="H21" s="916"/>
      <c r="I21" s="916"/>
      <c r="J21" s="916"/>
      <c r="K21" s="916"/>
      <c r="L21" s="916"/>
      <c r="M21" s="917"/>
      <c r="N21" s="853" t="s">
        <v>48</v>
      </c>
      <c r="O21" s="799"/>
      <c r="P21" s="799"/>
      <c r="Q21" s="799"/>
      <c r="R21" s="799"/>
      <c r="S21" s="799"/>
      <c r="T21" s="799"/>
      <c r="U21" s="799"/>
      <c r="V21" s="854"/>
      <c r="W21" s="853" t="s">
        <v>49</v>
      </c>
      <c r="X21" s="799"/>
      <c r="Y21" s="799"/>
      <c r="Z21" s="799"/>
      <c r="AA21" s="799"/>
      <c r="AB21" s="799"/>
      <c r="AC21" s="799"/>
      <c r="AD21" s="799"/>
      <c r="AE21" s="854"/>
      <c r="AF21" s="853" t="s">
        <v>209</v>
      </c>
      <c r="AG21" s="799"/>
      <c r="AH21" s="799"/>
      <c r="AI21" s="799"/>
      <c r="AJ21" s="799"/>
      <c r="AK21" s="799"/>
      <c r="AL21" s="799"/>
      <c r="AM21" s="799"/>
      <c r="AN21" s="799"/>
      <c r="AO21" s="799"/>
      <c r="AP21" s="943"/>
      <c r="AQ21" s="944"/>
      <c r="AR21" s="944"/>
      <c r="AS21" s="944"/>
      <c r="AT21" s="944"/>
      <c r="AU21" s="944"/>
      <c r="AV21" s="944"/>
      <c r="AW21" s="944"/>
      <c r="AX21" s="945"/>
    </row>
    <row r="22" spans="2:50" ht="29.25" customHeight="1">
      <c r="B22" s="875"/>
      <c r="C22" s="941"/>
      <c r="D22" s="941"/>
      <c r="E22" s="941"/>
      <c r="F22" s="941"/>
      <c r="G22" s="941"/>
      <c r="H22" s="941"/>
      <c r="I22" s="941"/>
      <c r="J22" s="941"/>
      <c r="K22" s="941"/>
      <c r="L22" s="941"/>
      <c r="M22" s="942"/>
      <c r="N22" s="897"/>
      <c r="O22" s="836"/>
      <c r="P22" s="836"/>
      <c r="Q22" s="836"/>
      <c r="R22" s="836"/>
      <c r="S22" s="836"/>
      <c r="T22" s="836"/>
      <c r="U22" s="478" t="s">
        <v>50</v>
      </c>
      <c r="V22" s="471"/>
      <c r="W22" s="897"/>
      <c r="X22" s="836"/>
      <c r="Y22" s="836"/>
      <c r="Z22" s="836"/>
      <c r="AA22" s="836"/>
      <c r="AB22" s="836"/>
      <c r="AC22" s="836"/>
      <c r="AD22" s="478" t="s">
        <v>50</v>
      </c>
      <c r="AE22" s="471"/>
      <c r="AF22" s="897">
        <f>W22+N22</f>
        <v>0</v>
      </c>
      <c r="AG22" s="836"/>
      <c r="AH22" s="836"/>
      <c r="AI22" s="836"/>
      <c r="AJ22" s="836"/>
      <c r="AK22" s="836"/>
      <c r="AL22" s="836"/>
      <c r="AM22" s="836"/>
      <c r="AN22" s="478" t="s">
        <v>50</v>
      </c>
      <c r="AO22" s="478"/>
      <c r="AP22" s="946"/>
      <c r="AQ22" s="947"/>
      <c r="AR22" s="947"/>
      <c r="AS22" s="947"/>
      <c r="AT22" s="947"/>
      <c r="AU22" s="947"/>
      <c r="AV22" s="947"/>
      <c r="AW22" s="947"/>
      <c r="AX22" s="948"/>
    </row>
    <row r="23" spans="2:50" ht="19.5" customHeight="1">
      <c r="B23" s="6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58"/>
      <c r="AQ23" s="258"/>
      <c r="AR23" s="258"/>
      <c r="AS23" s="258"/>
      <c r="AT23" s="258"/>
      <c r="AU23" s="258"/>
      <c r="AV23" s="258"/>
      <c r="AW23" s="258"/>
      <c r="AX23" s="258"/>
    </row>
    <row r="24" spans="2:50" ht="18.75" customHeight="1">
      <c r="B24" s="253" t="s">
        <v>54</v>
      </c>
    </row>
    <row r="25" spans="2:50" ht="41.25" customHeight="1">
      <c r="B25" s="299" t="s">
        <v>38</v>
      </c>
      <c r="C25" s="808" t="s">
        <v>137</v>
      </c>
      <c r="D25" s="808"/>
      <c r="E25" s="808"/>
      <c r="F25" s="808"/>
      <c r="G25" s="808"/>
      <c r="H25" s="808"/>
      <c r="I25" s="808"/>
      <c r="J25" s="808"/>
      <c r="K25" s="808"/>
      <c r="L25" s="808"/>
      <c r="M25" s="809"/>
      <c r="N25" s="914"/>
      <c r="O25" s="882"/>
      <c r="P25" s="882"/>
      <c r="Q25" s="882"/>
      <c r="R25" s="882"/>
      <c r="S25" s="882"/>
      <c r="T25" s="882"/>
      <c r="U25" s="882"/>
      <c r="V25" s="882"/>
      <c r="W25" s="882"/>
      <c r="X25" s="882"/>
      <c r="Y25" s="882"/>
      <c r="Z25" s="882"/>
      <c r="AA25" s="882"/>
      <c r="AB25" s="882"/>
      <c r="AC25" s="882"/>
      <c r="AD25" s="915"/>
      <c r="AE25" s="880" t="s">
        <v>138</v>
      </c>
      <c r="AF25" s="881"/>
      <c r="AG25" s="881"/>
      <c r="AH25" s="881"/>
      <c r="AI25" s="881"/>
      <c r="AJ25" s="881"/>
      <c r="AK25" s="881"/>
      <c r="AL25" s="881"/>
      <c r="AM25" s="881"/>
      <c r="AN25" s="881"/>
      <c r="AO25" s="881"/>
      <c r="AP25" s="523"/>
      <c r="AQ25" s="881" t="s">
        <v>139</v>
      </c>
      <c r="AR25" s="881"/>
      <c r="AS25" s="881"/>
      <c r="AT25" s="882"/>
      <c r="AU25" s="882"/>
      <c r="AV25" s="882"/>
      <c r="AW25" s="881" t="s">
        <v>140</v>
      </c>
      <c r="AX25" s="910"/>
    </row>
    <row r="26" spans="2:50" ht="41.25" customHeight="1">
      <c r="B26" s="825" t="s">
        <v>39</v>
      </c>
      <c r="C26" s="916" t="s">
        <v>153</v>
      </c>
      <c r="D26" s="808"/>
      <c r="E26" s="808"/>
      <c r="F26" s="808"/>
      <c r="G26" s="808"/>
      <c r="H26" s="808"/>
      <c r="I26" s="808"/>
      <c r="J26" s="808"/>
      <c r="K26" s="808"/>
      <c r="L26" s="808"/>
      <c r="M26" s="809"/>
      <c r="N26" s="866" t="s">
        <v>62</v>
      </c>
      <c r="O26" s="867"/>
      <c r="P26" s="867"/>
      <c r="Q26" s="867"/>
      <c r="R26" s="867"/>
      <c r="S26" s="867"/>
      <c r="T26" s="867"/>
      <c r="U26" s="876"/>
      <c r="V26" s="877"/>
      <c r="W26" s="877"/>
      <c r="X26" s="877"/>
      <c r="Y26" s="877"/>
      <c r="Z26" s="877"/>
      <c r="AA26" s="877"/>
      <c r="AB26" s="877"/>
      <c r="AC26" s="877"/>
      <c r="AD26" s="877"/>
      <c r="AE26" s="877"/>
      <c r="AF26" s="877"/>
      <c r="AG26" s="877"/>
      <c r="AH26" s="877"/>
      <c r="AI26" s="877"/>
      <c r="AJ26" s="878"/>
      <c r="AK26" s="866" t="s">
        <v>55</v>
      </c>
      <c r="AL26" s="867"/>
      <c r="AM26" s="867"/>
      <c r="AN26" s="868"/>
      <c r="AO26" s="876"/>
      <c r="AP26" s="877"/>
      <c r="AQ26" s="877"/>
      <c r="AR26" s="877"/>
      <c r="AS26" s="877"/>
      <c r="AT26" s="877"/>
      <c r="AU26" s="877"/>
      <c r="AV26" s="877"/>
      <c r="AW26" s="877"/>
      <c r="AX26" s="878"/>
    </row>
    <row r="27" spans="2:50" ht="41.25" customHeight="1">
      <c r="B27" s="875"/>
      <c r="C27" s="812"/>
      <c r="D27" s="812"/>
      <c r="E27" s="812"/>
      <c r="F27" s="812"/>
      <c r="G27" s="812"/>
      <c r="H27" s="812"/>
      <c r="I27" s="812"/>
      <c r="J27" s="812"/>
      <c r="K27" s="812"/>
      <c r="L27" s="812"/>
      <c r="M27" s="813"/>
      <c r="N27" s="866" t="s">
        <v>56</v>
      </c>
      <c r="O27" s="867"/>
      <c r="P27" s="867"/>
      <c r="Q27" s="867"/>
      <c r="R27" s="867"/>
      <c r="S27" s="867"/>
      <c r="T27" s="867"/>
      <c r="U27" s="918"/>
      <c r="V27" s="877"/>
      <c r="W27" s="877"/>
      <c r="X27" s="877"/>
      <c r="Y27" s="877"/>
      <c r="Z27" s="877"/>
      <c r="AA27" s="877"/>
      <c r="AB27" s="877"/>
      <c r="AC27" s="877"/>
      <c r="AD27" s="877"/>
      <c r="AE27" s="877"/>
      <c r="AF27" s="877"/>
      <c r="AG27" s="877"/>
      <c r="AH27" s="877"/>
      <c r="AI27" s="877"/>
      <c r="AJ27" s="878"/>
      <c r="AK27" s="866" t="s">
        <v>57</v>
      </c>
      <c r="AL27" s="867"/>
      <c r="AM27" s="867"/>
      <c r="AN27" s="868"/>
      <c r="AO27" s="876"/>
      <c r="AP27" s="877"/>
      <c r="AQ27" s="877"/>
      <c r="AR27" s="877"/>
      <c r="AS27" s="877"/>
      <c r="AT27" s="877"/>
      <c r="AU27" s="877"/>
      <c r="AV27" s="877"/>
      <c r="AW27" s="877"/>
      <c r="AX27" s="878"/>
    </row>
    <row r="28" spans="2:50" ht="41.25" customHeight="1">
      <c r="B28" s="150" t="s">
        <v>41</v>
      </c>
      <c r="C28" s="916" t="s">
        <v>63</v>
      </c>
      <c r="D28" s="916"/>
      <c r="E28" s="916"/>
      <c r="F28" s="916"/>
      <c r="G28" s="916"/>
      <c r="H28" s="916"/>
      <c r="I28" s="916"/>
      <c r="J28" s="916"/>
      <c r="K28" s="916"/>
      <c r="L28" s="916"/>
      <c r="M28" s="917"/>
      <c r="N28" s="866" t="s">
        <v>62</v>
      </c>
      <c r="O28" s="867"/>
      <c r="P28" s="867"/>
      <c r="Q28" s="867"/>
      <c r="R28" s="867"/>
      <c r="S28" s="867"/>
      <c r="T28" s="867"/>
      <c r="U28" s="876"/>
      <c r="V28" s="877"/>
      <c r="W28" s="877"/>
      <c r="X28" s="877"/>
      <c r="Y28" s="877"/>
      <c r="Z28" s="877"/>
      <c r="AA28" s="877"/>
      <c r="AB28" s="877"/>
      <c r="AC28" s="877"/>
      <c r="AD28" s="877"/>
      <c r="AE28" s="877"/>
      <c r="AF28" s="877"/>
      <c r="AG28" s="877"/>
      <c r="AH28" s="877"/>
      <c r="AI28" s="877"/>
      <c r="AJ28" s="878"/>
      <c r="AK28" s="866" t="s">
        <v>55</v>
      </c>
      <c r="AL28" s="867"/>
      <c r="AM28" s="867"/>
      <c r="AN28" s="868"/>
      <c r="AO28" s="876"/>
      <c r="AP28" s="877"/>
      <c r="AQ28" s="877"/>
      <c r="AR28" s="877"/>
      <c r="AS28" s="877"/>
      <c r="AT28" s="877"/>
      <c r="AU28" s="877"/>
      <c r="AV28" s="877"/>
      <c r="AW28" s="877"/>
      <c r="AX28" s="878"/>
    </row>
    <row r="29" spans="2:50" ht="41.25" customHeight="1">
      <c r="B29" s="960" t="s">
        <v>692</v>
      </c>
      <c r="C29" s="961"/>
      <c r="D29" s="961"/>
      <c r="E29" s="961"/>
      <c r="F29" s="961"/>
      <c r="G29" s="961"/>
      <c r="H29" s="961"/>
      <c r="I29" s="961"/>
      <c r="J29" s="961"/>
      <c r="K29" s="961"/>
      <c r="L29" s="961"/>
      <c r="M29" s="962"/>
      <c r="N29" s="925" t="s">
        <v>56</v>
      </c>
      <c r="O29" s="926"/>
      <c r="P29" s="926"/>
      <c r="Q29" s="926"/>
      <c r="R29" s="926"/>
      <c r="S29" s="926"/>
      <c r="T29" s="926"/>
      <c r="U29" s="914"/>
      <c r="V29" s="882"/>
      <c r="W29" s="882"/>
      <c r="X29" s="882"/>
      <c r="Y29" s="882"/>
      <c r="Z29" s="882"/>
      <c r="AA29" s="882"/>
      <c r="AB29" s="882"/>
      <c r="AC29" s="882"/>
      <c r="AD29" s="882"/>
      <c r="AE29" s="882"/>
      <c r="AF29" s="882"/>
      <c r="AG29" s="882"/>
      <c r="AH29" s="882"/>
      <c r="AI29" s="882"/>
      <c r="AJ29" s="915"/>
      <c r="AK29" s="925" t="s">
        <v>57</v>
      </c>
      <c r="AL29" s="926"/>
      <c r="AM29" s="926"/>
      <c r="AN29" s="966"/>
      <c r="AO29" s="914"/>
      <c r="AP29" s="882"/>
      <c r="AQ29" s="882"/>
      <c r="AR29" s="882"/>
      <c r="AS29" s="882"/>
      <c r="AT29" s="882"/>
      <c r="AU29" s="882"/>
      <c r="AV29" s="882"/>
      <c r="AW29" s="882"/>
      <c r="AX29" s="915"/>
    </row>
    <row r="30" spans="2:50" ht="41.25" customHeight="1">
      <c r="B30" s="960"/>
      <c r="C30" s="961"/>
      <c r="D30" s="961"/>
      <c r="E30" s="961"/>
      <c r="F30" s="961"/>
      <c r="G30" s="961"/>
      <c r="H30" s="961"/>
      <c r="I30" s="961"/>
      <c r="J30" s="961"/>
      <c r="K30" s="961"/>
      <c r="L30" s="961"/>
      <c r="M30" s="962"/>
      <c r="N30" s="866" t="s">
        <v>62</v>
      </c>
      <c r="O30" s="867"/>
      <c r="P30" s="867"/>
      <c r="Q30" s="867"/>
      <c r="R30" s="867"/>
      <c r="S30" s="867"/>
      <c r="T30" s="867"/>
      <c r="U30" s="876"/>
      <c r="V30" s="877"/>
      <c r="W30" s="877"/>
      <c r="X30" s="877"/>
      <c r="Y30" s="877"/>
      <c r="Z30" s="877"/>
      <c r="AA30" s="877"/>
      <c r="AB30" s="877"/>
      <c r="AC30" s="877"/>
      <c r="AD30" s="877"/>
      <c r="AE30" s="877"/>
      <c r="AF30" s="877"/>
      <c r="AG30" s="877"/>
      <c r="AH30" s="877"/>
      <c r="AI30" s="877"/>
      <c r="AJ30" s="878"/>
      <c r="AK30" s="866" t="s">
        <v>55</v>
      </c>
      <c r="AL30" s="867"/>
      <c r="AM30" s="867"/>
      <c r="AN30" s="868"/>
      <c r="AO30" s="876"/>
      <c r="AP30" s="877"/>
      <c r="AQ30" s="877"/>
      <c r="AR30" s="877"/>
      <c r="AS30" s="877"/>
      <c r="AT30" s="877"/>
      <c r="AU30" s="877"/>
      <c r="AV30" s="877"/>
      <c r="AW30" s="877"/>
      <c r="AX30" s="878"/>
    </row>
    <row r="31" spans="2:50" ht="41.25" customHeight="1">
      <c r="B31" s="963"/>
      <c r="C31" s="964"/>
      <c r="D31" s="964"/>
      <c r="E31" s="964"/>
      <c r="F31" s="964"/>
      <c r="G31" s="964"/>
      <c r="H31" s="964"/>
      <c r="I31" s="964"/>
      <c r="J31" s="964"/>
      <c r="K31" s="964"/>
      <c r="L31" s="964"/>
      <c r="M31" s="965"/>
      <c r="N31" s="866" t="s">
        <v>56</v>
      </c>
      <c r="O31" s="867"/>
      <c r="P31" s="867"/>
      <c r="Q31" s="867"/>
      <c r="R31" s="867"/>
      <c r="S31" s="867"/>
      <c r="T31" s="867"/>
      <c r="U31" s="876"/>
      <c r="V31" s="877"/>
      <c r="W31" s="877"/>
      <c r="X31" s="877"/>
      <c r="Y31" s="877"/>
      <c r="Z31" s="877"/>
      <c r="AA31" s="877"/>
      <c r="AB31" s="877"/>
      <c r="AC31" s="877"/>
      <c r="AD31" s="877"/>
      <c r="AE31" s="877"/>
      <c r="AF31" s="877"/>
      <c r="AG31" s="877"/>
      <c r="AH31" s="877"/>
      <c r="AI31" s="877"/>
      <c r="AJ31" s="878"/>
      <c r="AK31" s="866" t="s">
        <v>57</v>
      </c>
      <c r="AL31" s="867"/>
      <c r="AM31" s="867"/>
      <c r="AN31" s="868"/>
      <c r="AO31" s="876"/>
      <c r="AP31" s="877"/>
      <c r="AQ31" s="877"/>
      <c r="AR31" s="877"/>
      <c r="AS31" s="877"/>
      <c r="AT31" s="877"/>
      <c r="AU31" s="877"/>
      <c r="AV31" s="877"/>
      <c r="AW31" s="877"/>
      <c r="AX31" s="878"/>
    </row>
    <row r="32" spans="2:50" ht="41.25" customHeight="1">
      <c r="B32" s="874" t="s">
        <v>43</v>
      </c>
      <c r="C32" s="815" t="s">
        <v>154</v>
      </c>
      <c r="D32" s="810"/>
      <c r="E32" s="810"/>
      <c r="F32" s="810"/>
      <c r="G32" s="810"/>
      <c r="H32" s="810"/>
      <c r="I32" s="810"/>
      <c r="J32" s="810"/>
      <c r="K32" s="810"/>
      <c r="L32" s="810"/>
      <c r="M32" s="811"/>
      <c r="N32" s="919" t="s">
        <v>62</v>
      </c>
      <c r="O32" s="920"/>
      <c r="P32" s="920"/>
      <c r="Q32" s="920"/>
      <c r="R32" s="920"/>
      <c r="S32" s="920"/>
      <c r="T32" s="920"/>
      <c r="U32" s="921"/>
      <c r="V32" s="922"/>
      <c r="W32" s="922"/>
      <c r="X32" s="922"/>
      <c r="Y32" s="922"/>
      <c r="Z32" s="922"/>
      <c r="AA32" s="922"/>
      <c r="AB32" s="922"/>
      <c r="AC32" s="922"/>
      <c r="AD32" s="922"/>
      <c r="AE32" s="922"/>
      <c r="AF32" s="922"/>
      <c r="AG32" s="922"/>
      <c r="AH32" s="922"/>
      <c r="AI32" s="922"/>
      <c r="AJ32" s="923"/>
      <c r="AK32" s="919" t="s">
        <v>55</v>
      </c>
      <c r="AL32" s="920"/>
      <c r="AM32" s="920"/>
      <c r="AN32" s="924"/>
      <c r="AO32" s="921"/>
      <c r="AP32" s="922"/>
      <c r="AQ32" s="922"/>
      <c r="AR32" s="922"/>
      <c r="AS32" s="922"/>
      <c r="AT32" s="922"/>
      <c r="AU32" s="922"/>
      <c r="AV32" s="922"/>
      <c r="AW32" s="922"/>
      <c r="AX32" s="923"/>
    </row>
    <row r="33" spans="2:54" ht="41.25" customHeight="1">
      <c r="B33" s="875"/>
      <c r="C33" s="812"/>
      <c r="D33" s="812"/>
      <c r="E33" s="812"/>
      <c r="F33" s="812"/>
      <c r="G33" s="812"/>
      <c r="H33" s="812"/>
      <c r="I33" s="812"/>
      <c r="J33" s="812"/>
      <c r="K33" s="812"/>
      <c r="L33" s="812"/>
      <c r="M33" s="813"/>
      <c r="N33" s="866" t="s">
        <v>56</v>
      </c>
      <c r="O33" s="867"/>
      <c r="P33" s="867"/>
      <c r="Q33" s="867"/>
      <c r="R33" s="867"/>
      <c r="S33" s="867"/>
      <c r="T33" s="867"/>
      <c r="U33" s="876"/>
      <c r="V33" s="877"/>
      <c r="W33" s="877"/>
      <c r="X33" s="877"/>
      <c r="Y33" s="877"/>
      <c r="Z33" s="877"/>
      <c r="AA33" s="877"/>
      <c r="AB33" s="877"/>
      <c r="AC33" s="877"/>
      <c r="AD33" s="877"/>
      <c r="AE33" s="877"/>
      <c r="AF33" s="877"/>
      <c r="AG33" s="877"/>
      <c r="AH33" s="877"/>
      <c r="AI33" s="877"/>
      <c r="AJ33" s="878"/>
      <c r="AK33" s="866" t="s">
        <v>57</v>
      </c>
      <c r="AL33" s="867"/>
      <c r="AM33" s="867"/>
      <c r="AN33" s="868"/>
      <c r="AO33" s="876"/>
      <c r="AP33" s="877"/>
      <c r="AQ33" s="877"/>
      <c r="AR33" s="877"/>
      <c r="AS33" s="877"/>
      <c r="AT33" s="877"/>
      <c r="AU33" s="877"/>
      <c r="AV33" s="877"/>
      <c r="AW33" s="877"/>
      <c r="AX33" s="878"/>
      <c r="BB33" s="109"/>
    </row>
    <row r="34" spans="2:54" ht="41.25" customHeight="1">
      <c r="B34" s="299" t="s">
        <v>9</v>
      </c>
      <c r="C34" s="808" t="s">
        <v>835</v>
      </c>
      <c r="D34" s="808"/>
      <c r="E34" s="808"/>
      <c r="F34" s="808"/>
      <c r="G34" s="808"/>
      <c r="H34" s="808"/>
      <c r="I34" s="808"/>
      <c r="J34" s="808"/>
      <c r="K34" s="808"/>
      <c r="L34" s="808"/>
      <c r="M34" s="809"/>
      <c r="N34" s="914"/>
      <c r="O34" s="882"/>
      <c r="P34" s="882"/>
      <c r="Q34" s="882"/>
      <c r="R34" s="882"/>
      <c r="S34" s="882"/>
      <c r="T34" s="882"/>
      <c r="U34" s="882"/>
      <c r="V34" s="882"/>
      <c r="W34" s="882"/>
      <c r="X34" s="882"/>
      <c r="Y34" s="882"/>
      <c r="Z34" s="882"/>
      <c r="AA34" s="882"/>
      <c r="AB34" s="882"/>
      <c r="AC34" s="882"/>
      <c r="AD34" s="915"/>
      <c r="AE34" s="880" t="s">
        <v>138</v>
      </c>
      <c r="AF34" s="881"/>
      <c r="AG34" s="881"/>
      <c r="AH34" s="881"/>
      <c r="AI34" s="881"/>
      <c r="AJ34" s="881"/>
      <c r="AK34" s="881"/>
      <c r="AL34" s="881"/>
      <c r="AM34" s="881"/>
      <c r="AN34" s="881"/>
      <c r="AO34" s="881"/>
      <c r="AP34" s="626"/>
      <c r="AQ34" s="881" t="s">
        <v>139</v>
      </c>
      <c r="AR34" s="881"/>
      <c r="AS34" s="881"/>
      <c r="AT34" s="882"/>
      <c r="AU34" s="882"/>
      <c r="AV34" s="882"/>
      <c r="AW34" s="881" t="s">
        <v>140</v>
      </c>
      <c r="AX34" s="910"/>
    </row>
    <row r="35" spans="2:54" ht="41.25" customHeight="1">
      <c r="B35" s="825" t="s">
        <v>51</v>
      </c>
      <c r="C35" s="916" t="s">
        <v>833</v>
      </c>
      <c r="D35" s="808"/>
      <c r="E35" s="808"/>
      <c r="F35" s="808"/>
      <c r="G35" s="808"/>
      <c r="H35" s="808"/>
      <c r="I35" s="808"/>
      <c r="J35" s="808"/>
      <c r="K35" s="808"/>
      <c r="L35" s="808"/>
      <c r="M35" s="809"/>
      <c r="N35" s="866" t="s">
        <v>62</v>
      </c>
      <c r="O35" s="867"/>
      <c r="P35" s="867"/>
      <c r="Q35" s="867"/>
      <c r="R35" s="867"/>
      <c r="S35" s="867"/>
      <c r="T35" s="867"/>
      <c r="U35" s="876"/>
      <c r="V35" s="877"/>
      <c r="W35" s="877"/>
      <c r="X35" s="877"/>
      <c r="Y35" s="877"/>
      <c r="Z35" s="877"/>
      <c r="AA35" s="877"/>
      <c r="AB35" s="877"/>
      <c r="AC35" s="877"/>
      <c r="AD35" s="877"/>
      <c r="AE35" s="877"/>
      <c r="AF35" s="877"/>
      <c r="AG35" s="877"/>
      <c r="AH35" s="877"/>
      <c r="AI35" s="877"/>
      <c r="AJ35" s="878"/>
      <c r="AK35" s="866" t="s">
        <v>834</v>
      </c>
      <c r="AL35" s="867"/>
      <c r="AM35" s="867"/>
      <c r="AN35" s="868"/>
      <c r="AO35" s="876"/>
      <c r="AP35" s="877"/>
      <c r="AQ35" s="877"/>
      <c r="AR35" s="877"/>
      <c r="AS35" s="877"/>
      <c r="AT35" s="877"/>
      <c r="AU35" s="877"/>
      <c r="AV35" s="877"/>
      <c r="AW35" s="877"/>
      <c r="AX35" s="878"/>
    </row>
    <row r="36" spans="2:54" ht="41.25" customHeight="1">
      <c r="B36" s="875"/>
      <c r="C36" s="812"/>
      <c r="D36" s="812"/>
      <c r="E36" s="812"/>
      <c r="F36" s="812"/>
      <c r="G36" s="812"/>
      <c r="H36" s="812"/>
      <c r="I36" s="812"/>
      <c r="J36" s="812"/>
      <c r="K36" s="812"/>
      <c r="L36" s="812"/>
      <c r="M36" s="813"/>
      <c r="N36" s="866" t="s">
        <v>56</v>
      </c>
      <c r="O36" s="867"/>
      <c r="P36" s="867"/>
      <c r="Q36" s="867"/>
      <c r="R36" s="867"/>
      <c r="S36" s="867"/>
      <c r="T36" s="867"/>
      <c r="U36" s="911"/>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2:54" ht="19.5" customHeight="1">
      <c r="B37" s="6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258"/>
      <c r="AL37" s="258"/>
      <c r="AM37" s="258"/>
      <c r="AN37" s="258"/>
      <c r="AO37" s="258"/>
      <c r="AP37" s="258"/>
      <c r="AQ37" s="258"/>
      <c r="AR37" s="258"/>
      <c r="AS37" s="258"/>
      <c r="AT37" s="258"/>
      <c r="AU37" s="258"/>
      <c r="AV37" s="258"/>
      <c r="AW37" s="258"/>
      <c r="AX37" s="258"/>
    </row>
    <row r="38" spans="2:54" s="2" customFormat="1" ht="30" customHeight="1">
      <c r="B38" s="253" t="s">
        <v>673</v>
      </c>
      <c r="C38" s="403"/>
      <c r="D38" s="403"/>
      <c r="E38" s="403"/>
      <c r="F38" s="403"/>
      <c r="G38" s="403"/>
      <c r="H38" s="403"/>
      <c r="I38" s="403"/>
      <c r="J38" s="403"/>
      <c r="K38" s="403"/>
      <c r="L38" s="403"/>
      <c r="M38" s="403"/>
      <c r="N38" s="403"/>
      <c r="O38" s="403"/>
      <c r="P38" s="403"/>
      <c r="Q38" s="403"/>
      <c r="R38" s="403"/>
      <c r="S38" s="403"/>
      <c r="T38" s="403"/>
      <c r="U38" s="403"/>
      <c r="V38" s="403"/>
      <c r="W38" s="403"/>
      <c r="X38" s="403"/>
      <c r="Y38" s="403"/>
      <c r="Z38" s="403"/>
      <c r="AA38" s="403"/>
      <c r="AB38" s="403"/>
      <c r="AC38" s="403"/>
      <c r="AD38" s="403"/>
      <c r="AE38" s="403"/>
      <c r="AF38" s="403"/>
      <c r="AG38" s="403"/>
      <c r="AH38" s="403"/>
      <c r="AI38" s="403"/>
      <c r="AJ38" s="403"/>
      <c r="AK38" s="403"/>
      <c r="AL38" s="403"/>
      <c r="AM38" s="403"/>
      <c r="AN38" s="403"/>
      <c r="AO38" s="403"/>
      <c r="AP38" s="403"/>
      <c r="AQ38" s="403"/>
      <c r="AR38" s="403"/>
      <c r="AS38" s="403"/>
      <c r="AT38" s="403"/>
      <c r="AU38" s="403"/>
      <c r="AV38" s="403"/>
      <c r="AW38" s="403"/>
      <c r="AX38" s="403"/>
    </row>
    <row r="39" spans="2:54" ht="30" customHeight="1">
      <c r="B39" s="883" t="s">
        <v>705</v>
      </c>
      <c r="C39" s="884"/>
      <c r="D39" s="884"/>
      <c r="E39" s="884"/>
      <c r="F39" s="884"/>
      <c r="G39" s="884"/>
      <c r="H39" s="884"/>
      <c r="I39" s="884"/>
      <c r="J39" s="884"/>
      <c r="K39" s="884"/>
      <c r="L39" s="884"/>
      <c r="M39" s="884"/>
      <c r="N39" s="884"/>
      <c r="O39" s="884"/>
      <c r="P39" s="884"/>
      <c r="Q39" s="884"/>
      <c r="R39" s="884"/>
      <c r="S39" s="884"/>
      <c r="T39" s="884"/>
      <c r="U39" s="884"/>
      <c r="V39" s="884"/>
      <c r="W39" s="884"/>
      <c r="X39" s="884"/>
      <c r="Y39" s="884"/>
      <c r="Z39" s="884"/>
      <c r="AA39" s="884"/>
      <c r="AB39" s="884"/>
      <c r="AC39" s="884"/>
      <c r="AD39" s="884"/>
      <c r="AE39" s="884"/>
      <c r="AF39" s="884"/>
      <c r="AG39" s="884"/>
      <c r="AH39" s="884"/>
      <c r="AI39" s="884"/>
      <c r="AJ39" s="884"/>
      <c r="AK39" s="884"/>
      <c r="AL39" s="884"/>
      <c r="AM39" s="884"/>
      <c r="AN39" s="884"/>
      <c r="AO39" s="884"/>
      <c r="AP39" s="884"/>
      <c r="AQ39" s="884"/>
      <c r="AR39" s="884"/>
      <c r="AS39" s="884"/>
      <c r="AT39" s="884"/>
      <c r="AU39" s="884"/>
      <c r="AV39" s="884"/>
      <c r="AW39" s="884"/>
      <c r="AX39" s="885"/>
    </row>
    <row r="40" spans="2:54" s="2" customFormat="1" ht="36" customHeight="1">
      <c r="B40" s="886" t="s">
        <v>917</v>
      </c>
      <c r="C40" s="887"/>
      <c r="D40" s="887"/>
      <c r="E40" s="887"/>
      <c r="F40" s="887"/>
      <c r="G40" s="887"/>
      <c r="H40" s="887"/>
      <c r="I40" s="887"/>
      <c r="J40" s="887"/>
      <c r="K40" s="887"/>
      <c r="L40" s="887"/>
      <c r="M40" s="887"/>
      <c r="N40" s="887"/>
      <c r="O40" s="887"/>
      <c r="P40" s="887"/>
      <c r="Q40" s="887"/>
      <c r="R40" s="887"/>
      <c r="S40" s="887"/>
      <c r="T40" s="887"/>
      <c r="U40" s="887"/>
      <c r="V40" s="887"/>
      <c r="W40" s="887"/>
      <c r="X40" s="887"/>
      <c r="Y40" s="887"/>
      <c r="Z40" s="887"/>
      <c r="AA40" s="887"/>
      <c r="AB40" s="887"/>
      <c r="AC40" s="887"/>
      <c r="AD40" s="887"/>
      <c r="AE40" s="887"/>
      <c r="AF40" s="887"/>
      <c r="AG40" s="887"/>
      <c r="AH40" s="887"/>
      <c r="AI40" s="887"/>
      <c r="AJ40" s="887"/>
      <c r="AK40" s="887"/>
      <c r="AL40" s="887"/>
      <c r="AM40" s="887"/>
      <c r="AN40" s="887"/>
      <c r="AO40" s="887"/>
      <c r="AP40" s="887"/>
      <c r="AQ40" s="887"/>
      <c r="AR40" s="887"/>
      <c r="AS40" s="887"/>
      <c r="AT40" s="887"/>
      <c r="AU40" s="887"/>
      <c r="AV40" s="887"/>
      <c r="AW40" s="887"/>
      <c r="AX40" s="888"/>
    </row>
    <row r="41" spans="2:54" s="2" customFormat="1" ht="29.25" customHeight="1">
      <c r="B41" s="889"/>
      <c r="C41" s="890"/>
      <c r="D41" s="890"/>
      <c r="E41" s="890"/>
      <c r="F41" s="890"/>
      <c r="G41" s="890"/>
      <c r="H41" s="890"/>
      <c r="I41" s="890"/>
      <c r="J41" s="890"/>
      <c r="K41" s="890"/>
      <c r="L41" s="890"/>
      <c r="M41" s="890"/>
      <c r="N41" s="890"/>
      <c r="O41" s="890"/>
      <c r="P41" s="890"/>
      <c r="Q41" s="890"/>
      <c r="R41" s="890"/>
      <c r="S41" s="890"/>
      <c r="T41" s="890"/>
      <c r="U41" s="890"/>
      <c r="V41" s="890"/>
      <c r="W41" s="890"/>
      <c r="X41" s="890"/>
      <c r="Y41" s="890"/>
      <c r="Z41" s="890"/>
      <c r="AA41" s="890"/>
      <c r="AB41" s="890"/>
      <c r="AC41" s="890"/>
      <c r="AD41" s="890"/>
      <c r="AE41" s="890"/>
      <c r="AF41" s="890"/>
      <c r="AG41" s="890"/>
      <c r="AH41" s="890"/>
      <c r="AI41" s="890"/>
      <c r="AJ41" s="890"/>
      <c r="AK41" s="890"/>
      <c r="AL41" s="890"/>
      <c r="AM41" s="890"/>
      <c r="AN41" s="890"/>
      <c r="AO41" s="890"/>
      <c r="AP41" s="890"/>
      <c r="AQ41" s="890"/>
      <c r="AR41" s="890"/>
      <c r="AS41" s="890"/>
      <c r="AT41" s="890"/>
      <c r="AU41" s="890"/>
      <c r="AV41" s="890"/>
      <c r="AW41" s="890"/>
      <c r="AX41" s="891"/>
    </row>
    <row r="42" spans="2:54" s="2" customFormat="1" ht="29.25" customHeight="1">
      <c r="B42" s="889"/>
      <c r="C42" s="890"/>
      <c r="D42" s="890"/>
      <c r="E42" s="890"/>
      <c r="F42" s="890"/>
      <c r="G42" s="890"/>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2:54" s="2" customFormat="1" ht="29.25" customHeight="1">
      <c r="B43" s="889"/>
      <c r="C43" s="890"/>
      <c r="D43" s="890"/>
      <c r="E43" s="890"/>
      <c r="F43" s="890"/>
      <c r="G43" s="890"/>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890"/>
      <c r="AI43" s="890"/>
      <c r="AJ43" s="890"/>
      <c r="AK43" s="890"/>
      <c r="AL43" s="890"/>
      <c r="AM43" s="890"/>
      <c r="AN43" s="890"/>
      <c r="AO43" s="890"/>
      <c r="AP43" s="890"/>
      <c r="AQ43" s="890"/>
      <c r="AR43" s="890"/>
      <c r="AS43" s="890"/>
      <c r="AT43" s="890"/>
      <c r="AU43" s="890"/>
      <c r="AV43" s="890"/>
      <c r="AW43" s="890"/>
      <c r="AX43" s="891"/>
    </row>
    <row r="44" spans="2:54" s="2" customFormat="1" ht="29.25" customHeight="1">
      <c r="B44" s="889"/>
      <c r="C44" s="890"/>
      <c r="D44" s="890"/>
      <c r="E44" s="890"/>
      <c r="F44" s="890"/>
      <c r="G44" s="890"/>
      <c r="H44" s="890"/>
      <c r="I44" s="890"/>
      <c r="J44" s="890"/>
      <c r="K44" s="890"/>
      <c r="L44" s="890"/>
      <c r="M44" s="890"/>
      <c r="N44" s="890"/>
      <c r="O44" s="890"/>
      <c r="P44" s="890"/>
      <c r="Q44" s="890"/>
      <c r="R44" s="890"/>
      <c r="S44" s="890"/>
      <c r="T44" s="890"/>
      <c r="U44" s="890"/>
      <c r="V44" s="890"/>
      <c r="W44" s="890"/>
      <c r="X44" s="890"/>
      <c r="Y44" s="890"/>
      <c r="Z44" s="890"/>
      <c r="AA44" s="890"/>
      <c r="AB44" s="890"/>
      <c r="AC44" s="890"/>
      <c r="AD44" s="890"/>
      <c r="AE44" s="890"/>
      <c r="AF44" s="890"/>
      <c r="AG44" s="890"/>
      <c r="AH44" s="890"/>
      <c r="AI44" s="890"/>
      <c r="AJ44" s="890"/>
      <c r="AK44" s="890"/>
      <c r="AL44" s="890"/>
      <c r="AM44" s="890"/>
      <c r="AN44" s="890"/>
      <c r="AO44" s="890"/>
      <c r="AP44" s="890"/>
      <c r="AQ44" s="890"/>
      <c r="AR44" s="890"/>
      <c r="AS44" s="890"/>
      <c r="AT44" s="890"/>
      <c r="AU44" s="890"/>
      <c r="AV44" s="890"/>
      <c r="AW44" s="890"/>
      <c r="AX44" s="891"/>
    </row>
    <row r="45" spans="2:54" s="2" customFormat="1" ht="29.25" customHeight="1">
      <c r="B45" s="889"/>
      <c r="C45" s="890"/>
      <c r="D45" s="890"/>
      <c r="E45" s="890"/>
      <c r="F45" s="890"/>
      <c r="G45" s="890"/>
      <c r="H45" s="890"/>
      <c r="I45" s="890"/>
      <c r="J45" s="890"/>
      <c r="K45" s="890"/>
      <c r="L45" s="890"/>
      <c r="M45" s="890"/>
      <c r="N45" s="890"/>
      <c r="O45" s="890"/>
      <c r="P45" s="890"/>
      <c r="Q45" s="890"/>
      <c r="R45" s="890"/>
      <c r="S45" s="890"/>
      <c r="T45" s="890"/>
      <c r="U45" s="890"/>
      <c r="V45" s="890"/>
      <c r="W45" s="890"/>
      <c r="X45" s="890"/>
      <c r="Y45" s="890"/>
      <c r="Z45" s="890"/>
      <c r="AA45" s="890"/>
      <c r="AB45" s="890"/>
      <c r="AC45" s="890"/>
      <c r="AD45" s="890"/>
      <c r="AE45" s="890"/>
      <c r="AF45" s="890"/>
      <c r="AG45" s="890"/>
      <c r="AH45" s="890"/>
      <c r="AI45" s="890"/>
      <c r="AJ45" s="890"/>
      <c r="AK45" s="890"/>
      <c r="AL45" s="890"/>
      <c r="AM45" s="890"/>
      <c r="AN45" s="890"/>
      <c r="AO45" s="890"/>
      <c r="AP45" s="890"/>
      <c r="AQ45" s="890"/>
      <c r="AR45" s="890"/>
      <c r="AS45" s="890"/>
      <c r="AT45" s="890"/>
      <c r="AU45" s="890"/>
      <c r="AV45" s="890"/>
      <c r="AW45" s="890"/>
      <c r="AX45" s="891"/>
    </row>
    <row r="46" spans="2:54" s="2" customFormat="1" ht="19.5" customHeight="1">
      <c r="B46" s="524"/>
      <c r="C46" s="525"/>
      <c r="D46" s="525"/>
      <c r="E46" s="525"/>
      <c r="F46" s="525"/>
      <c r="G46" s="525"/>
      <c r="H46" s="525"/>
      <c r="I46" s="525"/>
      <c r="J46" s="525"/>
      <c r="K46" s="525"/>
      <c r="L46" s="525"/>
      <c r="M46" s="525"/>
      <c r="N46" s="525"/>
      <c r="O46" s="525"/>
      <c r="P46" s="525"/>
      <c r="Q46" s="525"/>
      <c r="R46" s="525"/>
      <c r="S46" s="525"/>
      <c r="T46" s="525"/>
      <c r="U46" s="525"/>
      <c r="V46" s="525"/>
      <c r="W46" s="525"/>
      <c r="X46" s="525"/>
      <c r="Y46" s="525"/>
      <c r="Z46" s="525"/>
      <c r="AA46" s="525"/>
      <c r="AB46" s="525"/>
      <c r="AC46" s="525"/>
      <c r="AD46" s="525"/>
      <c r="AE46" s="525"/>
      <c r="AF46" s="525"/>
      <c r="AG46" s="525"/>
      <c r="AH46" s="525"/>
      <c r="AI46" s="525"/>
      <c r="AJ46" s="525"/>
      <c r="AK46" s="525"/>
      <c r="AL46" s="525"/>
      <c r="AM46" s="525"/>
      <c r="AN46" s="525"/>
      <c r="AO46" s="525"/>
      <c r="AP46" s="525"/>
      <c r="AQ46" s="525"/>
      <c r="AR46" s="525"/>
      <c r="AS46" s="525"/>
      <c r="AT46" s="525"/>
      <c r="AU46" s="525"/>
      <c r="AV46" s="525"/>
      <c r="AW46" s="525"/>
      <c r="AX46" s="526"/>
    </row>
    <row r="47" spans="2:54" s="2" customFormat="1" ht="60" customHeight="1">
      <c r="B47" s="871" t="s">
        <v>666</v>
      </c>
      <c r="C47" s="872"/>
      <c r="D47" s="872"/>
      <c r="E47" s="873"/>
      <c r="F47" s="894" t="s">
        <v>662</v>
      </c>
      <c r="G47" s="895"/>
      <c r="H47" s="896"/>
      <c r="I47" s="866" t="s">
        <v>663</v>
      </c>
      <c r="J47" s="867"/>
      <c r="K47" s="867"/>
      <c r="L47" s="867"/>
      <c r="M47" s="867"/>
      <c r="N47" s="867"/>
      <c r="O47" s="867"/>
      <c r="P47" s="868"/>
      <c r="Q47" s="866" t="s">
        <v>664</v>
      </c>
      <c r="R47" s="867"/>
      <c r="S47" s="867"/>
      <c r="T47" s="867"/>
      <c r="U47" s="867"/>
      <c r="V47" s="867"/>
      <c r="W47" s="867"/>
      <c r="X47" s="867"/>
      <c r="Y47" s="867"/>
      <c r="Z47" s="867"/>
      <c r="AA47" s="867"/>
      <c r="AB47" s="867"/>
      <c r="AC47" s="867"/>
      <c r="AD47" s="867"/>
      <c r="AE47" s="867"/>
      <c r="AF47" s="867"/>
      <c r="AG47" s="867"/>
      <c r="AH47" s="868"/>
      <c r="AI47" s="869" t="s">
        <v>672</v>
      </c>
      <c r="AJ47" s="870"/>
      <c r="AK47" s="870"/>
      <c r="AL47" s="870"/>
      <c r="AM47" s="870" t="s">
        <v>665</v>
      </c>
      <c r="AN47" s="870"/>
      <c r="AO47" s="870"/>
      <c r="AP47" s="870"/>
      <c r="AQ47" s="870"/>
      <c r="AR47" s="870"/>
      <c r="AS47" s="846" t="s">
        <v>694</v>
      </c>
      <c r="AT47" s="879"/>
      <c r="AU47" s="879"/>
      <c r="AV47" s="869" t="s">
        <v>695</v>
      </c>
      <c r="AW47" s="870"/>
      <c r="AX47" s="870"/>
      <c r="AZ47" s="1"/>
    </row>
    <row r="48" spans="2:54" s="2" customFormat="1" ht="81.75" customHeight="1">
      <c r="B48" s="902" t="s">
        <v>903</v>
      </c>
      <c r="C48" s="903"/>
      <c r="D48" s="903"/>
      <c r="E48" s="903"/>
      <c r="F48" s="904" t="s">
        <v>667</v>
      </c>
      <c r="G48" s="905"/>
      <c r="H48" s="906"/>
      <c r="I48" s="907" t="s">
        <v>904</v>
      </c>
      <c r="J48" s="908"/>
      <c r="K48" s="908"/>
      <c r="L48" s="908"/>
      <c r="M48" s="908"/>
      <c r="N48" s="908"/>
      <c r="O48" s="908"/>
      <c r="P48" s="909"/>
      <c r="Q48" s="861" t="s">
        <v>668</v>
      </c>
      <c r="R48" s="862"/>
      <c r="S48" s="862"/>
      <c r="T48" s="862"/>
      <c r="U48" s="862"/>
      <c r="V48" s="862"/>
      <c r="W48" s="862"/>
      <c r="X48" s="862"/>
      <c r="Y48" s="862"/>
      <c r="Z48" s="862"/>
      <c r="AA48" s="862"/>
      <c r="AB48" s="862"/>
      <c r="AC48" s="862"/>
      <c r="AD48" s="862"/>
      <c r="AE48" s="862"/>
      <c r="AF48" s="862"/>
      <c r="AG48" s="862"/>
      <c r="AH48" s="863"/>
      <c r="AI48" s="864" t="s">
        <v>669</v>
      </c>
      <c r="AJ48" s="864"/>
      <c r="AK48" s="864"/>
      <c r="AL48" s="864"/>
      <c r="AM48" s="865" t="s">
        <v>671</v>
      </c>
      <c r="AN48" s="865"/>
      <c r="AO48" s="865"/>
      <c r="AP48" s="865"/>
      <c r="AQ48" s="865"/>
      <c r="AR48" s="865"/>
      <c r="AS48" s="865">
        <v>15</v>
      </c>
      <c r="AT48" s="865"/>
      <c r="AU48" s="865"/>
      <c r="AV48" s="865">
        <v>13</v>
      </c>
      <c r="AW48" s="865"/>
      <c r="AX48" s="865"/>
      <c r="AZ48" s="1"/>
    </row>
    <row r="49" spans="2:50" s="2" customFormat="1" ht="81.75" customHeight="1">
      <c r="B49" s="892" t="s">
        <v>803</v>
      </c>
      <c r="C49" s="893"/>
      <c r="D49" s="893"/>
      <c r="E49" s="893"/>
      <c r="F49" s="897"/>
      <c r="G49" s="836"/>
      <c r="H49" s="898"/>
      <c r="I49" s="899"/>
      <c r="J49" s="900"/>
      <c r="K49" s="900"/>
      <c r="L49" s="900"/>
      <c r="M49" s="900"/>
      <c r="N49" s="900"/>
      <c r="O49" s="900"/>
      <c r="P49" s="901"/>
      <c r="Q49" s="899"/>
      <c r="R49" s="900"/>
      <c r="S49" s="900"/>
      <c r="T49" s="900"/>
      <c r="U49" s="900"/>
      <c r="V49" s="900"/>
      <c r="W49" s="900"/>
      <c r="X49" s="900"/>
      <c r="Y49" s="900"/>
      <c r="Z49" s="900"/>
      <c r="AA49" s="900"/>
      <c r="AB49" s="900"/>
      <c r="AC49" s="900"/>
      <c r="AD49" s="900"/>
      <c r="AE49" s="900"/>
      <c r="AF49" s="900"/>
      <c r="AG49" s="900"/>
      <c r="AH49" s="901"/>
      <c r="AI49" s="967"/>
      <c r="AJ49" s="967"/>
      <c r="AK49" s="967"/>
      <c r="AL49" s="967"/>
      <c r="AM49" s="967"/>
      <c r="AN49" s="967"/>
      <c r="AO49" s="967"/>
      <c r="AP49" s="967"/>
      <c r="AQ49" s="967"/>
      <c r="AR49" s="967"/>
      <c r="AS49" s="967"/>
      <c r="AT49" s="968"/>
      <c r="AU49" s="968"/>
      <c r="AV49" s="967"/>
      <c r="AW49" s="968"/>
      <c r="AX49" s="968"/>
    </row>
    <row r="50" spans="2:50" s="2" customFormat="1" ht="81.75" customHeight="1">
      <c r="B50" s="892" t="s">
        <v>802</v>
      </c>
      <c r="C50" s="893"/>
      <c r="D50" s="893"/>
      <c r="E50" s="893"/>
      <c r="F50" s="897"/>
      <c r="G50" s="836"/>
      <c r="H50" s="898"/>
      <c r="I50" s="899"/>
      <c r="J50" s="900"/>
      <c r="K50" s="900"/>
      <c r="L50" s="900"/>
      <c r="M50" s="900"/>
      <c r="N50" s="900"/>
      <c r="O50" s="900"/>
      <c r="P50" s="901"/>
      <c r="Q50" s="899"/>
      <c r="R50" s="900"/>
      <c r="S50" s="900"/>
      <c r="T50" s="900"/>
      <c r="U50" s="900"/>
      <c r="V50" s="900"/>
      <c r="W50" s="900"/>
      <c r="X50" s="900"/>
      <c r="Y50" s="900"/>
      <c r="Z50" s="900"/>
      <c r="AA50" s="900"/>
      <c r="AB50" s="900"/>
      <c r="AC50" s="900"/>
      <c r="AD50" s="900"/>
      <c r="AE50" s="900"/>
      <c r="AF50" s="900"/>
      <c r="AG50" s="900"/>
      <c r="AH50" s="901"/>
      <c r="AI50" s="967"/>
      <c r="AJ50" s="967"/>
      <c r="AK50" s="967"/>
      <c r="AL50" s="967"/>
      <c r="AM50" s="967"/>
      <c r="AN50" s="967"/>
      <c r="AO50" s="967"/>
      <c r="AP50" s="967"/>
      <c r="AQ50" s="967"/>
      <c r="AR50" s="967"/>
      <c r="AS50" s="967"/>
      <c r="AT50" s="968"/>
      <c r="AU50" s="968"/>
      <c r="AV50" s="967"/>
      <c r="AW50" s="968"/>
      <c r="AX50" s="968"/>
    </row>
    <row r="51" spans="2:50" s="2" customFormat="1" ht="81.75" customHeight="1">
      <c r="B51" s="892" t="s">
        <v>801</v>
      </c>
      <c r="C51" s="893"/>
      <c r="D51" s="893"/>
      <c r="E51" s="893"/>
      <c r="F51" s="897"/>
      <c r="G51" s="836"/>
      <c r="H51" s="898"/>
      <c r="I51" s="899"/>
      <c r="J51" s="900"/>
      <c r="K51" s="900"/>
      <c r="L51" s="900"/>
      <c r="M51" s="900"/>
      <c r="N51" s="900"/>
      <c r="O51" s="900"/>
      <c r="P51" s="901"/>
      <c r="Q51" s="899"/>
      <c r="R51" s="900"/>
      <c r="S51" s="900"/>
      <c r="T51" s="900"/>
      <c r="U51" s="900"/>
      <c r="V51" s="900"/>
      <c r="W51" s="900"/>
      <c r="X51" s="900"/>
      <c r="Y51" s="900"/>
      <c r="Z51" s="900"/>
      <c r="AA51" s="900"/>
      <c r="AB51" s="900"/>
      <c r="AC51" s="900"/>
      <c r="AD51" s="900"/>
      <c r="AE51" s="900"/>
      <c r="AF51" s="900"/>
      <c r="AG51" s="900"/>
      <c r="AH51" s="901"/>
      <c r="AI51" s="967"/>
      <c r="AJ51" s="967"/>
      <c r="AK51" s="967"/>
      <c r="AL51" s="967"/>
      <c r="AM51" s="967"/>
      <c r="AN51" s="967"/>
      <c r="AO51" s="967"/>
      <c r="AP51" s="967"/>
      <c r="AQ51" s="967"/>
      <c r="AR51" s="967"/>
      <c r="AS51" s="967"/>
      <c r="AT51" s="968"/>
      <c r="AU51" s="968"/>
      <c r="AV51" s="967"/>
      <c r="AW51" s="968"/>
      <c r="AX51" s="968"/>
    </row>
  </sheetData>
  <mergeCells count="141">
    <mergeCell ref="B17:B19"/>
    <mergeCell ref="C17:M19"/>
    <mergeCell ref="AF19:AW19"/>
    <mergeCell ref="B29:M31"/>
    <mergeCell ref="AK29:AN29"/>
    <mergeCell ref="AM51:AR51"/>
    <mergeCell ref="AS51:AU51"/>
    <mergeCell ref="AV51:AX51"/>
    <mergeCell ref="AI51:AL51"/>
    <mergeCell ref="Q51:AH51"/>
    <mergeCell ref="AV49:AX49"/>
    <mergeCell ref="AI50:AL50"/>
    <mergeCell ref="AM50:AR50"/>
    <mergeCell ref="AS50:AU50"/>
    <mergeCell ref="AV50:AX50"/>
    <mergeCell ref="AI49:AL49"/>
    <mergeCell ref="AM49:AR49"/>
    <mergeCell ref="AS49:AU49"/>
    <mergeCell ref="Q49:AH49"/>
    <mergeCell ref="Q50:AH50"/>
    <mergeCell ref="N19:AA19"/>
    <mergeCell ref="P17:AX17"/>
    <mergeCell ref="W22:AC22"/>
    <mergeCell ref="AW25:AX25"/>
    <mergeCell ref="W21:AE21"/>
    <mergeCell ref="C8:M8"/>
    <mergeCell ref="N8:AX8"/>
    <mergeCell ref="C10:M10"/>
    <mergeCell ref="N17:O17"/>
    <mergeCell ref="N10:AX10"/>
    <mergeCell ref="N18:AX18"/>
    <mergeCell ref="N16:AX16"/>
    <mergeCell ref="N11:AX11"/>
    <mergeCell ref="C12:Y12"/>
    <mergeCell ref="Z12:AX12"/>
    <mergeCell ref="C11:M11"/>
    <mergeCell ref="C16:M16"/>
    <mergeCell ref="N29:T29"/>
    <mergeCell ref="U29:AJ29"/>
    <mergeCell ref="AF22:AM22"/>
    <mergeCell ref="AT1:AX1"/>
    <mergeCell ref="B5:B7"/>
    <mergeCell ref="C5:M7"/>
    <mergeCell ref="C4:M4"/>
    <mergeCell ref="N4:AX4"/>
    <mergeCell ref="N5:O5"/>
    <mergeCell ref="P5:AX5"/>
    <mergeCell ref="N6:AX6"/>
    <mergeCell ref="B2:AX2"/>
    <mergeCell ref="N7:AA7"/>
    <mergeCell ref="AF7:AW7"/>
    <mergeCell ref="C9:M9"/>
    <mergeCell ref="N9:AX9"/>
    <mergeCell ref="C20:M20"/>
    <mergeCell ref="N20:AX20"/>
    <mergeCell ref="B21:B22"/>
    <mergeCell ref="N21:V21"/>
    <mergeCell ref="C21:M22"/>
    <mergeCell ref="AF21:AO21"/>
    <mergeCell ref="N22:T22"/>
    <mergeCell ref="AP21:AX22"/>
    <mergeCell ref="N32:T32"/>
    <mergeCell ref="U32:AJ32"/>
    <mergeCell ref="AK32:AN32"/>
    <mergeCell ref="AO32:AX32"/>
    <mergeCell ref="AO30:AX30"/>
    <mergeCell ref="U30:AJ30"/>
    <mergeCell ref="AK30:AN30"/>
    <mergeCell ref="AO31:AX31"/>
    <mergeCell ref="AK33:AN33"/>
    <mergeCell ref="U35:AJ35"/>
    <mergeCell ref="AK35:AN35"/>
    <mergeCell ref="B26:B27"/>
    <mergeCell ref="C26:M27"/>
    <mergeCell ref="C28:M28"/>
    <mergeCell ref="AK28:AN28"/>
    <mergeCell ref="AT25:AV25"/>
    <mergeCell ref="C25:M25"/>
    <mergeCell ref="N25:AD25"/>
    <mergeCell ref="AE25:AO25"/>
    <mergeCell ref="AQ25:AS25"/>
    <mergeCell ref="U26:AJ26"/>
    <mergeCell ref="AK26:AN26"/>
    <mergeCell ref="AO27:AX27"/>
    <mergeCell ref="N26:T26"/>
    <mergeCell ref="AK27:AN27"/>
    <mergeCell ref="AO29:AX29"/>
    <mergeCell ref="N28:T28"/>
    <mergeCell ref="U28:AJ28"/>
    <mergeCell ref="AO26:AX26"/>
    <mergeCell ref="N27:T27"/>
    <mergeCell ref="U27:AJ27"/>
    <mergeCell ref="AO28:AX28"/>
    <mergeCell ref="AO33:AX33"/>
    <mergeCell ref="B51:E51"/>
    <mergeCell ref="F47:H47"/>
    <mergeCell ref="F49:H49"/>
    <mergeCell ref="F50:H50"/>
    <mergeCell ref="F51:H51"/>
    <mergeCell ref="I47:P47"/>
    <mergeCell ref="I49:P49"/>
    <mergeCell ref="I50:P50"/>
    <mergeCell ref="I51:P51"/>
    <mergeCell ref="B48:E48"/>
    <mergeCell ref="F48:H48"/>
    <mergeCell ref="I48:P48"/>
    <mergeCell ref="B49:E49"/>
    <mergeCell ref="B50:E50"/>
    <mergeCell ref="B32:B33"/>
    <mergeCell ref="C32:M33"/>
    <mergeCell ref="N33:T33"/>
    <mergeCell ref="U33:AJ33"/>
    <mergeCell ref="N31:T31"/>
    <mergeCell ref="U31:AJ31"/>
    <mergeCell ref="AK31:AN31"/>
    <mergeCell ref="N30:T30"/>
    <mergeCell ref="AS47:AU47"/>
    <mergeCell ref="AE34:AO34"/>
    <mergeCell ref="AQ34:AS34"/>
    <mergeCell ref="AT34:AV34"/>
    <mergeCell ref="AV47:AX47"/>
    <mergeCell ref="B39:AX39"/>
    <mergeCell ref="B40:AX45"/>
    <mergeCell ref="AW34:AX34"/>
    <mergeCell ref="B35:B36"/>
    <mergeCell ref="AO35:AX35"/>
    <mergeCell ref="N36:T36"/>
    <mergeCell ref="U36:AX36"/>
    <mergeCell ref="C34:M34"/>
    <mergeCell ref="N34:AD34"/>
    <mergeCell ref="C35:M36"/>
    <mergeCell ref="N35:T35"/>
    <mergeCell ref="Q48:AH48"/>
    <mergeCell ref="AI48:AL48"/>
    <mergeCell ref="AM48:AR48"/>
    <mergeCell ref="AS48:AU48"/>
    <mergeCell ref="AV48:AX48"/>
    <mergeCell ref="Q47:AH47"/>
    <mergeCell ref="AI47:AL47"/>
    <mergeCell ref="AM47:AR47"/>
    <mergeCell ref="B47:E47"/>
  </mergeCells>
  <phoneticPr fontId="5"/>
  <printOptions horizontalCentered="1" verticalCentered="1"/>
  <pageMargins left="0.70866141732283472" right="0.31496062992125984" top="0.35433070866141736" bottom="0.35433070866141736" header="0" footer="0"/>
  <pageSetup paperSize="9" scale="74" orientation="portrait" r:id="rId1"/>
  <rowBreaks count="2" manualBreakCount="2">
    <brk id="37" max="50" man="1"/>
    <brk id="54" max="5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1:BI52"/>
  <sheetViews>
    <sheetView view="pageBreakPreview" zoomScale="80" zoomScaleNormal="100" zoomScaleSheetLayoutView="80" workbookViewId="0">
      <selection activeCell="AK44" sqref="AK44"/>
    </sheetView>
  </sheetViews>
  <sheetFormatPr defaultRowHeight="14.25"/>
  <cols>
    <col min="1" max="1" width="1" style="109" customWidth="1"/>
    <col min="2" max="11" width="1.875" style="109" customWidth="1"/>
    <col min="12" max="12" width="3.125" style="109" customWidth="1"/>
    <col min="13" max="49" width="1.875" style="109" customWidth="1"/>
    <col min="50" max="51" width="3.875" style="109" customWidth="1"/>
    <col min="52" max="53" width="1.875" style="109" customWidth="1"/>
    <col min="54" max="54" width="0.875" style="109" customWidth="1"/>
    <col min="55" max="16384" width="9" style="109"/>
  </cols>
  <sheetData>
    <row r="1" spans="2:61" ht="20.25" customHeight="1" thickBot="1">
      <c r="B1" s="259"/>
      <c r="C1" s="259"/>
      <c r="D1" s="259"/>
      <c r="E1" s="259"/>
      <c r="F1" s="259"/>
      <c r="G1" s="259"/>
      <c r="H1" s="259"/>
      <c r="I1" s="259"/>
      <c r="J1" s="259"/>
      <c r="K1" s="259"/>
      <c r="L1" s="259"/>
      <c r="M1" s="259"/>
      <c r="N1" s="253"/>
      <c r="O1" s="253"/>
      <c r="P1" s="253"/>
      <c r="Q1" s="253"/>
      <c r="R1" s="253"/>
      <c r="S1" s="253"/>
      <c r="T1" s="253"/>
      <c r="U1" s="253"/>
      <c r="V1" s="253"/>
      <c r="W1" s="253"/>
      <c r="X1" s="253"/>
      <c r="Y1" s="253"/>
      <c r="Z1" s="253"/>
      <c r="AA1" s="253"/>
      <c r="AB1" s="253"/>
      <c r="AC1" s="253"/>
      <c r="AD1" s="253"/>
      <c r="AE1" s="253"/>
      <c r="AF1" s="253"/>
      <c r="AL1" s="253"/>
      <c r="AM1" s="253"/>
      <c r="AN1" s="253"/>
      <c r="AO1" s="253"/>
      <c r="AP1" s="253"/>
      <c r="AQ1" s="253"/>
      <c r="AW1" s="776" t="s">
        <v>110</v>
      </c>
      <c r="AX1" s="777"/>
      <c r="AY1" s="777"/>
      <c r="AZ1" s="777"/>
      <c r="BA1" s="778"/>
    </row>
    <row r="2" spans="2:61" s="562" customFormat="1" ht="17.25" customHeight="1">
      <c r="B2" s="50"/>
      <c r="C2" s="561"/>
      <c r="D2" s="561"/>
      <c r="E2" s="561"/>
      <c r="F2" s="561"/>
      <c r="G2" s="561"/>
      <c r="H2" s="561"/>
      <c r="I2" s="561"/>
      <c r="J2" s="561"/>
      <c r="K2" s="561"/>
      <c r="L2" s="47"/>
      <c r="M2" s="672"/>
      <c r="N2" s="673"/>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row>
    <row r="3" spans="2:61" ht="21.75" customHeight="1">
      <c r="C3" s="667"/>
      <c r="D3" s="667"/>
      <c r="E3" s="667"/>
      <c r="F3" s="667"/>
      <c r="G3" s="667"/>
      <c r="H3" s="667"/>
      <c r="I3" s="667"/>
      <c r="J3" s="667"/>
      <c r="K3" s="667"/>
      <c r="L3" s="667"/>
      <c r="M3" s="667"/>
      <c r="N3" s="667"/>
      <c r="O3" s="667"/>
      <c r="P3" s="667"/>
      <c r="Q3" s="667"/>
      <c r="R3" s="667"/>
      <c r="S3" s="667"/>
      <c r="T3" s="667"/>
      <c r="U3" s="667"/>
      <c r="V3" s="667"/>
      <c r="W3" s="667"/>
      <c r="X3" s="667"/>
      <c r="Y3" s="669" t="s">
        <v>97</v>
      </c>
      <c r="Z3" s="667"/>
      <c r="AA3" s="667"/>
      <c r="AB3" s="667"/>
      <c r="AC3" s="667"/>
      <c r="AD3" s="667"/>
      <c r="AE3" s="667"/>
      <c r="AF3" s="667"/>
      <c r="AG3" s="667"/>
      <c r="AH3" s="667"/>
      <c r="AI3" s="667"/>
      <c r="AJ3" s="667"/>
      <c r="AK3" s="667"/>
      <c r="AL3" s="667"/>
      <c r="AM3" s="667"/>
      <c r="AN3" s="667"/>
      <c r="AO3" s="667"/>
      <c r="AP3" s="667"/>
      <c r="AQ3" s="667"/>
      <c r="AR3" s="667"/>
      <c r="AS3" s="667"/>
      <c r="AT3" s="667"/>
      <c r="AU3" s="667"/>
      <c r="AV3" s="667"/>
      <c r="AW3" s="667"/>
      <c r="AX3" s="667"/>
      <c r="AY3" s="667"/>
      <c r="AZ3" s="667"/>
      <c r="BA3" s="667"/>
    </row>
    <row r="4" spans="2:61" s="562" customFormat="1" ht="17.25" customHeight="1">
      <c r="B4" s="50"/>
      <c r="C4" s="561"/>
      <c r="D4" s="561"/>
      <c r="E4" s="561"/>
      <c r="F4" s="561"/>
      <c r="G4" s="561"/>
      <c r="H4" s="561"/>
      <c r="I4" s="561"/>
      <c r="J4" s="561"/>
      <c r="K4" s="561"/>
      <c r="L4" s="47"/>
      <c r="M4" s="672"/>
      <c r="N4" s="673"/>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row>
    <row r="5" spans="2:61" s="5" customFormat="1" ht="32.25" customHeight="1">
      <c r="B5" s="659"/>
      <c r="C5" s="714" t="s">
        <v>735</v>
      </c>
      <c r="D5" s="714"/>
      <c r="E5" s="714"/>
      <c r="F5" s="714"/>
      <c r="G5" s="714"/>
      <c r="H5" s="714"/>
      <c r="I5" s="714"/>
      <c r="J5" s="714"/>
      <c r="K5" s="714"/>
      <c r="L5" s="659" t="s">
        <v>7</v>
      </c>
      <c r="M5" s="457" t="str">
        <f>団体名</f>
        <v>和歌山委託訓練センター</v>
      </c>
      <c r="N5" s="457"/>
      <c r="O5" s="583"/>
      <c r="P5" s="583"/>
      <c r="Q5" s="583"/>
      <c r="R5" s="583"/>
      <c r="S5" s="583"/>
      <c r="T5" s="583"/>
      <c r="U5" s="583"/>
      <c r="V5" s="583"/>
      <c r="W5" s="583"/>
      <c r="X5" s="583"/>
      <c r="Y5" s="583"/>
      <c r="Z5" s="583"/>
      <c r="AA5" s="583"/>
      <c r="AB5" s="583"/>
      <c r="AC5" s="32"/>
      <c r="AD5" s="32"/>
      <c r="AE5" s="32"/>
      <c r="AF5" s="32"/>
      <c r="AG5" s="32"/>
      <c r="AH5" s="32"/>
      <c r="AI5" s="32"/>
      <c r="AJ5" s="32"/>
      <c r="AK5" s="32"/>
      <c r="AL5" s="32"/>
      <c r="AM5" s="32"/>
      <c r="AN5" s="32"/>
      <c r="AO5" s="32"/>
      <c r="AP5" s="32"/>
      <c r="AQ5" s="32"/>
      <c r="AR5" s="32"/>
      <c r="AS5" s="32"/>
      <c r="AT5" s="32"/>
      <c r="AU5" s="32"/>
      <c r="AV5" s="32"/>
      <c r="AW5" s="32"/>
      <c r="AX5" s="32"/>
      <c r="AY5" s="32"/>
    </row>
    <row r="6" spans="2:61" s="5" customFormat="1" ht="32.25" customHeight="1">
      <c r="B6" s="582"/>
      <c r="C6" s="714" t="s">
        <v>65</v>
      </c>
      <c r="D6" s="714"/>
      <c r="E6" s="714"/>
      <c r="F6" s="714"/>
      <c r="G6" s="714"/>
      <c r="H6" s="714"/>
      <c r="I6" s="714"/>
      <c r="J6" s="714"/>
      <c r="K6" s="714"/>
      <c r="L6" s="659" t="s">
        <v>7</v>
      </c>
      <c r="M6" s="433" t="str">
        <f>科名</f>
        <v>あいうえお＊あいうえお＊あいうえお＊あいうえお＊あいうえお＊あいう</v>
      </c>
      <c r="N6" s="457"/>
      <c r="O6" s="583"/>
      <c r="P6" s="583"/>
      <c r="Q6" s="583"/>
      <c r="R6" s="583"/>
      <c r="S6" s="583"/>
      <c r="T6" s="583"/>
      <c r="U6" s="583"/>
      <c r="V6" s="583"/>
      <c r="W6" s="583"/>
      <c r="X6" s="583"/>
      <c r="Y6" s="583"/>
      <c r="Z6" s="583"/>
      <c r="AA6" s="583"/>
      <c r="AB6" s="583"/>
      <c r="AC6" s="583"/>
      <c r="AD6" s="583"/>
      <c r="AE6" s="583"/>
      <c r="AF6" s="583"/>
      <c r="AG6" s="583"/>
      <c r="AH6" s="583"/>
      <c r="AI6" s="583"/>
      <c r="AJ6" s="583"/>
      <c r="AK6" s="583"/>
      <c r="AL6" s="583"/>
      <c r="AM6" s="583"/>
      <c r="AN6" s="583"/>
      <c r="AO6" s="583"/>
      <c r="AP6" s="583"/>
      <c r="AQ6" s="583"/>
      <c r="AR6" s="583"/>
      <c r="AS6" s="583"/>
      <c r="AT6" s="583"/>
      <c r="AU6" s="583"/>
      <c r="AV6" s="583"/>
      <c r="AW6" s="583"/>
      <c r="AX6" s="583"/>
      <c r="AY6" s="583"/>
      <c r="AZ6" s="583"/>
      <c r="BA6" s="583"/>
      <c r="BB6" s="583"/>
      <c r="BC6" s="583"/>
      <c r="BD6" s="583"/>
      <c r="BE6" s="583"/>
      <c r="BF6" s="583"/>
      <c r="BG6" s="583"/>
      <c r="BH6" s="583"/>
      <c r="BI6" s="583"/>
    </row>
    <row r="7" spans="2:61" s="5" customFormat="1" ht="32.25" customHeight="1">
      <c r="B7" s="582"/>
      <c r="C7" s="714"/>
      <c r="D7" s="714"/>
      <c r="E7" s="714"/>
      <c r="F7" s="714"/>
      <c r="G7" s="714"/>
      <c r="H7" s="714"/>
      <c r="I7" s="714"/>
      <c r="J7" s="714"/>
      <c r="K7" s="714"/>
      <c r="L7" s="659"/>
      <c r="M7" s="433" t="str">
        <f>提案左括弧&amp;提案科名&amp;提案右括弧</f>
        <v>（アイウエオ＊アイウエオ＊アイウエオ＊アイウエオ＊アイウエオ＊アイウ）</v>
      </c>
      <c r="N7" s="458"/>
      <c r="O7" s="583"/>
      <c r="P7" s="583"/>
      <c r="Q7" s="583"/>
      <c r="R7" s="583"/>
      <c r="S7" s="583"/>
      <c r="T7" s="583"/>
      <c r="U7" s="583"/>
      <c r="V7" s="583"/>
      <c r="W7" s="583"/>
      <c r="X7" s="583"/>
      <c r="Y7" s="583"/>
      <c r="Z7" s="583"/>
      <c r="AA7" s="583"/>
      <c r="AB7" s="583"/>
      <c r="AC7" s="583"/>
      <c r="AD7" s="583"/>
      <c r="AE7" s="583"/>
      <c r="AF7" s="583"/>
      <c r="AG7" s="583"/>
      <c r="AH7" s="583"/>
      <c r="AI7" s="583"/>
      <c r="AJ7" s="583"/>
      <c r="AK7" s="583"/>
      <c r="AL7" s="583"/>
      <c r="AM7" s="583"/>
      <c r="AN7" s="583"/>
      <c r="AO7" s="583"/>
      <c r="AP7" s="583"/>
      <c r="AQ7" s="583"/>
      <c r="AR7" s="583"/>
      <c r="AS7" s="583"/>
      <c r="AT7" s="583"/>
      <c r="AU7" s="583"/>
      <c r="AV7" s="583"/>
      <c r="AW7" s="583"/>
      <c r="AX7" s="583"/>
      <c r="AY7" s="583"/>
      <c r="AZ7" s="583"/>
      <c r="BA7" s="583"/>
      <c r="BB7" s="583"/>
      <c r="BC7" s="583"/>
      <c r="BD7" s="583"/>
      <c r="BE7" s="583"/>
      <c r="BF7" s="583"/>
      <c r="BG7" s="583"/>
      <c r="BH7" s="583"/>
      <c r="BI7" s="583"/>
    </row>
    <row r="8" spans="2:61" s="562" customFormat="1" ht="17.25" customHeight="1">
      <c r="B8" s="50"/>
      <c r="C8" s="561"/>
      <c r="D8" s="561"/>
      <c r="E8" s="561"/>
      <c r="F8" s="561"/>
      <c r="G8" s="561"/>
      <c r="H8" s="561"/>
      <c r="I8" s="561"/>
      <c r="J8" s="561"/>
      <c r="K8" s="561"/>
      <c r="L8" s="47"/>
      <c r="M8" s="672"/>
      <c r="N8" s="673"/>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row>
    <row r="9" spans="2:61" s="115" customFormat="1" ht="22.5" customHeight="1">
      <c r="B9" s="384" t="s">
        <v>75</v>
      </c>
      <c r="C9" s="661"/>
      <c r="D9" s="661"/>
      <c r="E9" s="661"/>
      <c r="F9" s="661"/>
      <c r="G9" s="661"/>
      <c r="H9" s="661"/>
      <c r="I9" s="661"/>
      <c r="J9" s="554"/>
      <c r="K9" s="554"/>
      <c r="L9" s="661"/>
      <c r="M9" s="661"/>
      <c r="N9" s="661"/>
      <c r="O9" s="661"/>
      <c r="P9" s="661"/>
      <c r="Q9" s="661"/>
      <c r="R9" s="661"/>
      <c r="S9" s="661"/>
      <c r="T9" s="661"/>
      <c r="U9" s="661"/>
      <c r="V9" s="661"/>
      <c r="W9" s="661"/>
      <c r="X9" s="661"/>
      <c r="Y9" s="661"/>
      <c r="Z9" s="661"/>
      <c r="AA9" s="661"/>
      <c r="AB9" s="661"/>
      <c r="AC9" s="661"/>
      <c r="AD9" s="661"/>
      <c r="AE9" s="661"/>
      <c r="AF9" s="661"/>
      <c r="AG9" s="661"/>
      <c r="AH9" s="661"/>
      <c r="AI9" s="661"/>
      <c r="AJ9" s="661"/>
      <c r="AK9" s="661"/>
      <c r="AL9" s="661"/>
      <c r="AM9" s="661"/>
      <c r="AN9" s="661"/>
      <c r="AO9" s="661"/>
      <c r="AP9" s="661"/>
      <c r="AQ9" s="661"/>
      <c r="AR9" s="660"/>
      <c r="AS9" s="660"/>
      <c r="AT9" s="660"/>
      <c r="AU9" s="660"/>
      <c r="AV9" s="660"/>
      <c r="AW9" s="660"/>
      <c r="AX9" s="660"/>
      <c r="AY9" s="660"/>
      <c r="AZ9" s="660"/>
      <c r="BA9" s="660"/>
    </row>
    <row r="10" spans="2:61" s="115" customFormat="1" ht="47.25" customHeight="1">
      <c r="B10" s="969" t="s">
        <v>1</v>
      </c>
      <c r="C10" s="969"/>
      <c r="D10" s="969"/>
      <c r="E10" s="969"/>
      <c r="F10" s="969"/>
      <c r="G10" s="969"/>
      <c r="H10" s="969"/>
      <c r="I10" s="969"/>
      <c r="J10" s="970" t="s">
        <v>64</v>
      </c>
      <c r="K10" s="970"/>
      <c r="L10" s="970"/>
      <c r="M10" s="970"/>
      <c r="N10" s="970"/>
      <c r="O10" s="970"/>
      <c r="P10" s="970"/>
      <c r="Q10" s="970"/>
      <c r="R10" s="970"/>
      <c r="S10" s="970"/>
      <c r="T10" s="970"/>
      <c r="U10" s="970"/>
      <c r="V10" s="970" t="s">
        <v>799</v>
      </c>
      <c r="W10" s="970"/>
      <c r="X10" s="970"/>
      <c r="Y10" s="970"/>
      <c r="Z10" s="970"/>
      <c r="AA10" s="970"/>
      <c r="AB10" s="970"/>
      <c r="AC10" s="970"/>
      <c r="AD10" s="970"/>
      <c r="AE10" s="970"/>
      <c r="AF10" s="970"/>
      <c r="AG10" s="970"/>
      <c r="AH10" s="970"/>
      <c r="AI10" s="970"/>
      <c r="AJ10" s="970"/>
      <c r="AK10" s="970"/>
      <c r="AL10" s="970"/>
      <c r="AM10" s="970" t="s">
        <v>800</v>
      </c>
      <c r="AN10" s="970"/>
      <c r="AO10" s="970"/>
      <c r="AP10" s="970"/>
      <c r="AQ10" s="970"/>
      <c r="AR10" s="969" t="s">
        <v>6</v>
      </c>
      <c r="AS10" s="969"/>
      <c r="AT10" s="969"/>
      <c r="AU10" s="969"/>
      <c r="AV10" s="969"/>
      <c r="AW10" s="969"/>
      <c r="AX10" s="969"/>
      <c r="AY10" s="969"/>
      <c r="AZ10" s="969"/>
      <c r="BA10" s="969"/>
    </row>
    <row r="11" spans="2:61" s="115" customFormat="1" ht="24.95" customHeight="1">
      <c r="B11" s="893"/>
      <c r="C11" s="893"/>
      <c r="D11" s="893"/>
      <c r="E11" s="893"/>
      <c r="F11" s="893"/>
      <c r="G11" s="893"/>
      <c r="H11" s="893"/>
      <c r="I11" s="893"/>
      <c r="J11" s="893"/>
      <c r="K11" s="893"/>
      <c r="L11" s="893"/>
      <c r="M11" s="893"/>
      <c r="N11" s="893"/>
      <c r="O11" s="893"/>
      <c r="P11" s="893"/>
      <c r="Q11" s="893"/>
      <c r="R11" s="893"/>
      <c r="S11" s="893"/>
      <c r="T11" s="893"/>
      <c r="U11" s="893"/>
      <c r="V11" s="971"/>
      <c r="W11" s="971"/>
      <c r="X11" s="971"/>
      <c r="Y11" s="971"/>
      <c r="Z11" s="971"/>
      <c r="AA11" s="971"/>
      <c r="AB11" s="971"/>
      <c r="AC11" s="971"/>
      <c r="AD11" s="971"/>
      <c r="AE11" s="971"/>
      <c r="AF11" s="971"/>
      <c r="AG11" s="971"/>
      <c r="AH11" s="971"/>
      <c r="AI11" s="971"/>
      <c r="AJ11" s="971"/>
      <c r="AK11" s="971"/>
      <c r="AL11" s="971"/>
      <c r="AM11" s="972"/>
      <c r="AN11" s="972"/>
      <c r="AO11" s="972"/>
      <c r="AP11" s="972"/>
      <c r="AQ11" s="972"/>
      <c r="AR11" s="971"/>
      <c r="AS11" s="971"/>
      <c r="AT11" s="971"/>
      <c r="AU11" s="971"/>
      <c r="AV11" s="971"/>
      <c r="AW11" s="971"/>
      <c r="AX11" s="971"/>
      <c r="AY11" s="971"/>
      <c r="AZ11" s="971"/>
      <c r="BA11" s="971"/>
    </row>
    <row r="12" spans="2:61" s="115" customFormat="1" ht="24.95" customHeight="1">
      <c r="B12" s="893"/>
      <c r="C12" s="893"/>
      <c r="D12" s="893"/>
      <c r="E12" s="893"/>
      <c r="F12" s="893"/>
      <c r="G12" s="893"/>
      <c r="H12" s="893"/>
      <c r="I12" s="893"/>
      <c r="J12" s="893"/>
      <c r="K12" s="893"/>
      <c r="L12" s="893"/>
      <c r="M12" s="893"/>
      <c r="N12" s="893"/>
      <c r="O12" s="893"/>
      <c r="P12" s="893"/>
      <c r="Q12" s="893"/>
      <c r="R12" s="893"/>
      <c r="S12" s="893"/>
      <c r="T12" s="893"/>
      <c r="U12" s="893"/>
      <c r="V12" s="971"/>
      <c r="W12" s="971"/>
      <c r="X12" s="971"/>
      <c r="Y12" s="971"/>
      <c r="Z12" s="971"/>
      <c r="AA12" s="971"/>
      <c r="AB12" s="971"/>
      <c r="AC12" s="971"/>
      <c r="AD12" s="971"/>
      <c r="AE12" s="971"/>
      <c r="AF12" s="971"/>
      <c r="AG12" s="971"/>
      <c r="AH12" s="971"/>
      <c r="AI12" s="971"/>
      <c r="AJ12" s="971"/>
      <c r="AK12" s="971"/>
      <c r="AL12" s="971"/>
      <c r="AM12" s="972"/>
      <c r="AN12" s="972"/>
      <c r="AO12" s="972"/>
      <c r="AP12" s="972"/>
      <c r="AQ12" s="972"/>
      <c r="AR12" s="971"/>
      <c r="AS12" s="971"/>
      <c r="AT12" s="971"/>
      <c r="AU12" s="971"/>
      <c r="AV12" s="971"/>
      <c r="AW12" s="971"/>
      <c r="AX12" s="971"/>
      <c r="AY12" s="971"/>
      <c r="AZ12" s="971"/>
      <c r="BA12" s="971"/>
    </row>
    <row r="13" spans="2:61" s="115" customFormat="1" ht="24.95" customHeight="1">
      <c r="B13" s="893"/>
      <c r="C13" s="893"/>
      <c r="D13" s="893"/>
      <c r="E13" s="893"/>
      <c r="F13" s="893"/>
      <c r="G13" s="893"/>
      <c r="H13" s="893"/>
      <c r="I13" s="893"/>
      <c r="J13" s="893"/>
      <c r="K13" s="893"/>
      <c r="L13" s="893"/>
      <c r="M13" s="893"/>
      <c r="N13" s="893"/>
      <c r="O13" s="893"/>
      <c r="P13" s="893"/>
      <c r="Q13" s="893"/>
      <c r="R13" s="893"/>
      <c r="S13" s="893"/>
      <c r="T13" s="893"/>
      <c r="U13" s="893"/>
      <c r="V13" s="971"/>
      <c r="W13" s="971"/>
      <c r="X13" s="971"/>
      <c r="Y13" s="971"/>
      <c r="Z13" s="971"/>
      <c r="AA13" s="971"/>
      <c r="AB13" s="971"/>
      <c r="AC13" s="971"/>
      <c r="AD13" s="971"/>
      <c r="AE13" s="971"/>
      <c r="AF13" s="971"/>
      <c r="AG13" s="971"/>
      <c r="AH13" s="971"/>
      <c r="AI13" s="971"/>
      <c r="AJ13" s="971"/>
      <c r="AK13" s="971"/>
      <c r="AL13" s="971"/>
      <c r="AM13" s="972"/>
      <c r="AN13" s="972"/>
      <c r="AO13" s="972"/>
      <c r="AP13" s="972"/>
      <c r="AQ13" s="972"/>
      <c r="AR13" s="971"/>
      <c r="AS13" s="971"/>
      <c r="AT13" s="971"/>
      <c r="AU13" s="971"/>
      <c r="AV13" s="971"/>
      <c r="AW13" s="971"/>
      <c r="AX13" s="971"/>
      <c r="AY13" s="971"/>
      <c r="AZ13" s="971"/>
      <c r="BA13" s="971"/>
    </row>
    <row r="14" spans="2:61" s="115" customFormat="1" ht="24.95" customHeight="1">
      <c r="B14" s="893"/>
      <c r="C14" s="893"/>
      <c r="D14" s="893"/>
      <c r="E14" s="893"/>
      <c r="F14" s="893"/>
      <c r="G14" s="893"/>
      <c r="H14" s="893"/>
      <c r="I14" s="893"/>
      <c r="J14" s="893"/>
      <c r="K14" s="893"/>
      <c r="L14" s="893"/>
      <c r="M14" s="893"/>
      <c r="N14" s="893"/>
      <c r="O14" s="893"/>
      <c r="P14" s="893"/>
      <c r="Q14" s="893"/>
      <c r="R14" s="893"/>
      <c r="S14" s="893"/>
      <c r="T14" s="893"/>
      <c r="U14" s="893"/>
      <c r="V14" s="971"/>
      <c r="W14" s="971"/>
      <c r="X14" s="971"/>
      <c r="Y14" s="971"/>
      <c r="Z14" s="971"/>
      <c r="AA14" s="971"/>
      <c r="AB14" s="971"/>
      <c r="AC14" s="971"/>
      <c r="AD14" s="971"/>
      <c r="AE14" s="971"/>
      <c r="AF14" s="971"/>
      <c r="AG14" s="971"/>
      <c r="AH14" s="971"/>
      <c r="AI14" s="971"/>
      <c r="AJ14" s="971"/>
      <c r="AK14" s="971"/>
      <c r="AL14" s="971"/>
      <c r="AM14" s="972"/>
      <c r="AN14" s="972"/>
      <c r="AO14" s="972"/>
      <c r="AP14" s="972"/>
      <c r="AQ14" s="972"/>
      <c r="AR14" s="971"/>
      <c r="AS14" s="971"/>
      <c r="AT14" s="971"/>
      <c r="AU14" s="971"/>
      <c r="AV14" s="971"/>
      <c r="AW14" s="971"/>
      <c r="AX14" s="971"/>
      <c r="AY14" s="971"/>
      <c r="AZ14" s="971"/>
      <c r="BA14" s="971"/>
    </row>
    <row r="15" spans="2:61" s="115" customFormat="1" ht="24.95" customHeight="1">
      <c r="B15" s="893"/>
      <c r="C15" s="893"/>
      <c r="D15" s="893"/>
      <c r="E15" s="893"/>
      <c r="F15" s="893"/>
      <c r="G15" s="893"/>
      <c r="H15" s="893"/>
      <c r="I15" s="893"/>
      <c r="J15" s="893"/>
      <c r="K15" s="893"/>
      <c r="L15" s="893"/>
      <c r="M15" s="893"/>
      <c r="N15" s="893"/>
      <c r="O15" s="893"/>
      <c r="P15" s="893"/>
      <c r="Q15" s="893"/>
      <c r="R15" s="893"/>
      <c r="S15" s="893"/>
      <c r="T15" s="893"/>
      <c r="U15" s="893"/>
      <c r="V15" s="971"/>
      <c r="W15" s="971"/>
      <c r="X15" s="971"/>
      <c r="Y15" s="971"/>
      <c r="Z15" s="971"/>
      <c r="AA15" s="971"/>
      <c r="AB15" s="971"/>
      <c r="AC15" s="971"/>
      <c r="AD15" s="971"/>
      <c r="AE15" s="971"/>
      <c r="AF15" s="971"/>
      <c r="AG15" s="971"/>
      <c r="AH15" s="971"/>
      <c r="AI15" s="971"/>
      <c r="AJ15" s="971"/>
      <c r="AK15" s="971"/>
      <c r="AL15" s="971"/>
      <c r="AM15" s="972"/>
      <c r="AN15" s="972"/>
      <c r="AO15" s="972"/>
      <c r="AP15" s="972"/>
      <c r="AQ15" s="972"/>
      <c r="AR15" s="971"/>
      <c r="AS15" s="971"/>
      <c r="AT15" s="971"/>
      <c r="AU15" s="971"/>
      <c r="AV15" s="971"/>
      <c r="AW15" s="971"/>
      <c r="AX15" s="971"/>
      <c r="AY15" s="971"/>
      <c r="AZ15" s="971"/>
      <c r="BA15" s="971"/>
    </row>
    <row r="16" spans="2:61" s="115" customFormat="1" ht="24.95" customHeight="1">
      <c r="B16" s="893"/>
      <c r="C16" s="893"/>
      <c r="D16" s="893"/>
      <c r="E16" s="893"/>
      <c r="F16" s="893"/>
      <c r="G16" s="893"/>
      <c r="H16" s="893"/>
      <c r="I16" s="893"/>
      <c r="J16" s="893"/>
      <c r="K16" s="893"/>
      <c r="L16" s="893"/>
      <c r="M16" s="893"/>
      <c r="N16" s="893"/>
      <c r="O16" s="893"/>
      <c r="P16" s="893"/>
      <c r="Q16" s="893"/>
      <c r="R16" s="893"/>
      <c r="S16" s="893"/>
      <c r="T16" s="893"/>
      <c r="U16" s="893"/>
      <c r="V16" s="971"/>
      <c r="W16" s="971"/>
      <c r="X16" s="971"/>
      <c r="Y16" s="971"/>
      <c r="Z16" s="971"/>
      <c r="AA16" s="971"/>
      <c r="AB16" s="971"/>
      <c r="AC16" s="971"/>
      <c r="AD16" s="971"/>
      <c r="AE16" s="971"/>
      <c r="AF16" s="971"/>
      <c r="AG16" s="971"/>
      <c r="AH16" s="971"/>
      <c r="AI16" s="971"/>
      <c r="AJ16" s="971"/>
      <c r="AK16" s="971"/>
      <c r="AL16" s="971"/>
      <c r="AM16" s="972"/>
      <c r="AN16" s="972"/>
      <c r="AO16" s="972"/>
      <c r="AP16" s="972"/>
      <c r="AQ16" s="972"/>
      <c r="AR16" s="971"/>
      <c r="AS16" s="971"/>
      <c r="AT16" s="971"/>
      <c r="AU16" s="971"/>
      <c r="AV16" s="971"/>
      <c r="AW16" s="971"/>
      <c r="AX16" s="971"/>
      <c r="AY16" s="971"/>
      <c r="AZ16" s="971"/>
      <c r="BA16" s="971"/>
    </row>
    <row r="17" spans="2:53" s="115" customFormat="1" ht="24.95" customHeight="1">
      <c r="B17" s="893"/>
      <c r="C17" s="893"/>
      <c r="D17" s="893"/>
      <c r="E17" s="893"/>
      <c r="F17" s="893"/>
      <c r="G17" s="893"/>
      <c r="H17" s="893"/>
      <c r="I17" s="893"/>
      <c r="J17" s="893"/>
      <c r="K17" s="893"/>
      <c r="L17" s="893"/>
      <c r="M17" s="893"/>
      <c r="N17" s="893"/>
      <c r="O17" s="893"/>
      <c r="P17" s="893"/>
      <c r="Q17" s="893"/>
      <c r="R17" s="893"/>
      <c r="S17" s="893"/>
      <c r="T17" s="893"/>
      <c r="U17" s="893"/>
      <c r="V17" s="971"/>
      <c r="W17" s="971"/>
      <c r="X17" s="971"/>
      <c r="Y17" s="971"/>
      <c r="Z17" s="971"/>
      <c r="AA17" s="971"/>
      <c r="AB17" s="971"/>
      <c r="AC17" s="971"/>
      <c r="AD17" s="971"/>
      <c r="AE17" s="971"/>
      <c r="AF17" s="971"/>
      <c r="AG17" s="971"/>
      <c r="AH17" s="971"/>
      <c r="AI17" s="971"/>
      <c r="AJ17" s="971"/>
      <c r="AK17" s="971"/>
      <c r="AL17" s="971"/>
      <c r="AM17" s="972"/>
      <c r="AN17" s="972"/>
      <c r="AO17" s="972"/>
      <c r="AP17" s="972"/>
      <c r="AQ17" s="972"/>
      <c r="AR17" s="971"/>
      <c r="AS17" s="971"/>
      <c r="AT17" s="971"/>
      <c r="AU17" s="971"/>
      <c r="AV17" s="971"/>
      <c r="AW17" s="971"/>
      <c r="AX17" s="971"/>
      <c r="AY17" s="971"/>
      <c r="AZ17" s="971"/>
      <c r="BA17" s="971"/>
    </row>
    <row r="18" spans="2:53" s="115" customFormat="1" ht="24.95" customHeight="1">
      <c r="B18" s="893"/>
      <c r="C18" s="893"/>
      <c r="D18" s="893"/>
      <c r="E18" s="893"/>
      <c r="F18" s="893"/>
      <c r="G18" s="893"/>
      <c r="H18" s="893"/>
      <c r="I18" s="893"/>
      <c r="J18" s="893"/>
      <c r="K18" s="893"/>
      <c r="L18" s="893"/>
      <c r="M18" s="893"/>
      <c r="N18" s="893"/>
      <c r="O18" s="893"/>
      <c r="P18" s="893"/>
      <c r="Q18" s="893"/>
      <c r="R18" s="893"/>
      <c r="S18" s="893"/>
      <c r="T18" s="893"/>
      <c r="U18" s="893"/>
      <c r="V18" s="971"/>
      <c r="W18" s="971"/>
      <c r="X18" s="971"/>
      <c r="Y18" s="971"/>
      <c r="Z18" s="971"/>
      <c r="AA18" s="971"/>
      <c r="AB18" s="971"/>
      <c r="AC18" s="971"/>
      <c r="AD18" s="971"/>
      <c r="AE18" s="971"/>
      <c r="AF18" s="971"/>
      <c r="AG18" s="971"/>
      <c r="AH18" s="971"/>
      <c r="AI18" s="971"/>
      <c r="AJ18" s="971"/>
      <c r="AK18" s="971"/>
      <c r="AL18" s="971"/>
      <c r="AM18" s="972"/>
      <c r="AN18" s="972"/>
      <c r="AO18" s="972"/>
      <c r="AP18" s="972"/>
      <c r="AQ18" s="972"/>
      <c r="AR18" s="971"/>
      <c r="AS18" s="971"/>
      <c r="AT18" s="971"/>
      <c r="AU18" s="971"/>
      <c r="AV18" s="971"/>
      <c r="AW18" s="971"/>
      <c r="AX18" s="971"/>
      <c r="AY18" s="971"/>
      <c r="AZ18" s="971"/>
      <c r="BA18" s="971"/>
    </row>
    <row r="19" spans="2:53" s="115" customFormat="1" ht="24.95" customHeight="1">
      <c r="B19" s="893"/>
      <c r="C19" s="893"/>
      <c r="D19" s="893"/>
      <c r="E19" s="893"/>
      <c r="F19" s="893"/>
      <c r="G19" s="893"/>
      <c r="H19" s="893"/>
      <c r="I19" s="893"/>
      <c r="J19" s="893"/>
      <c r="K19" s="893"/>
      <c r="L19" s="893"/>
      <c r="M19" s="893"/>
      <c r="N19" s="893"/>
      <c r="O19" s="893"/>
      <c r="P19" s="893"/>
      <c r="Q19" s="893"/>
      <c r="R19" s="893"/>
      <c r="S19" s="893"/>
      <c r="T19" s="893"/>
      <c r="U19" s="893"/>
      <c r="V19" s="971"/>
      <c r="W19" s="971"/>
      <c r="X19" s="971"/>
      <c r="Y19" s="971"/>
      <c r="Z19" s="971"/>
      <c r="AA19" s="971"/>
      <c r="AB19" s="971"/>
      <c r="AC19" s="971"/>
      <c r="AD19" s="971"/>
      <c r="AE19" s="971"/>
      <c r="AF19" s="971"/>
      <c r="AG19" s="971"/>
      <c r="AH19" s="971"/>
      <c r="AI19" s="971"/>
      <c r="AJ19" s="971"/>
      <c r="AK19" s="971"/>
      <c r="AL19" s="971"/>
      <c r="AM19" s="972"/>
      <c r="AN19" s="972"/>
      <c r="AO19" s="972"/>
      <c r="AP19" s="972"/>
      <c r="AQ19" s="972"/>
      <c r="AR19" s="971"/>
      <c r="AS19" s="971"/>
      <c r="AT19" s="971"/>
      <c r="AU19" s="971"/>
      <c r="AV19" s="971"/>
      <c r="AW19" s="971"/>
      <c r="AX19" s="971"/>
      <c r="AY19" s="971"/>
      <c r="AZ19" s="971"/>
      <c r="BA19" s="971"/>
    </row>
    <row r="20" spans="2:53" s="115" customFormat="1" ht="24.95" customHeight="1">
      <c r="B20" s="893"/>
      <c r="C20" s="893"/>
      <c r="D20" s="893"/>
      <c r="E20" s="893"/>
      <c r="F20" s="893"/>
      <c r="G20" s="893"/>
      <c r="H20" s="893"/>
      <c r="I20" s="893"/>
      <c r="J20" s="893"/>
      <c r="K20" s="893"/>
      <c r="L20" s="893"/>
      <c r="M20" s="893"/>
      <c r="N20" s="893"/>
      <c r="O20" s="893"/>
      <c r="P20" s="893"/>
      <c r="Q20" s="893"/>
      <c r="R20" s="893"/>
      <c r="S20" s="893"/>
      <c r="T20" s="893"/>
      <c r="U20" s="893"/>
      <c r="V20" s="971"/>
      <c r="W20" s="971"/>
      <c r="X20" s="971"/>
      <c r="Y20" s="971"/>
      <c r="Z20" s="971"/>
      <c r="AA20" s="971"/>
      <c r="AB20" s="971"/>
      <c r="AC20" s="971"/>
      <c r="AD20" s="971"/>
      <c r="AE20" s="971"/>
      <c r="AF20" s="971"/>
      <c r="AG20" s="971"/>
      <c r="AH20" s="971"/>
      <c r="AI20" s="971"/>
      <c r="AJ20" s="971"/>
      <c r="AK20" s="971"/>
      <c r="AL20" s="971"/>
      <c r="AM20" s="972"/>
      <c r="AN20" s="972"/>
      <c r="AO20" s="972"/>
      <c r="AP20" s="972"/>
      <c r="AQ20" s="972"/>
      <c r="AR20" s="971"/>
      <c r="AS20" s="971"/>
      <c r="AT20" s="971"/>
      <c r="AU20" s="971"/>
      <c r="AV20" s="971"/>
      <c r="AW20" s="971"/>
      <c r="AX20" s="971"/>
      <c r="AY20" s="971"/>
      <c r="AZ20" s="971"/>
      <c r="BA20" s="971"/>
    </row>
    <row r="21" spans="2:53" s="115" customFormat="1" ht="24.95" customHeight="1">
      <c r="B21" s="893"/>
      <c r="C21" s="893"/>
      <c r="D21" s="893"/>
      <c r="E21" s="893"/>
      <c r="F21" s="893"/>
      <c r="G21" s="893"/>
      <c r="H21" s="893"/>
      <c r="I21" s="893"/>
      <c r="J21" s="893"/>
      <c r="K21" s="893"/>
      <c r="L21" s="893"/>
      <c r="M21" s="893"/>
      <c r="N21" s="893"/>
      <c r="O21" s="893"/>
      <c r="P21" s="893"/>
      <c r="Q21" s="893"/>
      <c r="R21" s="893"/>
      <c r="S21" s="893"/>
      <c r="T21" s="893"/>
      <c r="U21" s="893"/>
      <c r="V21" s="971"/>
      <c r="W21" s="971"/>
      <c r="X21" s="971"/>
      <c r="Y21" s="971"/>
      <c r="Z21" s="971"/>
      <c r="AA21" s="971"/>
      <c r="AB21" s="971"/>
      <c r="AC21" s="971"/>
      <c r="AD21" s="971"/>
      <c r="AE21" s="971"/>
      <c r="AF21" s="971"/>
      <c r="AG21" s="971"/>
      <c r="AH21" s="971"/>
      <c r="AI21" s="971"/>
      <c r="AJ21" s="971"/>
      <c r="AK21" s="971"/>
      <c r="AL21" s="971"/>
      <c r="AM21" s="972"/>
      <c r="AN21" s="972"/>
      <c r="AO21" s="972"/>
      <c r="AP21" s="972"/>
      <c r="AQ21" s="972"/>
      <c r="AR21" s="971"/>
      <c r="AS21" s="971"/>
      <c r="AT21" s="971"/>
      <c r="AU21" s="971"/>
      <c r="AV21" s="971"/>
      <c r="AW21" s="971"/>
      <c r="AX21" s="971"/>
      <c r="AY21" s="971"/>
      <c r="AZ21" s="971"/>
      <c r="BA21" s="971"/>
    </row>
    <row r="22" spans="2:53" s="115" customFormat="1" ht="24.95" customHeight="1">
      <c r="B22" s="893"/>
      <c r="C22" s="893"/>
      <c r="D22" s="893"/>
      <c r="E22" s="893"/>
      <c r="F22" s="893"/>
      <c r="G22" s="893"/>
      <c r="H22" s="893"/>
      <c r="I22" s="893"/>
      <c r="J22" s="893"/>
      <c r="K22" s="893"/>
      <c r="L22" s="893"/>
      <c r="M22" s="893"/>
      <c r="N22" s="893"/>
      <c r="O22" s="893"/>
      <c r="P22" s="893"/>
      <c r="Q22" s="893"/>
      <c r="R22" s="893"/>
      <c r="S22" s="893"/>
      <c r="T22" s="893"/>
      <c r="U22" s="893"/>
      <c r="V22" s="971"/>
      <c r="W22" s="971"/>
      <c r="X22" s="971"/>
      <c r="Y22" s="971"/>
      <c r="Z22" s="971"/>
      <c r="AA22" s="971"/>
      <c r="AB22" s="971"/>
      <c r="AC22" s="971"/>
      <c r="AD22" s="971"/>
      <c r="AE22" s="971"/>
      <c r="AF22" s="971"/>
      <c r="AG22" s="971"/>
      <c r="AH22" s="971"/>
      <c r="AI22" s="971"/>
      <c r="AJ22" s="971"/>
      <c r="AK22" s="971"/>
      <c r="AL22" s="971"/>
      <c r="AM22" s="972"/>
      <c r="AN22" s="972"/>
      <c r="AO22" s="972"/>
      <c r="AP22" s="972"/>
      <c r="AQ22" s="972"/>
      <c r="AR22" s="971"/>
      <c r="AS22" s="971"/>
      <c r="AT22" s="971"/>
      <c r="AU22" s="971"/>
      <c r="AV22" s="971"/>
      <c r="AW22" s="971"/>
      <c r="AX22" s="971"/>
      <c r="AY22" s="971"/>
      <c r="AZ22" s="971"/>
      <c r="BA22" s="971"/>
    </row>
    <row r="23" spans="2:53" s="115" customFormat="1" ht="24.95" customHeight="1">
      <c r="B23" s="893"/>
      <c r="C23" s="893"/>
      <c r="D23" s="893"/>
      <c r="E23" s="893"/>
      <c r="F23" s="893"/>
      <c r="G23" s="893"/>
      <c r="H23" s="893"/>
      <c r="I23" s="893"/>
      <c r="J23" s="893"/>
      <c r="K23" s="893"/>
      <c r="L23" s="893"/>
      <c r="M23" s="893"/>
      <c r="N23" s="893"/>
      <c r="O23" s="893"/>
      <c r="P23" s="893"/>
      <c r="Q23" s="893"/>
      <c r="R23" s="893"/>
      <c r="S23" s="893"/>
      <c r="T23" s="893"/>
      <c r="U23" s="893"/>
      <c r="V23" s="971"/>
      <c r="W23" s="971"/>
      <c r="X23" s="971"/>
      <c r="Y23" s="971"/>
      <c r="Z23" s="971"/>
      <c r="AA23" s="971"/>
      <c r="AB23" s="971"/>
      <c r="AC23" s="971"/>
      <c r="AD23" s="971"/>
      <c r="AE23" s="971"/>
      <c r="AF23" s="971"/>
      <c r="AG23" s="971"/>
      <c r="AH23" s="971"/>
      <c r="AI23" s="971"/>
      <c r="AJ23" s="971"/>
      <c r="AK23" s="971"/>
      <c r="AL23" s="971"/>
      <c r="AM23" s="972"/>
      <c r="AN23" s="972"/>
      <c r="AO23" s="972"/>
      <c r="AP23" s="972"/>
      <c r="AQ23" s="972"/>
      <c r="AR23" s="971"/>
      <c r="AS23" s="971"/>
      <c r="AT23" s="971"/>
      <c r="AU23" s="971"/>
      <c r="AV23" s="971"/>
      <c r="AW23" s="971"/>
      <c r="AX23" s="971"/>
      <c r="AY23" s="971"/>
      <c r="AZ23" s="971"/>
      <c r="BA23" s="971"/>
    </row>
    <row r="24" spans="2:53" s="115" customFormat="1" ht="24.95" customHeight="1">
      <c r="B24" s="893"/>
      <c r="C24" s="893"/>
      <c r="D24" s="893"/>
      <c r="E24" s="893"/>
      <c r="F24" s="893"/>
      <c r="G24" s="893"/>
      <c r="H24" s="893"/>
      <c r="I24" s="893"/>
      <c r="J24" s="893"/>
      <c r="K24" s="893"/>
      <c r="L24" s="893"/>
      <c r="M24" s="893"/>
      <c r="N24" s="893"/>
      <c r="O24" s="893"/>
      <c r="P24" s="893"/>
      <c r="Q24" s="893"/>
      <c r="R24" s="893"/>
      <c r="S24" s="893"/>
      <c r="T24" s="893"/>
      <c r="U24" s="893"/>
      <c r="V24" s="971"/>
      <c r="W24" s="971"/>
      <c r="X24" s="971"/>
      <c r="Y24" s="971"/>
      <c r="Z24" s="971"/>
      <c r="AA24" s="971"/>
      <c r="AB24" s="971"/>
      <c r="AC24" s="971"/>
      <c r="AD24" s="971"/>
      <c r="AE24" s="971"/>
      <c r="AF24" s="971"/>
      <c r="AG24" s="971"/>
      <c r="AH24" s="971"/>
      <c r="AI24" s="971"/>
      <c r="AJ24" s="971"/>
      <c r="AK24" s="971"/>
      <c r="AL24" s="971"/>
      <c r="AM24" s="972"/>
      <c r="AN24" s="972"/>
      <c r="AO24" s="972"/>
      <c r="AP24" s="972"/>
      <c r="AQ24" s="972"/>
      <c r="AR24" s="971"/>
      <c r="AS24" s="971"/>
      <c r="AT24" s="971"/>
      <c r="AU24" s="971"/>
      <c r="AV24" s="971"/>
      <c r="AW24" s="971"/>
      <c r="AX24" s="971"/>
      <c r="AY24" s="971"/>
      <c r="AZ24" s="971"/>
      <c r="BA24" s="971"/>
    </row>
    <row r="25" spans="2:53" s="115" customFormat="1" ht="24.95" customHeight="1">
      <c r="B25" s="893"/>
      <c r="C25" s="893"/>
      <c r="D25" s="893"/>
      <c r="E25" s="893"/>
      <c r="F25" s="893"/>
      <c r="G25" s="893"/>
      <c r="H25" s="893"/>
      <c r="I25" s="893"/>
      <c r="J25" s="893"/>
      <c r="K25" s="893"/>
      <c r="L25" s="893"/>
      <c r="M25" s="893"/>
      <c r="N25" s="893"/>
      <c r="O25" s="893"/>
      <c r="P25" s="893"/>
      <c r="Q25" s="893"/>
      <c r="R25" s="893"/>
      <c r="S25" s="893"/>
      <c r="T25" s="893"/>
      <c r="U25" s="893"/>
      <c r="V25" s="971"/>
      <c r="W25" s="971"/>
      <c r="X25" s="971"/>
      <c r="Y25" s="971"/>
      <c r="Z25" s="971"/>
      <c r="AA25" s="971"/>
      <c r="AB25" s="971"/>
      <c r="AC25" s="971"/>
      <c r="AD25" s="971"/>
      <c r="AE25" s="971"/>
      <c r="AF25" s="971"/>
      <c r="AG25" s="971"/>
      <c r="AH25" s="971"/>
      <c r="AI25" s="971"/>
      <c r="AJ25" s="971"/>
      <c r="AK25" s="971"/>
      <c r="AL25" s="971"/>
      <c r="AM25" s="972"/>
      <c r="AN25" s="972"/>
      <c r="AO25" s="972"/>
      <c r="AP25" s="972"/>
      <c r="AQ25" s="972"/>
      <c r="AR25" s="971"/>
      <c r="AS25" s="971"/>
      <c r="AT25" s="971"/>
      <c r="AU25" s="971"/>
      <c r="AV25" s="971"/>
      <c r="AW25" s="971"/>
      <c r="AX25" s="971"/>
      <c r="AY25" s="971"/>
      <c r="AZ25" s="971"/>
      <c r="BA25" s="971"/>
    </row>
    <row r="26" spans="2:53" s="115" customFormat="1" ht="24.95" customHeight="1">
      <c r="B26" s="893"/>
      <c r="C26" s="893"/>
      <c r="D26" s="893"/>
      <c r="E26" s="893"/>
      <c r="F26" s="893"/>
      <c r="G26" s="893"/>
      <c r="H26" s="893"/>
      <c r="I26" s="893"/>
      <c r="J26" s="893"/>
      <c r="K26" s="893"/>
      <c r="L26" s="893"/>
      <c r="M26" s="893"/>
      <c r="N26" s="893"/>
      <c r="O26" s="893"/>
      <c r="P26" s="893"/>
      <c r="Q26" s="893"/>
      <c r="R26" s="893"/>
      <c r="S26" s="893"/>
      <c r="T26" s="893"/>
      <c r="U26" s="893"/>
      <c r="V26" s="971"/>
      <c r="W26" s="971"/>
      <c r="X26" s="971"/>
      <c r="Y26" s="971"/>
      <c r="Z26" s="971"/>
      <c r="AA26" s="971"/>
      <c r="AB26" s="971"/>
      <c r="AC26" s="971"/>
      <c r="AD26" s="971"/>
      <c r="AE26" s="971"/>
      <c r="AF26" s="971"/>
      <c r="AG26" s="971"/>
      <c r="AH26" s="971"/>
      <c r="AI26" s="971"/>
      <c r="AJ26" s="971"/>
      <c r="AK26" s="971"/>
      <c r="AL26" s="971"/>
      <c r="AM26" s="972"/>
      <c r="AN26" s="972"/>
      <c r="AO26" s="972"/>
      <c r="AP26" s="972"/>
      <c r="AQ26" s="972"/>
      <c r="AR26" s="971"/>
      <c r="AS26" s="971"/>
      <c r="AT26" s="971"/>
      <c r="AU26" s="971"/>
      <c r="AV26" s="971"/>
      <c r="AW26" s="971"/>
      <c r="AX26" s="971"/>
      <c r="AY26" s="971"/>
      <c r="AZ26" s="971"/>
      <c r="BA26" s="971"/>
    </row>
    <row r="27" spans="2:53" s="115" customFormat="1" ht="24.95" customHeight="1">
      <c r="B27" s="893"/>
      <c r="C27" s="893"/>
      <c r="D27" s="893"/>
      <c r="E27" s="893"/>
      <c r="F27" s="893"/>
      <c r="G27" s="893"/>
      <c r="H27" s="893"/>
      <c r="I27" s="893"/>
      <c r="J27" s="893"/>
      <c r="K27" s="893"/>
      <c r="L27" s="893"/>
      <c r="M27" s="893"/>
      <c r="N27" s="893"/>
      <c r="O27" s="893"/>
      <c r="P27" s="893"/>
      <c r="Q27" s="893"/>
      <c r="R27" s="893"/>
      <c r="S27" s="893"/>
      <c r="T27" s="893"/>
      <c r="U27" s="893"/>
      <c r="V27" s="971"/>
      <c r="W27" s="971"/>
      <c r="X27" s="971"/>
      <c r="Y27" s="971"/>
      <c r="Z27" s="971"/>
      <c r="AA27" s="971"/>
      <c r="AB27" s="971"/>
      <c r="AC27" s="971"/>
      <c r="AD27" s="971"/>
      <c r="AE27" s="971"/>
      <c r="AF27" s="971"/>
      <c r="AG27" s="971"/>
      <c r="AH27" s="971"/>
      <c r="AI27" s="971"/>
      <c r="AJ27" s="971"/>
      <c r="AK27" s="971"/>
      <c r="AL27" s="971"/>
      <c r="AM27" s="972"/>
      <c r="AN27" s="972"/>
      <c r="AO27" s="972"/>
      <c r="AP27" s="972"/>
      <c r="AQ27" s="972"/>
      <c r="AR27" s="971"/>
      <c r="AS27" s="971"/>
      <c r="AT27" s="971"/>
      <c r="AU27" s="971"/>
      <c r="AV27" s="971"/>
      <c r="AW27" s="971"/>
      <c r="AX27" s="971"/>
      <c r="AY27" s="971"/>
      <c r="AZ27" s="971"/>
      <c r="BA27" s="971"/>
    </row>
    <row r="28" spans="2:53" s="115" customFormat="1" ht="24.95" customHeight="1">
      <c r="B28" s="893"/>
      <c r="C28" s="893"/>
      <c r="D28" s="893"/>
      <c r="E28" s="893"/>
      <c r="F28" s="893"/>
      <c r="G28" s="893"/>
      <c r="H28" s="893"/>
      <c r="I28" s="893"/>
      <c r="J28" s="893"/>
      <c r="K28" s="893"/>
      <c r="L28" s="893"/>
      <c r="M28" s="893"/>
      <c r="N28" s="893"/>
      <c r="O28" s="893"/>
      <c r="P28" s="893"/>
      <c r="Q28" s="893"/>
      <c r="R28" s="893"/>
      <c r="S28" s="893"/>
      <c r="T28" s="893"/>
      <c r="U28" s="893"/>
      <c r="V28" s="971"/>
      <c r="W28" s="971"/>
      <c r="X28" s="971"/>
      <c r="Y28" s="971"/>
      <c r="Z28" s="971"/>
      <c r="AA28" s="971"/>
      <c r="AB28" s="971"/>
      <c r="AC28" s="971"/>
      <c r="AD28" s="971"/>
      <c r="AE28" s="971"/>
      <c r="AF28" s="971"/>
      <c r="AG28" s="971"/>
      <c r="AH28" s="971"/>
      <c r="AI28" s="971"/>
      <c r="AJ28" s="971"/>
      <c r="AK28" s="971"/>
      <c r="AL28" s="971"/>
      <c r="AM28" s="972"/>
      <c r="AN28" s="972"/>
      <c r="AO28" s="972"/>
      <c r="AP28" s="972"/>
      <c r="AQ28" s="972"/>
      <c r="AR28" s="971"/>
      <c r="AS28" s="971"/>
      <c r="AT28" s="971"/>
      <c r="AU28" s="971"/>
      <c r="AV28" s="971"/>
      <c r="AW28" s="971"/>
      <c r="AX28" s="971"/>
      <c r="AY28" s="971"/>
      <c r="AZ28" s="971"/>
      <c r="BA28" s="971"/>
    </row>
    <row r="29" spans="2:53" s="115" customFormat="1" ht="22.5" customHeight="1">
      <c r="B29" s="893"/>
      <c r="C29" s="893"/>
      <c r="D29" s="893"/>
      <c r="E29" s="893"/>
      <c r="F29" s="893"/>
      <c r="G29" s="893"/>
      <c r="H29" s="893"/>
      <c r="I29" s="893"/>
      <c r="J29" s="893"/>
      <c r="K29" s="893"/>
      <c r="L29" s="893"/>
      <c r="M29" s="893"/>
      <c r="N29" s="893"/>
      <c r="O29" s="893"/>
      <c r="P29" s="893"/>
      <c r="Q29" s="893"/>
      <c r="R29" s="893"/>
      <c r="S29" s="893"/>
      <c r="T29" s="893"/>
      <c r="U29" s="893"/>
      <c r="V29" s="971"/>
      <c r="W29" s="971"/>
      <c r="X29" s="971"/>
      <c r="Y29" s="971"/>
      <c r="Z29" s="971"/>
      <c r="AA29" s="971"/>
      <c r="AB29" s="971"/>
      <c r="AC29" s="971"/>
      <c r="AD29" s="971"/>
      <c r="AE29" s="971"/>
      <c r="AF29" s="971"/>
      <c r="AG29" s="971"/>
      <c r="AH29" s="971"/>
      <c r="AI29" s="971"/>
      <c r="AJ29" s="971"/>
      <c r="AK29" s="971"/>
      <c r="AL29" s="971"/>
      <c r="AM29" s="972"/>
      <c r="AN29" s="972"/>
      <c r="AO29" s="972"/>
      <c r="AP29" s="972"/>
      <c r="AQ29" s="972"/>
      <c r="AR29" s="971"/>
      <c r="AS29" s="971"/>
      <c r="AT29" s="971"/>
      <c r="AU29" s="971"/>
      <c r="AV29" s="971"/>
      <c r="AW29" s="971"/>
      <c r="AX29" s="971"/>
      <c r="AY29" s="971"/>
      <c r="AZ29" s="971"/>
      <c r="BA29" s="971"/>
    </row>
    <row r="30" spans="2:53" s="115" customFormat="1" ht="22.5" customHeight="1">
      <c r="B30" s="893"/>
      <c r="C30" s="893"/>
      <c r="D30" s="893"/>
      <c r="E30" s="893"/>
      <c r="F30" s="893"/>
      <c r="G30" s="893"/>
      <c r="H30" s="893"/>
      <c r="I30" s="893"/>
      <c r="J30" s="893"/>
      <c r="K30" s="893"/>
      <c r="L30" s="893"/>
      <c r="M30" s="893"/>
      <c r="N30" s="893"/>
      <c r="O30" s="893"/>
      <c r="P30" s="893"/>
      <c r="Q30" s="893"/>
      <c r="R30" s="893"/>
      <c r="S30" s="893"/>
      <c r="T30" s="893"/>
      <c r="U30" s="893"/>
      <c r="V30" s="971"/>
      <c r="W30" s="971"/>
      <c r="X30" s="971"/>
      <c r="Y30" s="971"/>
      <c r="Z30" s="971"/>
      <c r="AA30" s="971"/>
      <c r="AB30" s="971"/>
      <c r="AC30" s="971"/>
      <c r="AD30" s="971"/>
      <c r="AE30" s="971"/>
      <c r="AF30" s="971"/>
      <c r="AG30" s="971"/>
      <c r="AH30" s="971"/>
      <c r="AI30" s="971"/>
      <c r="AJ30" s="971"/>
      <c r="AK30" s="971"/>
      <c r="AL30" s="971"/>
      <c r="AM30" s="972"/>
      <c r="AN30" s="972"/>
      <c r="AO30" s="972"/>
      <c r="AP30" s="972"/>
      <c r="AQ30" s="972"/>
      <c r="AR30" s="971"/>
      <c r="AS30" s="971"/>
      <c r="AT30" s="971"/>
      <c r="AU30" s="971"/>
      <c r="AV30" s="971"/>
      <c r="AW30" s="971"/>
      <c r="AX30" s="971"/>
      <c r="AY30" s="971"/>
      <c r="AZ30" s="971"/>
      <c r="BA30" s="971"/>
    </row>
    <row r="31" spans="2:53" ht="11.25" customHeight="1">
      <c r="B31" s="115"/>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row>
    <row r="32" spans="2:53" ht="15" customHeight="1">
      <c r="C32" s="661" t="s">
        <v>10</v>
      </c>
      <c r="D32" s="115" t="s">
        <v>902</v>
      </c>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row>
    <row r="33" spans="2:53" ht="15" customHeight="1">
      <c r="C33" s="697"/>
      <c r="D33" s="115" t="s">
        <v>895</v>
      </c>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row>
    <row r="34" spans="2:53" ht="15" customHeight="1">
      <c r="B34" s="185"/>
      <c r="D34" s="109" t="s">
        <v>896</v>
      </c>
    </row>
    <row r="35" spans="2:53" ht="15" customHeight="1">
      <c r="D35" s="115" t="s">
        <v>897</v>
      </c>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row>
    <row r="36" spans="2:53" ht="15" customHeight="1">
      <c r="D36" s="660" t="s">
        <v>898</v>
      </c>
      <c r="G36" s="660"/>
      <c r="H36" s="660"/>
      <c r="I36" s="660"/>
      <c r="J36" s="660"/>
      <c r="K36" s="660"/>
      <c r="L36" s="660"/>
      <c r="M36" s="660"/>
      <c r="N36" s="660"/>
      <c r="O36" s="660"/>
      <c r="P36" s="660"/>
      <c r="Q36" s="660"/>
      <c r="R36" s="660"/>
      <c r="S36" s="660"/>
      <c r="T36" s="660"/>
      <c r="U36" s="660"/>
      <c r="V36" s="660"/>
      <c r="W36" s="660"/>
      <c r="X36" s="660"/>
      <c r="Y36" s="660"/>
      <c r="Z36" s="660"/>
      <c r="AA36" s="660"/>
      <c r="AB36" s="660"/>
      <c r="AC36" s="660"/>
      <c r="AD36" s="660"/>
      <c r="AE36" s="660"/>
      <c r="AF36" s="660"/>
      <c r="AG36" s="660"/>
      <c r="AH36" s="660"/>
      <c r="AI36" s="660"/>
      <c r="AJ36" s="660"/>
      <c r="AK36" s="660"/>
      <c r="AL36" s="660"/>
      <c r="AM36" s="660"/>
      <c r="AN36" s="660"/>
      <c r="AO36" s="660"/>
      <c r="AP36" s="660"/>
      <c r="AQ36" s="660"/>
      <c r="AR36" s="660"/>
      <c r="AS36" s="660"/>
      <c r="AT36" s="660"/>
      <c r="AU36" s="660"/>
      <c r="AV36" s="660"/>
      <c r="AW36" s="660"/>
      <c r="AX36" s="660"/>
      <c r="AY36" s="660"/>
      <c r="AZ36" s="660"/>
      <c r="BA36" s="660"/>
    </row>
    <row r="37" spans="2:53" ht="15" customHeight="1">
      <c r="E37" s="660"/>
      <c r="F37" s="660"/>
      <c r="G37" s="660"/>
      <c r="H37" s="660"/>
      <c r="I37" s="660"/>
      <c r="J37" s="660"/>
      <c r="K37" s="660"/>
      <c r="L37" s="660"/>
      <c r="M37" s="660"/>
      <c r="N37" s="660"/>
      <c r="O37" s="660"/>
      <c r="P37" s="660"/>
      <c r="Q37" s="660"/>
      <c r="R37" s="660"/>
      <c r="S37" s="660"/>
      <c r="T37" s="660"/>
      <c r="U37" s="660"/>
      <c r="V37" s="660"/>
      <c r="W37" s="660"/>
      <c r="X37" s="660"/>
      <c r="Y37" s="660"/>
      <c r="Z37" s="660"/>
      <c r="AA37" s="660"/>
      <c r="AB37" s="660"/>
      <c r="AC37" s="660"/>
      <c r="AD37" s="660"/>
      <c r="AE37" s="660"/>
      <c r="AF37" s="660"/>
      <c r="AG37" s="660"/>
      <c r="AH37" s="660"/>
      <c r="AI37" s="660"/>
      <c r="AJ37" s="660"/>
      <c r="AK37" s="660"/>
      <c r="AL37" s="660"/>
      <c r="AM37" s="660"/>
      <c r="AN37" s="660"/>
      <c r="AO37" s="660"/>
      <c r="AP37" s="660"/>
      <c r="AQ37" s="660"/>
      <c r="AR37" s="660"/>
      <c r="AS37" s="660"/>
      <c r="AT37" s="660"/>
      <c r="AU37" s="660"/>
      <c r="AV37" s="660"/>
      <c r="AW37" s="660"/>
      <c r="AX37" s="660"/>
      <c r="AY37" s="660"/>
      <c r="AZ37" s="660"/>
      <c r="BA37" s="660"/>
    </row>
    <row r="38" spans="2:53" ht="15" customHeight="1">
      <c r="E38" s="810"/>
      <c r="F38" s="810"/>
      <c r="G38" s="810"/>
      <c r="H38" s="810"/>
      <c r="I38" s="810"/>
      <c r="J38" s="810"/>
      <c r="K38" s="810"/>
      <c r="L38" s="810"/>
      <c r="M38" s="810"/>
      <c r="N38" s="810"/>
      <c r="O38" s="810"/>
      <c r="P38" s="810"/>
      <c r="Q38" s="810"/>
      <c r="R38" s="810"/>
      <c r="S38" s="810"/>
      <c r="T38" s="810"/>
      <c r="U38" s="810"/>
      <c r="V38" s="810"/>
      <c r="W38" s="810"/>
      <c r="X38" s="810"/>
      <c r="Y38" s="810"/>
      <c r="Z38" s="810"/>
      <c r="AA38" s="810"/>
      <c r="AB38" s="810"/>
      <c r="AC38" s="810"/>
      <c r="AD38" s="810"/>
      <c r="AE38" s="810"/>
      <c r="AF38" s="810"/>
      <c r="AG38" s="810"/>
      <c r="AH38" s="810"/>
      <c r="AI38" s="810"/>
      <c r="AJ38" s="810"/>
      <c r="AK38" s="810"/>
      <c r="AL38" s="810"/>
      <c r="AM38" s="810"/>
      <c r="AN38" s="810"/>
      <c r="AO38" s="810"/>
      <c r="AP38" s="810"/>
      <c r="AQ38" s="810"/>
      <c r="AR38" s="810"/>
      <c r="AS38" s="810"/>
      <c r="AT38" s="810"/>
      <c r="AU38" s="810"/>
      <c r="AV38" s="810"/>
      <c r="AW38" s="810"/>
      <c r="AX38" s="810"/>
      <c r="AY38" s="810"/>
      <c r="AZ38" s="810"/>
      <c r="BA38" s="810"/>
    </row>
    <row r="39" spans="2:53" ht="15" customHeight="1">
      <c r="E39" s="660"/>
      <c r="F39" s="660"/>
      <c r="G39" s="660"/>
      <c r="H39" s="660"/>
      <c r="I39" s="660"/>
      <c r="J39" s="660"/>
      <c r="K39" s="660"/>
      <c r="L39" s="660"/>
      <c r="M39" s="660"/>
      <c r="N39" s="660"/>
      <c r="O39" s="660"/>
      <c r="P39" s="660"/>
      <c r="Q39" s="660"/>
      <c r="R39" s="660"/>
      <c r="S39" s="660"/>
      <c r="T39" s="660"/>
      <c r="U39" s="660"/>
      <c r="V39" s="660"/>
      <c r="W39" s="660"/>
      <c r="X39" s="660"/>
      <c r="Y39" s="660"/>
      <c r="Z39" s="660"/>
      <c r="AA39" s="660"/>
      <c r="AB39" s="660"/>
      <c r="AC39" s="660"/>
      <c r="AD39" s="660"/>
      <c r="AE39" s="660"/>
      <c r="AF39" s="660"/>
      <c r="AG39" s="660"/>
      <c r="AH39" s="660"/>
      <c r="AI39" s="660"/>
      <c r="AJ39" s="660"/>
      <c r="AK39" s="660"/>
      <c r="AL39" s="660"/>
      <c r="AM39" s="660"/>
      <c r="AN39" s="660"/>
      <c r="AO39" s="660"/>
      <c r="AP39" s="660"/>
      <c r="AQ39" s="660"/>
      <c r="AR39" s="660"/>
      <c r="AS39" s="660"/>
      <c r="AT39" s="660"/>
      <c r="AU39" s="660"/>
      <c r="AV39" s="660"/>
      <c r="AW39" s="660"/>
      <c r="AX39" s="660"/>
      <c r="AY39" s="660"/>
      <c r="AZ39" s="660"/>
      <c r="BA39" s="660"/>
    </row>
    <row r="40" spans="2:53" ht="15" customHeight="1">
      <c r="E40" s="660"/>
      <c r="F40" s="660"/>
      <c r="G40" s="660"/>
      <c r="H40" s="660"/>
      <c r="I40" s="660"/>
      <c r="J40" s="660"/>
      <c r="K40" s="660"/>
      <c r="L40" s="660"/>
      <c r="M40" s="660"/>
      <c r="N40" s="660"/>
      <c r="O40" s="660"/>
      <c r="P40" s="660"/>
      <c r="Q40" s="660"/>
      <c r="R40" s="660"/>
      <c r="S40" s="660"/>
      <c r="T40" s="660"/>
      <c r="U40" s="660"/>
      <c r="V40" s="660"/>
      <c r="W40" s="660"/>
      <c r="X40" s="660"/>
      <c r="Y40" s="660"/>
      <c r="Z40" s="660"/>
      <c r="AA40" s="660"/>
      <c r="AB40" s="660"/>
      <c r="AC40" s="660"/>
      <c r="AD40" s="660"/>
      <c r="AE40" s="660"/>
      <c r="AF40" s="660"/>
      <c r="AG40" s="660"/>
      <c r="AH40" s="660"/>
      <c r="AI40" s="660"/>
      <c r="AJ40" s="660"/>
      <c r="AK40" s="660"/>
      <c r="AL40" s="660"/>
      <c r="AM40" s="660"/>
      <c r="AN40" s="660"/>
      <c r="AO40" s="660"/>
      <c r="AP40" s="660"/>
      <c r="AQ40" s="660"/>
      <c r="AR40" s="660"/>
      <c r="AS40" s="660"/>
      <c r="AT40" s="660"/>
      <c r="AU40" s="660"/>
      <c r="AV40" s="660"/>
      <c r="AW40" s="660"/>
      <c r="AX40" s="660"/>
      <c r="AY40" s="660"/>
      <c r="AZ40" s="660"/>
      <c r="BA40" s="660"/>
    </row>
    <row r="41" spans="2:53" ht="5.25" customHeight="1">
      <c r="C41" s="115"/>
      <c r="D41" s="115"/>
    </row>
    <row r="42" spans="2:53" ht="18.75" customHeight="1">
      <c r="B42" s="115"/>
      <c r="C42" s="184"/>
      <c r="D42" s="184"/>
      <c r="E42" s="184"/>
      <c r="F42" s="184"/>
      <c r="G42" s="184"/>
      <c r="H42" s="184"/>
      <c r="I42" s="184"/>
      <c r="J42" s="184"/>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row>
    <row r="43" spans="2:53" ht="18.75" customHeight="1">
      <c r="B43" s="115"/>
      <c r="C43" s="184"/>
      <c r="D43" s="184"/>
      <c r="E43" s="184"/>
      <c r="F43" s="184"/>
      <c r="G43" s="184"/>
      <c r="H43" s="184"/>
      <c r="I43" s="184"/>
      <c r="J43" s="184"/>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668"/>
      <c r="AI43" s="668"/>
      <c r="AJ43" s="668"/>
      <c r="AK43" s="668"/>
      <c r="AL43" s="115"/>
      <c r="AM43" s="115"/>
      <c r="AN43" s="115"/>
      <c r="AO43" s="115"/>
      <c r="AP43" s="115"/>
      <c r="AQ43" s="115"/>
      <c r="AR43" s="115"/>
      <c r="AS43" s="115"/>
      <c r="AT43" s="115"/>
      <c r="AU43" s="115"/>
      <c r="AV43" s="115"/>
      <c r="AW43" s="115"/>
      <c r="AX43" s="115"/>
      <c r="AY43" s="115"/>
      <c r="AZ43" s="115"/>
      <c r="BA43" s="115"/>
    </row>
    <row r="44" spans="2:53" ht="18.75" customHeight="1">
      <c r="B44" s="115"/>
      <c r="C44" s="184"/>
      <c r="D44" s="184"/>
      <c r="E44" s="184"/>
      <c r="F44" s="184"/>
      <c r="G44" s="184"/>
      <c r="H44" s="184"/>
      <c r="I44" s="184"/>
      <c r="J44" s="184"/>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row>
    <row r="45" spans="2:53" ht="18.75" customHeight="1">
      <c r="B45" s="115"/>
      <c r="C45" s="184"/>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668"/>
      <c r="AI45" s="668"/>
      <c r="AJ45" s="668"/>
      <c r="AK45" s="668"/>
      <c r="AL45" s="115"/>
      <c r="AM45" s="115"/>
      <c r="AN45" s="115"/>
      <c r="AO45" s="115"/>
      <c r="AP45" s="115"/>
      <c r="AQ45" s="115"/>
      <c r="AR45" s="115"/>
      <c r="AS45" s="115"/>
      <c r="AT45" s="115"/>
      <c r="AU45" s="115"/>
      <c r="AV45" s="115"/>
      <c r="AW45" s="115"/>
      <c r="AX45" s="115"/>
      <c r="AY45" s="115"/>
      <c r="AZ45" s="115"/>
      <c r="BA45" s="115"/>
    </row>
    <row r="46" spans="2:53" ht="18.75" customHeight="1">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row>
    <row r="47" spans="2:53" ht="26.25" customHeight="1">
      <c r="C47" s="184"/>
      <c r="D47" s="115"/>
      <c r="E47" s="184"/>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row>
    <row r="48" spans="2:53" ht="7.5" customHeight="1"/>
    <row r="49" ht="18.75" customHeight="1"/>
    <row r="50" ht="18.75" customHeight="1"/>
    <row r="51" ht="18.75" customHeight="1"/>
    <row r="52" ht="18.75" customHeight="1"/>
  </sheetData>
  <mergeCells count="60">
    <mergeCell ref="V29:AL30"/>
    <mergeCell ref="AM29:AQ30"/>
    <mergeCell ref="AR29:BA30"/>
    <mergeCell ref="J29:U30"/>
    <mergeCell ref="B29:I30"/>
    <mergeCell ref="V25:AL26"/>
    <mergeCell ref="AM25:AQ26"/>
    <mergeCell ref="AR25:BA26"/>
    <mergeCell ref="B27:I28"/>
    <mergeCell ref="V27:AL28"/>
    <mergeCell ref="AM27:AQ28"/>
    <mergeCell ref="AR27:BA28"/>
    <mergeCell ref="J25:U26"/>
    <mergeCell ref="J27:U28"/>
    <mergeCell ref="B25:I26"/>
    <mergeCell ref="V21:AL22"/>
    <mergeCell ref="AM21:AQ22"/>
    <mergeCell ref="AR21:BA22"/>
    <mergeCell ref="B23:I24"/>
    <mergeCell ref="V23:AL24"/>
    <mergeCell ref="AM23:AQ24"/>
    <mergeCell ref="AR23:BA24"/>
    <mergeCell ref="J21:U22"/>
    <mergeCell ref="J23:U24"/>
    <mergeCell ref="B21:I22"/>
    <mergeCell ref="V17:AL18"/>
    <mergeCell ref="AM17:AQ18"/>
    <mergeCell ref="AR17:BA18"/>
    <mergeCell ref="B19:I20"/>
    <mergeCell ref="V19:AL20"/>
    <mergeCell ref="AM19:AQ20"/>
    <mergeCell ref="AR19:BA20"/>
    <mergeCell ref="J17:U18"/>
    <mergeCell ref="J19:U20"/>
    <mergeCell ref="B17:I18"/>
    <mergeCell ref="AM13:AQ14"/>
    <mergeCell ref="AR13:BA14"/>
    <mergeCell ref="B15:I16"/>
    <mergeCell ref="V15:AL16"/>
    <mergeCell ref="AM15:AQ16"/>
    <mergeCell ref="AR15:BA16"/>
    <mergeCell ref="J13:U14"/>
    <mergeCell ref="J15:U16"/>
    <mergeCell ref="B13:I14"/>
    <mergeCell ref="E38:BA38"/>
    <mergeCell ref="AW1:BA1"/>
    <mergeCell ref="C5:K5"/>
    <mergeCell ref="C6:K6"/>
    <mergeCell ref="C7:K7"/>
    <mergeCell ref="B10:I10"/>
    <mergeCell ref="V10:AL10"/>
    <mergeCell ref="AM10:AQ10"/>
    <mergeCell ref="AR10:BA10"/>
    <mergeCell ref="B11:I12"/>
    <mergeCell ref="V11:AL12"/>
    <mergeCell ref="AM11:AQ12"/>
    <mergeCell ref="AR11:BA12"/>
    <mergeCell ref="J10:U10"/>
    <mergeCell ref="J11:U12"/>
    <mergeCell ref="V13:AL14"/>
  </mergeCells>
  <phoneticPr fontId="5"/>
  <pageMargins left="0.70866141732283472" right="0.70866141732283472" top="0.55118110236220474" bottom="0.35433070866141736" header="0" footer="0"/>
  <pageSetup paperSize="9" scale="76" orientation="portrait" cellComments="asDisplayed"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G33"/>
  <sheetViews>
    <sheetView view="pageBreakPreview" zoomScale="80" zoomScaleNormal="100" zoomScaleSheetLayoutView="80" workbookViewId="0">
      <selection activeCell="C26" sqref="C26"/>
    </sheetView>
  </sheetViews>
  <sheetFormatPr defaultRowHeight="14.25"/>
  <cols>
    <col min="1" max="1" width="1.25" style="253" customWidth="1"/>
    <col min="2" max="2" width="35.625" style="253" customWidth="1"/>
    <col min="3" max="3" width="6.625" style="253" customWidth="1"/>
    <col min="4" max="4" width="11.875" style="253" customWidth="1"/>
    <col min="5" max="5" width="11.125" style="253" customWidth="1"/>
    <col min="6" max="6" width="28.125" style="253" customWidth="1"/>
    <col min="7" max="7" width="10" style="253" customWidth="1"/>
    <col min="8" max="8" width="1.25" style="253" customWidth="1"/>
    <col min="9" max="11" width="15.625" style="253" customWidth="1"/>
    <col min="12" max="16384" width="9" style="253"/>
  </cols>
  <sheetData>
    <row r="1" spans="2:7" ht="16.5" customHeight="1" thickBot="1">
      <c r="G1" s="674" t="s">
        <v>111</v>
      </c>
    </row>
    <row r="2" spans="2:7" ht="16.5" customHeight="1">
      <c r="G2" s="661"/>
    </row>
    <row r="3" spans="2:7" ht="27.75" customHeight="1">
      <c r="B3" s="849" t="s">
        <v>85</v>
      </c>
      <c r="C3" s="849"/>
      <c r="D3" s="849"/>
      <c r="E3" s="849"/>
      <c r="F3" s="849"/>
      <c r="G3" s="261"/>
    </row>
    <row r="4" spans="2:7" ht="18" customHeight="1"/>
    <row r="5" spans="2:7" ht="16.5" customHeight="1">
      <c r="B5" s="457" t="str">
        <f>"受託希望機関名："&amp;団体名</f>
        <v>受託希望機関名：和歌山委託訓練センター</v>
      </c>
      <c r="C5" s="306"/>
      <c r="D5" s="306"/>
      <c r="E5" s="306"/>
      <c r="G5" s="661"/>
    </row>
    <row r="6" spans="2:7" ht="16.5" customHeight="1">
      <c r="B6" s="433" t="str">
        <f>"訓練科名："&amp;科名</f>
        <v>訓練科名：あいうえお＊あいうえお＊あいうえお＊あいうえお＊あいうえお＊あいう</v>
      </c>
      <c r="C6" s="306"/>
      <c r="D6" s="306"/>
      <c r="E6" s="306"/>
      <c r="F6" s="306"/>
      <c r="G6" s="195"/>
    </row>
    <row r="7" spans="2:7" ht="16.5" customHeight="1">
      <c r="B7" s="433" t="str">
        <f>提案左括弧&amp;提案科名&amp;提案右括弧</f>
        <v>（アイウエオ＊アイウエオ＊アイウエオ＊アイウエオ＊アイウエオ＊アイウ）</v>
      </c>
      <c r="C7" s="306"/>
      <c r="D7" s="306"/>
      <c r="E7" s="306"/>
      <c r="F7" s="306"/>
      <c r="G7" s="195"/>
    </row>
    <row r="8" spans="2:7" ht="18.75" customHeight="1"/>
    <row r="9" spans="2:7" ht="26.25" customHeight="1">
      <c r="B9" s="262" t="s">
        <v>86</v>
      </c>
    </row>
    <row r="10" spans="2:7" ht="39.950000000000003" customHeight="1">
      <c r="B10" s="675" t="s">
        <v>66</v>
      </c>
      <c r="C10" s="969" t="s">
        <v>67</v>
      </c>
      <c r="D10" s="969"/>
      <c r="E10" s="658" t="s">
        <v>273</v>
      </c>
      <c r="F10" s="969" t="s">
        <v>68</v>
      </c>
      <c r="G10" s="969"/>
    </row>
    <row r="11" spans="2:7" ht="37.5" customHeight="1">
      <c r="B11" s="666"/>
      <c r="C11" s="973"/>
      <c r="D11" s="978"/>
      <c r="E11" s="555"/>
      <c r="F11" s="973"/>
      <c r="G11" s="973"/>
    </row>
    <row r="12" spans="2:7" ht="37.5" customHeight="1">
      <c r="B12" s="665"/>
      <c r="C12" s="973"/>
      <c r="D12" s="978"/>
      <c r="E12" s="555"/>
      <c r="F12" s="973"/>
      <c r="G12" s="973"/>
    </row>
    <row r="13" spans="2:7" ht="37.5" customHeight="1">
      <c r="B13" s="665"/>
      <c r="C13" s="973"/>
      <c r="D13" s="978"/>
      <c r="E13" s="555"/>
      <c r="F13" s="973"/>
      <c r="G13" s="973"/>
    </row>
    <row r="14" spans="2:7" ht="37.5" customHeight="1">
      <c r="B14" s="665"/>
      <c r="C14" s="975"/>
      <c r="D14" s="975"/>
      <c r="E14" s="555"/>
      <c r="F14" s="973"/>
      <c r="G14" s="973"/>
    </row>
    <row r="15" spans="2:7" ht="37.5" customHeight="1">
      <c r="B15" s="666"/>
      <c r="C15" s="975"/>
      <c r="D15" s="975"/>
      <c r="E15" s="555"/>
      <c r="F15" s="973"/>
      <c r="G15" s="973"/>
    </row>
    <row r="16" spans="2:7" ht="37.5" customHeight="1">
      <c r="B16" s="666"/>
      <c r="C16" s="975"/>
      <c r="D16" s="975"/>
      <c r="E16" s="555"/>
      <c r="F16" s="973"/>
      <c r="G16" s="973"/>
    </row>
    <row r="17" spans="2:7" ht="37.5" customHeight="1">
      <c r="B17" s="666"/>
      <c r="C17" s="975"/>
      <c r="D17" s="975"/>
      <c r="E17" s="555"/>
      <c r="F17" s="973"/>
      <c r="G17" s="973"/>
    </row>
    <row r="18" spans="2:7" ht="37.5" customHeight="1">
      <c r="B18" s="666"/>
      <c r="C18" s="975"/>
      <c r="D18" s="975"/>
      <c r="E18" s="555"/>
      <c r="F18" s="973"/>
      <c r="G18" s="973"/>
    </row>
    <row r="19" spans="2:7" ht="37.5" customHeight="1">
      <c r="B19" s="666"/>
      <c r="C19" s="975"/>
      <c r="D19" s="975"/>
      <c r="E19" s="555"/>
      <c r="F19" s="973"/>
      <c r="G19" s="973"/>
    </row>
    <row r="20" spans="2:7" ht="37.5" customHeight="1">
      <c r="B20" s="666"/>
      <c r="C20" s="975"/>
      <c r="D20" s="975"/>
      <c r="E20" s="555"/>
      <c r="F20" s="973"/>
      <c r="G20" s="973"/>
    </row>
    <row r="21" spans="2:7" ht="37.5" customHeight="1">
      <c r="B21" s="665"/>
      <c r="C21" s="975"/>
      <c r="D21" s="975"/>
      <c r="E21" s="555"/>
      <c r="F21" s="973"/>
      <c r="G21" s="973"/>
    </row>
    <row r="22" spans="2:7" ht="37.5" customHeight="1">
      <c r="B22" s="666"/>
      <c r="C22" s="973"/>
      <c r="D22" s="978"/>
      <c r="E22" s="555"/>
      <c r="F22" s="973"/>
      <c r="G22" s="973"/>
    </row>
    <row r="23" spans="2:7" ht="37.5" customHeight="1">
      <c r="B23" s="665"/>
      <c r="C23" s="977"/>
      <c r="D23" s="977"/>
      <c r="E23" s="555"/>
      <c r="F23" s="973"/>
      <c r="G23" s="973"/>
    </row>
    <row r="24" spans="2:7" ht="39.950000000000003" customHeight="1">
      <c r="B24" s="879" t="s">
        <v>69</v>
      </c>
      <c r="C24" s="879"/>
      <c r="D24" s="879"/>
      <c r="E24" s="556">
        <f>SUM(E11:E23)</f>
        <v>0</v>
      </c>
      <c r="F24" s="974"/>
      <c r="G24" s="974"/>
    </row>
    <row r="25" spans="2:7" ht="30.75" customHeight="1">
      <c r="B25" s="660" t="s">
        <v>87</v>
      </c>
      <c r="C25" s="660"/>
      <c r="D25" s="660"/>
      <c r="E25" s="660"/>
      <c r="F25" s="660"/>
      <c r="G25" s="660"/>
    </row>
    <row r="26" spans="2:7" ht="24.95" customHeight="1">
      <c r="B26" s="664" t="s">
        <v>66</v>
      </c>
      <c r="C26" s="663" t="s">
        <v>70</v>
      </c>
      <c r="D26" s="879" t="s">
        <v>71</v>
      </c>
      <c r="E26" s="879"/>
      <c r="F26" s="879" t="s">
        <v>68</v>
      </c>
      <c r="G26" s="879"/>
    </row>
    <row r="27" spans="2:7" ht="33.75" customHeight="1">
      <c r="B27" s="665"/>
      <c r="C27" s="665"/>
      <c r="D27" s="976"/>
      <c r="E27" s="976"/>
      <c r="F27" s="973"/>
      <c r="G27" s="973"/>
    </row>
    <row r="28" spans="2:7" ht="33.75" customHeight="1">
      <c r="B28" s="665"/>
      <c r="C28" s="665"/>
      <c r="D28" s="976"/>
      <c r="E28" s="976"/>
      <c r="F28" s="973"/>
      <c r="G28" s="973"/>
    </row>
    <row r="29" spans="2:7" ht="33.75" customHeight="1">
      <c r="B29" s="665"/>
      <c r="C29" s="665"/>
      <c r="D29" s="975"/>
      <c r="E29" s="975"/>
      <c r="F29" s="973"/>
      <c r="G29" s="973"/>
    </row>
    <row r="30" spans="2:7" ht="20.100000000000001" hidden="1" customHeight="1">
      <c r="B30" s="660" t="s">
        <v>72</v>
      </c>
      <c r="C30" s="660"/>
      <c r="D30" s="660"/>
      <c r="E30" s="660"/>
      <c r="F30" s="660"/>
      <c r="G30" s="660"/>
    </row>
    <row r="31" spans="2:7" ht="7.5" customHeight="1">
      <c r="B31" s="660"/>
      <c r="C31" s="660"/>
      <c r="D31" s="660"/>
      <c r="E31" s="660"/>
      <c r="F31" s="660"/>
      <c r="G31" s="660"/>
    </row>
    <row r="32" spans="2:7" ht="20.100000000000001" customHeight="1">
      <c r="B32" s="810"/>
      <c r="C32" s="810"/>
      <c r="D32" s="810"/>
      <c r="E32" s="810"/>
      <c r="F32" s="810"/>
      <c r="G32" s="660"/>
    </row>
    <row r="33" ht="20.100000000000001" customHeight="1"/>
  </sheetData>
  <mergeCells count="40">
    <mergeCell ref="C10:D10"/>
    <mergeCell ref="F10:G10"/>
    <mergeCell ref="B3:F3"/>
    <mergeCell ref="C11:D11"/>
    <mergeCell ref="C12:D12"/>
    <mergeCell ref="F11:G11"/>
    <mergeCell ref="F12:G12"/>
    <mergeCell ref="C13:D13"/>
    <mergeCell ref="C14:D14"/>
    <mergeCell ref="F18:G18"/>
    <mergeCell ref="C17:D17"/>
    <mergeCell ref="C22:D22"/>
    <mergeCell ref="C21:D21"/>
    <mergeCell ref="C19:D19"/>
    <mergeCell ref="F19:G19"/>
    <mergeCell ref="F20:G20"/>
    <mergeCell ref="F15:G15"/>
    <mergeCell ref="F13:G13"/>
    <mergeCell ref="F17:G17"/>
    <mergeCell ref="F16:G16"/>
    <mergeCell ref="F14:G14"/>
    <mergeCell ref="C15:D15"/>
    <mergeCell ref="C16:D16"/>
    <mergeCell ref="C18:D18"/>
    <mergeCell ref="D28:E28"/>
    <mergeCell ref="D27:E27"/>
    <mergeCell ref="C20:D20"/>
    <mergeCell ref="C23:D23"/>
    <mergeCell ref="F23:G23"/>
    <mergeCell ref="F21:G21"/>
    <mergeCell ref="F22:G22"/>
    <mergeCell ref="B32:F32"/>
    <mergeCell ref="F24:G24"/>
    <mergeCell ref="F26:G26"/>
    <mergeCell ref="F27:G27"/>
    <mergeCell ref="F28:G28"/>
    <mergeCell ref="F29:G29"/>
    <mergeCell ref="D26:E26"/>
    <mergeCell ref="B24:D24"/>
    <mergeCell ref="D29:E29"/>
  </mergeCells>
  <phoneticPr fontId="5"/>
  <pageMargins left="0.70866141732283472" right="0.70866141732283472" top="0.74803149606299213" bottom="0.35433070866141736" header="0" footer="0"/>
  <pageSetup paperSize="9" scale="85" orientation="portrait" cellComments="asDisplayed"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P317"/>
  <sheetViews>
    <sheetView view="pageBreakPreview" zoomScale="85" zoomScaleNormal="100" zoomScaleSheetLayoutView="85" workbookViewId="0">
      <selection activeCell="BS24" sqref="BS24"/>
    </sheetView>
  </sheetViews>
  <sheetFormatPr defaultRowHeight="14.25"/>
  <cols>
    <col min="1" max="1" width="1" style="5" customWidth="1"/>
    <col min="2" max="4" width="1.875" style="5" customWidth="1"/>
    <col min="5" max="5" width="2.625" style="5" customWidth="1"/>
    <col min="6" max="38" width="1.875" style="5" customWidth="1"/>
    <col min="39" max="39" width="1.375" style="5" customWidth="1"/>
    <col min="40" max="45" width="1.875" style="5" customWidth="1"/>
    <col min="46" max="46" width="3.375" style="5" customWidth="1"/>
    <col min="47" max="65" width="1.875" style="5" customWidth="1"/>
    <col min="66" max="66" width="0.875" style="5" customWidth="1"/>
    <col min="67" max="16384" width="9" style="5"/>
  </cols>
  <sheetData>
    <row r="1" spans="2:66" ht="15" thickBot="1">
      <c r="B1" s="4"/>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BF1" s="3"/>
      <c r="BG1" s="985" t="s">
        <v>797</v>
      </c>
      <c r="BH1" s="986"/>
      <c r="BI1" s="986"/>
      <c r="BJ1" s="986"/>
      <c r="BK1" s="986"/>
      <c r="BL1" s="986"/>
      <c r="BM1" s="987"/>
      <c r="BN1" s="5">
        <v>-1</v>
      </c>
    </row>
    <row r="2" spans="2:66" ht="6.75" customHeight="1">
      <c r="B2" s="4"/>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row>
    <row r="3" spans="2:66" ht="21.75" customHeight="1">
      <c r="B3" s="1050" t="s">
        <v>172</v>
      </c>
      <c r="C3" s="1050"/>
      <c r="D3" s="1050"/>
      <c r="E3" s="1050"/>
      <c r="F3" s="1050"/>
      <c r="G3" s="1050"/>
      <c r="H3" s="1050"/>
      <c r="I3" s="1050"/>
      <c r="J3" s="1050"/>
      <c r="K3" s="1050"/>
      <c r="L3" s="1050"/>
      <c r="M3" s="1050"/>
      <c r="N3" s="1050"/>
      <c r="O3" s="1050"/>
      <c r="P3" s="1050"/>
      <c r="Q3" s="1050"/>
      <c r="R3" s="1050"/>
      <c r="S3" s="1050"/>
      <c r="T3" s="1050"/>
      <c r="U3" s="1050"/>
      <c r="V3" s="1050"/>
      <c r="W3" s="1050"/>
      <c r="X3" s="1050"/>
      <c r="Y3" s="1050"/>
      <c r="Z3" s="1050"/>
      <c r="AA3" s="1050"/>
      <c r="AB3" s="1050"/>
      <c r="AC3" s="1050"/>
      <c r="AD3" s="1050"/>
      <c r="AE3" s="1050"/>
      <c r="AF3" s="1050"/>
      <c r="AG3" s="1050"/>
      <c r="AH3" s="1050"/>
      <c r="AI3" s="1050"/>
      <c r="AJ3" s="1050"/>
      <c r="AK3" s="1050"/>
      <c r="AL3" s="1050"/>
      <c r="AM3" s="1050"/>
      <c r="AN3" s="1050"/>
      <c r="AO3" s="1050"/>
      <c r="AP3" s="1050"/>
      <c r="AQ3" s="1050"/>
      <c r="AR3" s="1050"/>
      <c r="AS3" s="1050"/>
      <c r="AT3" s="1050"/>
      <c r="AU3" s="1050"/>
      <c r="AV3" s="1050"/>
      <c r="AW3" s="1050"/>
      <c r="AX3" s="1050"/>
      <c r="AY3" s="1050"/>
      <c r="AZ3" s="1050"/>
      <c r="BA3" s="1050"/>
      <c r="BB3" s="1050"/>
      <c r="BC3" s="1050"/>
      <c r="BD3" s="1050"/>
      <c r="BE3" s="1050"/>
      <c r="BF3" s="1050"/>
      <c r="BG3" s="1050"/>
      <c r="BH3" s="1050"/>
      <c r="BI3" s="1050"/>
      <c r="BJ3" s="1050"/>
      <c r="BK3" s="1050"/>
      <c r="BL3" s="1050"/>
      <c r="BM3" s="1050"/>
    </row>
    <row r="4" spans="2:66" ht="5.25" customHeight="1">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row>
    <row r="5" spans="2:66" ht="24.75" customHeight="1">
      <c r="AJ5" s="6"/>
      <c r="AK5" s="6"/>
      <c r="AL5" s="6"/>
      <c r="AM5" s="6"/>
      <c r="AN5" s="6"/>
      <c r="AO5" s="6"/>
      <c r="AP5" s="6"/>
      <c r="AQ5" s="6"/>
      <c r="AR5" s="6"/>
      <c r="AS5" s="6"/>
      <c r="AT5" s="6"/>
      <c r="AU5" s="6"/>
      <c r="AV5" s="6"/>
      <c r="AW5" s="6"/>
      <c r="AX5" s="6"/>
      <c r="AY5" s="6"/>
      <c r="AZ5" s="527"/>
      <c r="BA5" s="527"/>
      <c r="BB5" s="527"/>
      <c r="BC5" s="527"/>
      <c r="BD5" s="527"/>
      <c r="BE5" s="527"/>
      <c r="BF5" s="527"/>
      <c r="BG5" s="527"/>
      <c r="BH5" s="527"/>
      <c r="BI5" s="527"/>
      <c r="BJ5" s="527"/>
      <c r="BK5" s="7"/>
      <c r="BL5" s="7"/>
      <c r="BM5" s="7"/>
    </row>
    <row r="6" spans="2:66" ht="32.25" customHeight="1">
      <c r="B6" s="577"/>
      <c r="C6" s="714" t="s">
        <v>37</v>
      </c>
      <c r="D6" s="714"/>
      <c r="E6" s="714"/>
      <c r="F6" s="714"/>
      <c r="G6" s="714"/>
      <c r="H6" s="714"/>
      <c r="I6" s="714"/>
      <c r="J6" s="714"/>
      <c r="K6" s="714"/>
      <c r="L6" s="577" t="s">
        <v>7</v>
      </c>
      <c r="M6" s="457" t="str">
        <f>団体名</f>
        <v>和歌山委託訓練センター</v>
      </c>
      <c r="N6" s="457"/>
      <c r="O6" s="457"/>
      <c r="P6" s="457"/>
      <c r="Q6" s="457"/>
      <c r="R6" s="457"/>
      <c r="S6" s="457"/>
      <c r="T6" s="457"/>
      <c r="U6" s="457"/>
      <c r="V6" s="457"/>
      <c r="W6" s="457"/>
      <c r="X6" s="457"/>
      <c r="Y6" s="457"/>
      <c r="Z6" s="457"/>
      <c r="AA6" s="457"/>
      <c r="AB6" s="457"/>
      <c r="AC6" s="32"/>
      <c r="AD6" s="32"/>
      <c r="AE6" s="32"/>
      <c r="AF6" s="32"/>
      <c r="AG6" s="32"/>
      <c r="AH6" s="32"/>
      <c r="AI6" s="32"/>
      <c r="AJ6" s="32"/>
      <c r="AK6" s="32"/>
      <c r="AL6" s="32"/>
      <c r="AM6" s="32"/>
      <c r="AN6" s="32"/>
      <c r="AO6" s="32"/>
      <c r="AP6" s="32"/>
      <c r="AQ6" s="32"/>
      <c r="AR6" s="32"/>
      <c r="AS6" s="32"/>
      <c r="AT6" s="32"/>
      <c r="AU6" s="32"/>
      <c r="AV6" s="32"/>
      <c r="AW6" s="32"/>
      <c r="AX6" s="32"/>
      <c r="AY6" s="32"/>
    </row>
    <row r="7" spans="2:66" ht="32.25" customHeight="1">
      <c r="B7" s="582"/>
      <c r="C7" s="714" t="s">
        <v>65</v>
      </c>
      <c r="D7" s="714"/>
      <c r="E7" s="714"/>
      <c r="F7" s="714"/>
      <c r="G7" s="714"/>
      <c r="H7" s="714"/>
      <c r="I7" s="714"/>
      <c r="J7" s="714"/>
      <c r="K7" s="714"/>
      <c r="L7" s="577" t="s">
        <v>7</v>
      </c>
      <c r="M7" s="433" t="str">
        <f>科名</f>
        <v>あいうえお＊あいうえお＊あいうえお＊あいうえお＊あいうえお＊あいう</v>
      </c>
      <c r="N7" s="457"/>
      <c r="O7" s="457"/>
      <c r="P7" s="457"/>
      <c r="Q7" s="457"/>
      <c r="R7" s="457"/>
      <c r="S7" s="457"/>
      <c r="T7" s="457"/>
      <c r="U7" s="457"/>
      <c r="V7" s="457"/>
      <c r="W7" s="457"/>
      <c r="X7" s="457"/>
      <c r="Y7" s="457"/>
      <c r="Z7" s="457"/>
      <c r="AA7" s="457"/>
      <c r="AB7" s="457"/>
      <c r="AC7" s="583"/>
      <c r="AD7" s="583"/>
      <c r="AE7" s="583"/>
      <c r="AF7" s="583"/>
      <c r="AG7" s="583"/>
      <c r="AH7" s="583"/>
      <c r="AI7" s="583"/>
      <c r="AJ7" s="583"/>
      <c r="AK7" s="583"/>
      <c r="AL7" s="583"/>
      <c r="AM7" s="583"/>
      <c r="AN7" s="583"/>
      <c r="AO7" s="583"/>
      <c r="AP7" s="583"/>
      <c r="AQ7" s="583"/>
      <c r="AR7" s="583"/>
      <c r="AS7" s="583"/>
      <c r="AT7" s="583"/>
      <c r="AU7" s="583"/>
      <c r="AV7" s="583"/>
      <c r="AW7" s="583"/>
      <c r="AX7" s="583"/>
      <c r="AY7" s="583"/>
      <c r="AZ7" s="583"/>
      <c r="BA7" s="583"/>
      <c r="BB7" s="583"/>
      <c r="BC7" s="583"/>
      <c r="BD7" s="583"/>
      <c r="BE7" s="583"/>
      <c r="BF7" s="583"/>
      <c r="BG7" s="583"/>
      <c r="BH7" s="583"/>
      <c r="BI7" s="583"/>
    </row>
    <row r="8" spans="2:66" ht="32.25" customHeight="1">
      <c r="B8" s="582"/>
      <c r="C8" s="714"/>
      <c r="D8" s="714"/>
      <c r="E8" s="714"/>
      <c r="F8" s="714"/>
      <c r="G8" s="714"/>
      <c r="H8" s="714"/>
      <c r="I8" s="714"/>
      <c r="J8" s="714"/>
      <c r="K8" s="714"/>
      <c r="L8" s="577"/>
      <c r="M8" s="433" t="str">
        <f>提案左括弧&amp;提案科名&amp;提案右括弧</f>
        <v>（アイウエオ＊アイウエオ＊アイウエオ＊アイウエオ＊アイウエオ＊アイウ）</v>
      </c>
      <c r="N8" s="458"/>
      <c r="O8" s="457"/>
      <c r="P8" s="457"/>
      <c r="Q8" s="457"/>
      <c r="R8" s="457"/>
      <c r="S8" s="457"/>
      <c r="T8" s="457"/>
      <c r="U8" s="457"/>
      <c r="V8" s="457"/>
      <c r="W8" s="457"/>
      <c r="X8" s="457"/>
      <c r="Y8" s="457"/>
      <c r="Z8" s="457"/>
      <c r="AA8" s="457"/>
      <c r="AB8" s="457"/>
      <c r="AC8" s="583"/>
      <c r="AD8" s="583"/>
      <c r="AE8" s="583"/>
      <c r="AF8" s="583"/>
      <c r="AG8" s="583"/>
      <c r="AH8" s="583"/>
      <c r="AI8" s="583"/>
      <c r="AJ8" s="583"/>
      <c r="AK8" s="583"/>
      <c r="AL8" s="583"/>
      <c r="AM8" s="583"/>
      <c r="AN8" s="583"/>
      <c r="AO8" s="583"/>
      <c r="AP8" s="583"/>
      <c r="AQ8" s="583"/>
      <c r="AR8" s="583"/>
      <c r="AS8" s="583"/>
      <c r="AT8" s="583"/>
      <c r="AU8" s="583"/>
      <c r="AV8" s="583"/>
      <c r="AW8" s="583"/>
      <c r="AX8" s="583"/>
      <c r="AY8" s="583"/>
      <c r="AZ8" s="583"/>
      <c r="BA8" s="583"/>
      <c r="BB8" s="583"/>
      <c r="BC8" s="583"/>
      <c r="BD8" s="583"/>
      <c r="BE8" s="583"/>
      <c r="BF8" s="583"/>
      <c r="BG8" s="583"/>
      <c r="BH8" s="583"/>
      <c r="BI8" s="583"/>
    </row>
    <row r="9" spans="2:66" ht="21" customHeight="1">
      <c r="B9" s="582"/>
      <c r="C9" s="582"/>
      <c r="D9" s="582"/>
      <c r="E9" s="582"/>
      <c r="F9" s="582"/>
      <c r="G9" s="582"/>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2"/>
      <c r="AY9" s="582"/>
      <c r="AZ9" s="582"/>
      <c r="BA9" s="582"/>
      <c r="BB9" s="582"/>
      <c r="BC9" s="582"/>
      <c r="BD9" s="582"/>
      <c r="BE9" s="582"/>
      <c r="BF9" s="582"/>
      <c r="BG9" s="582"/>
      <c r="BH9" s="582"/>
      <c r="BI9" s="582"/>
      <c r="BJ9" s="582"/>
      <c r="BK9" s="582"/>
      <c r="BL9" s="582"/>
      <c r="BM9" s="582"/>
    </row>
    <row r="10" spans="2:66" ht="16.5" customHeight="1" thickBot="1">
      <c r="B10" s="10" t="s">
        <v>132</v>
      </c>
      <c r="C10" s="579"/>
      <c r="D10" s="579"/>
      <c r="E10" s="579"/>
      <c r="F10" s="579"/>
      <c r="G10" s="579"/>
      <c r="H10" s="579"/>
      <c r="I10" s="579"/>
      <c r="J10" s="579"/>
      <c r="K10" s="579"/>
      <c r="L10" s="579"/>
      <c r="M10" s="579"/>
      <c r="N10" s="579"/>
      <c r="O10" s="579"/>
      <c r="P10" s="579"/>
      <c r="Q10" s="579"/>
      <c r="R10" s="579"/>
      <c r="S10" s="579"/>
      <c r="T10" s="579"/>
      <c r="U10" s="579"/>
      <c r="V10" s="579"/>
      <c r="W10" s="579"/>
      <c r="X10" s="579"/>
      <c r="Y10" s="579"/>
      <c r="Z10" s="579"/>
      <c r="AA10" s="579"/>
      <c r="AB10" s="579"/>
      <c r="AC10" s="579"/>
      <c r="AD10" s="579"/>
      <c r="AE10" s="579"/>
      <c r="AF10" s="579"/>
      <c r="AG10" s="579"/>
      <c r="AH10" s="579"/>
      <c r="AI10" s="579"/>
      <c r="AJ10" s="579"/>
      <c r="AK10" s="579"/>
      <c r="AL10" s="579"/>
      <c r="AM10" s="579"/>
      <c r="AN10" s="579"/>
      <c r="AO10" s="579"/>
      <c r="AP10" s="579"/>
      <c r="AQ10" s="579"/>
      <c r="AR10" s="579"/>
      <c r="AS10" s="579"/>
      <c r="AT10" s="579"/>
      <c r="AU10" s="579"/>
      <c r="AV10" s="579"/>
      <c r="AW10" s="579"/>
      <c r="AX10" s="579"/>
      <c r="AY10" s="579"/>
      <c r="AZ10" s="579"/>
      <c r="BA10" s="579"/>
      <c r="BB10" s="579"/>
      <c r="BC10" s="579"/>
      <c r="BD10" s="579"/>
      <c r="BE10" s="579"/>
      <c r="BF10" s="579"/>
      <c r="BG10" s="579"/>
      <c r="BH10" s="579"/>
      <c r="BI10" s="579"/>
      <c r="BJ10" s="579"/>
      <c r="BK10" s="579"/>
      <c r="BL10" s="579"/>
      <c r="BM10" s="579"/>
    </row>
    <row r="11" spans="2:66" ht="16.5" customHeight="1">
      <c r="B11" s="582"/>
      <c r="C11" s="1051" t="s">
        <v>170</v>
      </c>
      <c r="D11" s="1052"/>
      <c r="E11" s="1052"/>
      <c r="F11" s="1052"/>
      <c r="G11" s="1052"/>
      <c r="H11" s="1052"/>
      <c r="I11" s="1052"/>
      <c r="J11" s="1052"/>
      <c r="K11" s="1052"/>
      <c r="L11" s="1052"/>
      <c r="M11" s="1052"/>
      <c r="N11" s="1052"/>
      <c r="O11" s="1052"/>
      <c r="P11" s="1052"/>
      <c r="Q11" s="1052"/>
      <c r="R11" s="1052"/>
      <c r="S11" s="1052"/>
      <c r="T11" s="1052"/>
      <c r="U11" s="1052"/>
      <c r="V11" s="1052"/>
      <c r="W11" s="1052"/>
      <c r="X11" s="1052"/>
      <c r="Y11" s="1052"/>
      <c r="Z11" s="1052"/>
      <c r="AA11" s="1052"/>
      <c r="AB11" s="1052"/>
      <c r="AC11" s="1052"/>
      <c r="AD11" s="1052"/>
      <c r="AE11" s="1052"/>
      <c r="AF11" s="1052"/>
      <c r="AG11" s="1052"/>
      <c r="AH11" s="1052"/>
      <c r="AI11" s="1052"/>
      <c r="AJ11" s="1052"/>
      <c r="AK11" s="1052"/>
      <c r="AL11" s="1052"/>
      <c r="AM11" s="1052"/>
      <c r="AN11" s="1052"/>
      <c r="AO11" s="1052"/>
      <c r="AP11" s="1052"/>
      <c r="AQ11" s="1052"/>
      <c r="AR11" s="1052"/>
      <c r="AS11" s="1052"/>
      <c r="AT11" s="1052"/>
      <c r="AU11" s="1052"/>
      <c r="AV11" s="1052"/>
      <c r="AW11" s="1052"/>
      <c r="AX11" s="1052"/>
      <c r="AY11" s="1052"/>
      <c r="AZ11" s="1052"/>
      <c r="BA11" s="1052"/>
      <c r="BB11" s="1052"/>
      <c r="BC11" s="1052"/>
      <c r="BD11" s="1052"/>
      <c r="BE11" s="1052"/>
      <c r="BF11" s="1052"/>
      <c r="BG11" s="1052"/>
      <c r="BH11" s="1052"/>
      <c r="BI11" s="1052"/>
      <c r="BJ11" s="1052"/>
      <c r="BK11" s="1052"/>
      <c r="BL11" s="1052"/>
      <c r="BM11" s="1053"/>
    </row>
    <row r="12" spans="2:66" ht="16.5" customHeight="1">
      <c r="B12" s="582"/>
      <c r="C12" s="1054"/>
      <c r="D12" s="1055"/>
      <c r="E12" s="1055"/>
      <c r="F12" s="1055"/>
      <c r="G12" s="1055"/>
      <c r="H12" s="1055"/>
      <c r="I12" s="1055"/>
      <c r="J12" s="1055"/>
      <c r="K12" s="1055"/>
      <c r="L12" s="1055"/>
      <c r="M12" s="1055"/>
      <c r="N12" s="1055"/>
      <c r="O12" s="1055"/>
      <c r="P12" s="1055"/>
      <c r="Q12" s="1055"/>
      <c r="R12" s="1055"/>
      <c r="S12" s="1055"/>
      <c r="T12" s="1055"/>
      <c r="U12" s="1055"/>
      <c r="V12" s="1055"/>
      <c r="W12" s="1055"/>
      <c r="X12" s="1055"/>
      <c r="Y12" s="1055"/>
      <c r="Z12" s="1055"/>
      <c r="AA12" s="1055"/>
      <c r="AB12" s="1055"/>
      <c r="AC12" s="1055"/>
      <c r="AD12" s="1055"/>
      <c r="AE12" s="1055"/>
      <c r="AF12" s="1055"/>
      <c r="AG12" s="1055"/>
      <c r="AH12" s="1055"/>
      <c r="AI12" s="1055"/>
      <c r="AJ12" s="1055"/>
      <c r="AK12" s="1055"/>
      <c r="AL12" s="1055"/>
      <c r="AM12" s="1055"/>
      <c r="AN12" s="1055"/>
      <c r="AO12" s="1055"/>
      <c r="AP12" s="1055"/>
      <c r="AQ12" s="1055"/>
      <c r="AR12" s="1055"/>
      <c r="AS12" s="1055"/>
      <c r="AT12" s="1055"/>
      <c r="AU12" s="1055"/>
      <c r="AV12" s="1055"/>
      <c r="AW12" s="1055"/>
      <c r="AX12" s="1055"/>
      <c r="AY12" s="1055"/>
      <c r="AZ12" s="1055"/>
      <c r="BA12" s="1055"/>
      <c r="BB12" s="1055"/>
      <c r="BC12" s="1055"/>
      <c r="BD12" s="1055"/>
      <c r="BE12" s="1055"/>
      <c r="BF12" s="1055"/>
      <c r="BG12" s="1055"/>
      <c r="BH12" s="1055"/>
      <c r="BI12" s="1055"/>
      <c r="BJ12" s="1055"/>
      <c r="BK12" s="1055"/>
      <c r="BL12" s="1055"/>
      <c r="BM12" s="1056"/>
    </row>
    <row r="13" spans="2:66" ht="18.75" customHeight="1">
      <c r="B13" s="11"/>
      <c r="C13" s="34" t="s">
        <v>158</v>
      </c>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6"/>
    </row>
    <row r="14" spans="2:66" ht="18.75" customHeight="1">
      <c r="B14" s="11"/>
      <c r="C14" s="34" t="s">
        <v>100</v>
      </c>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6"/>
    </row>
    <row r="15" spans="2:66" ht="16.5" customHeight="1">
      <c r="B15" s="582"/>
      <c r="C15" s="12"/>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4"/>
    </row>
    <row r="16" spans="2:66" ht="16.5" customHeight="1">
      <c r="B16" s="582"/>
      <c r="C16" s="12"/>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4"/>
    </row>
    <row r="17" spans="2:65" ht="16.5" customHeight="1">
      <c r="B17" s="582"/>
      <c r="C17" s="12"/>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4"/>
    </row>
    <row r="18" spans="2:65" ht="16.5" customHeight="1">
      <c r="B18" s="582"/>
      <c r="C18" s="12"/>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4"/>
    </row>
    <row r="19" spans="2:65" ht="16.5" customHeight="1">
      <c r="B19" s="582"/>
      <c r="C19" s="12"/>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4"/>
    </row>
    <row r="20" spans="2:65" ht="16.5" customHeight="1">
      <c r="B20" s="582"/>
      <c r="C20" s="12"/>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4"/>
    </row>
    <row r="21" spans="2:65" ht="16.5" customHeight="1">
      <c r="B21" s="582"/>
      <c r="C21" s="12"/>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4"/>
    </row>
    <row r="22" spans="2:65" ht="16.5" customHeight="1">
      <c r="B22" s="582"/>
      <c r="C22" s="12"/>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4"/>
    </row>
    <row r="23" spans="2:65" ht="16.5" customHeight="1">
      <c r="B23" s="582"/>
      <c r="C23" s="12"/>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4"/>
    </row>
    <row r="24" spans="2:65" ht="16.5" customHeight="1">
      <c r="B24" s="582"/>
      <c r="C24" s="12"/>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4"/>
    </row>
    <row r="25" spans="2:65" ht="16.5" customHeight="1">
      <c r="B25" s="582"/>
      <c r="C25" s="12"/>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4"/>
    </row>
    <row r="26" spans="2:65" ht="16.5" customHeight="1">
      <c r="B26" s="582"/>
      <c r="C26" s="12"/>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4"/>
    </row>
    <row r="27" spans="2:65" ht="16.5" customHeight="1">
      <c r="B27" s="582"/>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4"/>
    </row>
    <row r="28" spans="2:65" ht="16.5" customHeight="1">
      <c r="B28" s="582"/>
      <c r="C28" s="12"/>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4"/>
    </row>
    <row r="29" spans="2:65" ht="16.5" customHeight="1">
      <c r="B29" s="582"/>
      <c r="C29" s="12"/>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4"/>
    </row>
    <row r="30" spans="2:65" ht="16.5" customHeight="1">
      <c r="B30" s="582"/>
      <c r="C30" s="12"/>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4"/>
    </row>
    <row r="31" spans="2:65" ht="16.5" customHeight="1">
      <c r="B31" s="582"/>
      <c r="C31" s="12"/>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4"/>
    </row>
    <row r="32" spans="2:65" ht="16.5" customHeight="1">
      <c r="B32" s="582"/>
      <c r="C32" s="12"/>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4"/>
    </row>
    <row r="33" spans="2:65" ht="16.5" customHeight="1">
      <c r="B33" s="582"/>
      <c r="C33" s="15"/>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7"/>
    </row>
    <row r="34" spans="2:65" ht="22.5" customHeight="1">
      <c r="B34" s="11"/>
      <c r="C34" s="34" t="s">
        <v>159</v>
      </c>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6"/>
    </row>
    <row r="35" spans="2:65" ht="22.5" customHeight="1">
      <c r="B35" s="11"/>
      <c r="C35" s="34" t="s">
        <v>100</v>
      </c>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6"/>
    </row>
    <row r="36" spans="2:65" ht="16.5" customHeight="1">
      <c r="B36" s="582"/>
      <c r="C36" s="12"/>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4"/>
    </row>
    <row r="37" spans="2:65" ht="16.5" customHeight="1">
      <c r="B37" s="582"/>
      <c r="C37" s="12"/>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4"/>
    </row>
    <row r="38" spans="2:65" ht="16.5" customHeight="1">
      <c r="B38" s="582"/>
      <c r="C38" s="12"/>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4"/>
    </row>
    <row r="39" spans="2:65" ht="16.5" customHeight="1">
      <c r="B39" s="582"/>
      <c r="C39" s="12"/>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4"/>
    </row>
    <row r="40" spans="2:65" ht="16.5" customHeight="1">
      <c r="B40" s="582"/>
      <c r="C40" s="12"/>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4"/>
    </row>
    <row r="41" spans="2:65" ht="16.5" customHeight="1">
      <c r="B41" s="582"/>
      <c r="C41" s="12"/>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4"/>
    </row>
    <row r="42" spans="2:65" ht="16.5" customHeight="1">
      <c r="B42" s="582"/>
      <c r="C42" s="12"/>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4"/>
    </row>
    <row r="43" spans="2:65" ht="16.5" customHeight="1">
      <c r="B43" s="582"/>
      <c r="C43" s="12"/>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4"/>
    </row>
    <row r="44" spans="2:65" ht="16.5" customHeight="1">
      <c r="B44" s="582"/>
      <c r="C44" s="12"/>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4"/>
    </row>
    <row r="45" spans="2:65" ht="16.5" customHeight="1">
      <c r="B45" s="582"/>
      <c r="C45" s="12"/>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4"/>
    </row>
    <row r="46" spans="2:65" ht="16.5" customHeight="1">
      <c r="B46" s="582"/>
      <c r="C46" s="12"/>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4"/>
    </row>
    <row r="47" spans="2:65" ht="16.5" customHeight="1">
      <c r="B47" s="582"/>
      <c r="C47" s="12"/>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4"/>
    </row>
    <row r="48" spans="2:65" ht="16.5" customHeight="1">
      <c r="B48" s="582"/>
      <c r="C48" s="12"/>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4"/>
    </row>
    <row r="49" spans="2:65" ht="16.5" customHeight="1">
      <c r="B49" s="582"/>
      <c r="C49" s="12"/>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4"/>
    </row>
    <row r="50" spans="2:65" ht="16.5" customHeight="1">
      <c r="B50" s="582"/>
      <c r="C50" s="12"/>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4"/>
    </row>
    <row r="51" spans="2:65" ht="16.5" customHeight="1">
      <c r="B51" s="582"/>
      <c r="C51" s="12"/>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4"/>
    </row>
    <row r="52" spans="2:65" ht="16.5" customHeight="1">
      <c r="B52" s="582"/>
      <c r="C52" s="12"/>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4"/>
    </row>
    <row r="53" spans="2:65" ht="16.5" customHeight="1">
      <c r="B53" s="582"/>
      <c r="C53" s="12"/>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4"/>
    </row>
    <row r="54" spans="2:65" ht="16.5" customHeight="1">
      <c r="B54" s="582"/>
      <c r="C54" s="12"/>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4"/>
    </row>
    <row r="55" spans="2:65" ht="16.5" customHeight="1">
      <c r="B55" s="582"/>
      <c r="C55" s="12"/>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4"/>
    </row>
    <row r="56" spans="2:65" ht="16.5" customHeight="1">
      <c r="B56" s="582"/>
      <c r="C56" s="12"/>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4"/>
    </row>
    <row r="57" spans="2:65" ht="16.5" customHeight="1">
      <c r="B57" s="582"/>
      <c r="C57" s="12"/>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4"/>
    </row>
    <row r="58" spans="2:65" ht="16.5" customHeight="1">
      <c r="B58" s="582"/>
      <c r="C58" s="12"/>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4"/>
    </row>
    <row r="59" spans="2:65" ht="14.25" customHeight="1">
      <c r="B59" s="11"/>
      <c r="C59" s="18"/>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20"/>
    </row>
    <row r="60" spans="2:65" ht="14.25" customHeight="1">
      <c r="B60" s="11"/>
      <c r="C60" s="18"/>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20"/>
    </row>
    <row r="61" spans="2:65" ht="14.25" customHeight="1">
      <c r="B61" s="11"/>
      <c r="C61" s="18"/>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20"/>
    </row>
    <row r="62" spans="2:65" ht="14.25" customHeight="1">
      <c r="B62" s="11"/>
      <c r="C62" s="18"/>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20"/>
    </row>
    <row r="63" spans="2:65" ht="14.25" customHeight="1">
      <c r="B63" s="11"/>
      <c r="C63" s="18"/>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20"/>
    </row>
    <row r="64" spans="2:65" ht="14.25" customHeight="1" thickBot="1">
      <c r="B64" s="11"/>
      <c r="C64" s="21"/>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3"/>
    </row>
    <row r="65" spans="2:65" s="3" customFormat="1" ht="7.5" customHeight="1">
      <c r="B65" s="582"/>
      <c r="C65" s="24"/>
      <c r="D65" s="576"/>
      <c r="E65" s="576"/>
      <c r="F65" s="576"/>
      <c r="G65" s="576"/>
      <c r="H65" s="576"/>
      <c r="I65" s="576"/>
      <c r="J65" s="576"/>
      <c r="K65" s="576"/>
      <c r="L65" s="576"/>
      <c r="M65" s="576"/>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7"/>
      <c r="AL65" s="577"/>
      <c r="AM65" s="577"/>
      <c r="AN65" s="577"/>
      <c r="AO65" s="577"/>
      <c r="AP65" s="577"/>
      <c r="AQ65" s="577"/>
      <c r="AR65" s="577"/>
      <c r="AS65" s="577"/>
      <c r="AT65" s="577"/>
      <c r="AU65" s="577"/>
      <c r="AV65" s="577"/>
      <c r="AW65" s="577"/>
      <c r="AX65" s="577"/>
    </row>
    <row r="66" spans="2:65" ht="19.5" customHeight="1" thickBot="1">
      <c r="B66" s="10" t="s">
        <v>147</v>
      </c>
      <c r="C66" s="582"/>
      <c r="D66" s="582"/>
      <c r="E66" s="582"/>
      <c r="F66" s="582"/>
      <c r="G66" s="582"/>
      <c r="H66" s="582"/>
      <c r="I66" s="582"/>
      <c r="J66" s="582"/>
      <c r="K66" s="582"/>
      <c r="L66" s="582"/>
      <c r="M66" s="582"/>
      <c r="N66" s="582"/>
      <c r="O66" s="582"/>
      <c r="P66" s="582"/>
      <c r="Q66" s="582"/>
      <c r="R66" s="582"/>
      <c r="S66" s="582"/>
      <c r="T66" s="582"/>
      <c r="U66" s="582"/>
      <c r="V66" s="582"/>
      <c r="W66" s="582"/>
      <c r="X66" s="582"/>
      <c r="Y66" s="582"/>
      <c r="Z66" s="582"/>
      <c r="AA66" s="582"/>
      <c r="AB66" s="582"/>
      <c r="AC66" s="582"/>
      <c r="AD66" s="582"/>
      <c r="AE66" s="582"/>
      <c r="AF66" s="582"/>
      <c r="AG66" s="582"/>
      <c r="AH66" s="582"/>
      <c r="AI66" s="582"/>
      <c r="AJ66" s="582"/>
      <c r="AK66" s="582"/>
      <c r="AL66" s="582"/>
      <c r="AM66" s="582"/>
      <c r="AN66" s="582"/>
      <c r="AO66" s="582"/>
      <c r="AP66" s="582"/>
      <c r="AQ66" s="582"/>
      <c r="AR66" s="582"/>
      <c r="AS66" s="582"/>
      <c r="AT66" s="582"/>
      <c r="AU66" s="582"/>
      <c r="AV66" s="582"/>
      <c r="AW66" s="582"/>
      <c r="AX66" s="582"/>
      <c r="AY66" s="582"/>
      <c r="AZ66" s="582"/>
      <c r="BA66" s="582"/>
      <c r="BB66" s="582"/>
      <c r="BC66" s="582"/>
      <c r="BD66" s="582"/>
      <c r="BE66" s="582"/>
      <c r="BF66" s="582"/>
      <c r="BG66" s="582"/>
      <c r="BH66" s="582"/>
      <c r="BI66" s="582"/>
      <c r="BJ66" s="582"/>
      <c r="BK66" s="582"/>
      <c r="BL66" s="582"/>
      <c r="BM66" s="582"/>
    </row>
    <row r="67" spans="2:65" ht="30.75" customHeight="1">
      <c r="B67" s="582"/>
      <c r="C67" s="37" t="s">
        <v>133</v>
      </c>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9"/>
    </row>
    <row r="68" spans="2:65" ht="11.25" customHeight="1">
      <c r="B68" s="582"/>
      <c r="C68" s="25"/>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7"/>
    </row>
    <row r="69" spans="2:65" ht="11.25" customHeight="1">
      <c r="B69" s="582"/>
      <c r="C69" s="25"/>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7"/>
    </row>
    <row r="70" spans="2:65" ht="11.25" customHeight="1">
      <c r="B70" s="582"/>
      <c r="C70" s="25"/>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7"/>
    </row>
    <row r="71" spans="2:65" ht="11.25" customHeight="1">
      <c r="B71" s="582"/>
      <c r="C71" s="25"/>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7"/>
    </row>
    <row r="72" spans="2:65" ht="11.25" customHeight="1">
      <c r="B72" s="582"/>
      <c r="C72" s="25"/>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27"/>
    </row>
    <row r="73" spans="2:65" ht="11.25" customHeight="1">
      <c r="B73" s="582"/>
      <c r="C73" s="25"/>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7"/>
    </row>
    <row r="74" spans="2:65" ht="11.25" customHeight="1">
      <c r="B74" s="582"/>
      <c r="C74" s="25"/>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7"/>
    </row>
    <row r="75" spans="2:65" ht="11.25" customHeight="1">
      <c r="B75" s="582"/>
      <c r="C75" s="25"/>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7"/>
    </row>
    <row r="76" spans="2:65" ht="11.25" customHeight="1">
      <c r="B76" s="582"/>
      <c r="C76" s="25"/>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c r="BM76" s="27"/>
    </row>
    <row r="77" spans="2:65" ht="11.25" customHeight="1">
      <c r="B77" s="582"/>
      <c r="C77" s="25"/>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7"/>
    </row>
    <row r="78" spans="2:65" ht="11.25" customHeight="1">
      <c r="B78" s="582"/>
      <c r="C78" s="25"/>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c r="BJ78" s="26"/>
      <c r="BK78" s="26"/>
      <c r="BL78" s="26"/>
      <c r="BM78" s="27"/>
    </row>
    <row r="79" spans="2:65" ht="11.25" customHeight="1">
      <c r="B79" s="582"/>
      <c r="C79" s="25"/>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c r="BI79" s="26"/>
      <c r="BJ79" s="26"/>
      <c r="BK79" s="26"/>
      <c r="BL79" s="26"/>
      <c r="BM79" s="27"/>
    </row>
    <row r="80" spans="2:65" ht="11.25" customHeight="1">
      <c r="B80" s="582"/>
      <c r="C80" s="25"/>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7"/>
    </row>
    <row r="81" spans="2:65" ht="11.25" customHeight="1">
      <c r="B81" s="582"/>
      <c r="C81" s="25"/>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c r="BF81" s="26"/>
      <c r="BG81" s="26"/>
      <c r="BH81" s="26"/>
      <c r="BI81" s="26"/>
      <c r="BJ81" s="26"/>
      <c r="BK81" s="26"/>
      <c r="BL81" s="26"/>
      <c r="BM81" s="27"/>
    </row>
    <row r="82" spans="2:65" ht="11.25" customHeight="1" thickBot="1">
      <c r="B82" s="582"/>
      <c r="C82" s="40"/>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2"/>
    </row>
    <row r="83" spans="2:65" ht="11.25" customHeight="1">
      <c r="B83" s="582"/>
      <c r="C83" s="582"/>
      <c r="D83" s="582"/>
      <c r="E83" s="582"/>
      <c r="F83" s="582"/>
      <c r="G83" s="582"/>
      <c r="H83" s="582"/>
      <c r="I83" s="582"/>
      <c r="J83" s="582"/>
      <c r="K83" s="582"/>
      <c r="L83" s="582"/>
      <c r="M83" s="582"/>
      <c r="N83" s="582"/>
      <c r="O83" s="582"/>
      <c r="P83" s="582"/>
      <c r="Q83" s="582"/>
      <c r="R83" s="582"/>
      <c r="S83" s="582"/>
      <c r="T83" s="582"/>
      <c r="U83" s="582"/>
      <c r="V83" s="582"/>
      <c r="W83" s="582"/>
      <c r="X83" s="582"/>
      <c r="Y83" s="582"/>
      <c r="Z83" s="582"/>
      <c r="AA83" s="582"/>
      <c r="AB83" s="582"/>
      <c r="AC83" s="582"/>
      <c r="AD83" s="582"/>
      <c r="AE83" s="582"/>
      <c r="AF83" s="582"/>
      <c r="AG83" s="582"/>
      <c r="AH83" s="582"/>
      <c r="AI83" s="582"/>
      <c r="AJ83" s="582"/>
      <c r="AK83" s="582"/>
      <c r="AL83" s="582"/>
      <c r="AM83" s="582"/>
      <c r="AN83" s="582"/>
      <c r="AO83" s="582"/>
      <c r="AP83" s="582"/>
      <c r="AQ83" s="582"/>
      <c r="AR83" s="582"/>
      <c r="AS83" s="582"/>
      <c r="AT83" s="582"/>
      <c r="AU83" s="582"/>
      <c r="AV83" s="582"/>
      <c r="AW83" s="582"/>
      <c r="AX83" s="582"/>
      <c r="AY83" s="582"/>
      <c r="AZ83" s="582"/>
      <c r="BA83" s="582"/>
      <c r="BB83" s="582"/>
      <c r="BC83" s="582"/>
      <c r="BD83" s="582"/>
      <c r="BE83" s="582"/>
      <c r="BF83" s="582"/>
      <c r="BG83" s="582"/>
      <c r="BH83" s="582"/>
      <c r="BI83" s="582"/>
      <c r="BJ83" s="582"/>
      <c r="BK83" s="582"/>
      <c r="BL83" s="582"/>
      <c r="BM83" s="582"/>
    </row>
    <row r="84" spans="2:65" s="28" customFormat="1" ht="19.5" customHeight="1">
      <c r="B84" s="10" t="s">
        <v>173</v>
      </c>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row>
    <row r="85" spans="2:65" ht="15" customHeight="1" thickBot="1">
      <c r="B85" s="11"/>
      <c r="C85" s="1036"/>
      <c r="D85" s="1036"/>
      <c r="E85" s="1036"/>
      <c r="F85" s="1036"/>
      <c r="G85" s="1036"/>
      <c r="H85" s="1036"/>
      <c r="I85" s="1036"/>
      <c r="J85" s="1036"/>
      <c r="K85" s="1036"/>
      <c r="L85" s="1036"/>
      <c r="M85" s="1036"/>
      <c r="N85" s="1036"/>
      <c r="O85" s="1036"/>
      <c r="P85" s="1036"/>
      <c r="Q85" s="1036"/>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6"/>
      <c r="BA85" s="1036"/>
      <c r="BB85" s="1036"/>
      <c r="BC85" s="1036"/>
      <c r="BD85" s="1036"/>
      <c r="BE85" s="1036"/>
      <c r="BF85" s="1036"/>
      <c r="BG85" s="1036"/>
      <c r="BH85" s="1036"/>
      <c r="BI85" s="1036"/>
      <c r="BJ85" s="1036"/>
      <c r="BK85" s="1036"/>
      <c r="BL85" s="1036"/>
      <c r="BM85" s="1036"/>
    </row>
    <row r="86" spans="2:65" ht="18.75" customHeight="1">
      <c r="B86" s="11"/>
      <c r="C86" s="37" t="s">
        <v>131</v>
      </c>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9"/>
    </row>
    <row r="87" spans="2:65" ht="7.5" customHeight="1">
      <c r="B87" s="11"/>
      <c r="C87" s="34"/>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c r="BE87" s="35"/>
      <c r="BF87" s="35"/>
      <c r="BG87" s="35"/>
      <c r="BH87" s="35"/>
      <c r="BI87" s="35"/>
      <c r="BJ87" s="35"/>
      <c r="BK87" s="35"/>
      <c r="BL87" s="35"/>
      <c r="BM87" s="36"/>
    </row>
    <row r="88" spans="2:65" ht="20.25" customHeight="1">
      <c r="B88" s="11"/>
      <c r="C88" s="34" t="s">
        <v>305</v>
      </c>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5"/>
      <c r="BF88" s="35"/>
      <c r="BG88" s="35"/>
      <c r="BH88" s="35"/>
      <c r="BI88" s="35"/>
      <c r="BJ88" s="35"/>
      <c r="BK88" s="35"/>
      <c r="BL88" s="35"/>
      <c r="BM88" s="36"/>
    </row>
    <row r="89" spans="2:65" ht="20.25" customHeight="1">
      <c r="B89" s="11"/>
      <c r="C89" s="34" t="s">
        <v>100</v>
      </c>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c r="BM89" s="36"/>
    </row>
    <row r="90" spans="2:65" ht="14.25" customHeight="1">
      <c r="B90" s="11"/>
      <c r="C90" s="18"/>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20"/>
    </row>
    <row r="91" spans="2:65" ht="14.25" customHeight="1">
      <c r="B91" s="11"/>
      <c r="C91" s="18"/>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20"/>
    </row>
    <row r="92" spans="2:65" ht="14.25" customHeight="1">
      <c r="B92" s="11"/>
      <c r="C92" s="18"/>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20"/>
    </row>
    <row r="93" spans="2:65" ht="14.25" customHeight="1">
      <c r="B93" s="11"/>
      <c r="C93" s="18"/>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20"/>
    </row>
    <row r="94" spans="2:65" ht="14.25" customHeight="1">
      <c r="B94" s="11"/>
      <c r="C94" s="18"/>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c r="BM94" s="20"/>
    </row>
    <row r="95" spans="2:65" ht="14.25" customHeight="1">
      <c r="B95" s="11"/>
      <c r="C95" s="18"/>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20"/>
    </row>
    <row r="96" spans="2:65" ht="14.25" customHeight="1">
      <c r="B96" s="11"/>
      <c r="C96" s="18"/>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20"/>
    </row>
    <row r="97" spans="2:65" ht="14.25" customHeight="1">
      <c r="B97" s="11"/>
      <c r="C97" s="15"/>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7"/>
    </row>
    <row r="98" spans="2:65" ht="19.5" customHeight="1">
      <c r="B98" s="11"/>
      <c r="C98" s="34" t="s">
        <v>101</v>
      </c>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c r="BM98" s="36"/>
    </row>
    <row r="99" spans="2:65" ht="19.5" customHeight="1">
      <c r="B99" s="11"/>
      <c r="C99" s="34" t="s">
        <v>100</v>
      </c>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c r="BM99" s="36"/>
    </row>
    <row r="100" spans="2:65" ht="14.25" customHeight="1">
      <c r="B100" s="11"/>
      <c r="C100" s="18"/>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20"/>
    </row>
    <row r="101" spans="2:65" ht="14.25" customHeight="1">
      <c r="B101" s="11"/>
      <c r="C101" s="18"/>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20"/>
    </row>
    <row r="102" spans="2:65" ht="14.25" customHeight="1">
      <c r="B102" s="11"/>
      <c r="C102" s="18"/>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20"/>
    </row>
    <row r="103" spans="2:65" ht="14.25" customHeight="1">
      <c r="B103" s="11"/>
      <c r="C103" s="18"/>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19"/>
      <c r="BL103" s="19"/>
      <c r="BM103" s="20"/>
    </row>
    <row r="104" spans="2:65" ht="14.25" customHeight="1">
      <c r="B104" s="11"/>
      <c r="C104" s="18"/>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20"/>
    </row>
    <row r="105" spans="2:65" ht="14.25" customHeight="1">
      <c r="B105" s="11"/>
      <c r="C105" s="18"/>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20"/>
    </row>
    <row r="106" spans="2:65" ht="14.25" customHeight="1">
      <c r="B106" s="11"/>
      <c r="C106" s="15"/>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7"/>
    </row>
    <row r="107" spans="2:65" ht="19.5" customHeight="1">
      <c r="B107" s="11"/>
      <c r="C107" s="34" t="s">
        <v>106</v>
      </c>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6"/>
    </row>
    <row r="108" spans="2:65" ht="19.5" customHeight="1">
      <c r="B108" s="11"/>
      <c r="C108" s="34" t="s">
        <v>100</v>
      </c>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c r="BM108" s="36"/>
    </row>
    <row r="109" spans="2:65" ht="14.25" customHeight="1">
      <c r="B109" s="11"/>
      <c r="C109" s="18"/>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20"/>
    </row>
    <row r="110" spans="2:65" ht="14.25" customHeight="1">
      <c r="B110" s="11"/>
      <c r="C110" s="18"/>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c r="BG110" s="19"/>
      <c r="BH110" s="19"/>
      <c r="BI110" s="19"/>
      <c r="BJ110" s="19"/>
      <c r="BK110" s="19"/>
      <c r="BL110" s="19"/>
      <c r="BM110" s="20"/>
    </row>
    <row r="111" spans="2:65" ht="14.25" customHeight="1">
      <c r="B111" s="11"/>
      <c r="C111" s="18"/>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20"/>
    </row>
    <row r="112" spans="2:65" ht="14.25" customHeight="1">
      <c r="B112" s="11"/>
      <c r="C112" s="18"/>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9"/>
      <c r="BJ112" s="19"/>
      <c r="BK112" s="19"/>
      <c r="BL112" s="19"/>
      <c r="BM112" s="20"/>
    </row>
    <row r="113" spans="2:65" ht="14.25" customHeight="1">
      <c r="B113" s="11"/>
      <c r="C113" s="18"/>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c r="BL113" s="19"/>
      <c r="BM113" s="20"/>
    </row>
    <row r="114" spans="2:65" ht="14.25" customHeight="1">
      <c r="B114" s="11"/>
      <c r="C114" s="18"/>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c r="BE114" s="19"/>
      <c r="BF114" s="19"/>
      <c r="BG114" s="19"/>
      <c r="BH114" s="19"/>
      <c r="BI114" s="19"/>
      <c r="BJ114" s="19"/>
      <c r="BK114" s="19"/>
      <c r="BL114" s="19"/>
      <c r="BM114" s="20"/>
    </row>
    <row r="115" spans="2:65" ht="14.25" customHeight="1">
      <c r="B115" s="11"/>
      <c r="C115" s="18"/>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20"/>
    </row>
    <row r="116" spans="2:65" ht="14.25" customHeight="1">
      <c r="B116" s="11"/>
      <c r="C116" s="18"/>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9"/>
      <c r="BJ116" s="19"/>
      <c r="BK116" s="19"/>
      <c r="BL116" s="19"/>
      <c r="BM116" s="20"/>
    </row>
    <row r="117" spans="2:65" ht="14.25" customHeight="1">
      <c r="B117" s="11"/>
      <c r="C117" s="15"/>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7"/>
    </row>
    <row r="118" spans="2:65" ht="18" customHeight="1">
      <c r="B118" s="11"/>
      <c r="C118" s="34" t="s">
        <v>102</v>
      </c>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c r="AZ118" s="35"/>
      <c r="BA118" s="35"/>
      <c r="BB118" s="35"/>
      <c r="BC118" s="35"/>
      <c r="BD118" s="35"/>
      <c r="BE118" s="35"/>
      <c r="BF118" s="35"/>
      <c r="BG118" s="35"/>
      <c r="BH118" s="35"/>
      <c r="BI118" s="35"/>
      <c r="BJ118" s="35"/>
      <c r="BK118" s="35"/>
      <c r="BL118" s="35"/>
      <c r="BM118" s="36"/>
    </row>
    <row r="119" spans="2:65" ht="18" customHeight="1">
      <c r="B119" s="11"/>
      <c r="C119" s="34" t="s">
        <v>103</v>
      </c>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5"/>
      <c r="AY119" s="35"/>
      <c r="AZ119" s="35"/>
      <c r="BA119" s="35"/>
      <c r="BB119" s="35"/>
      <c r="BC119" s="35"/>
      <c r="BD119" s="35"/>
      <c r="BE119" s="35"/>
      <c r="BF119" s="35"/>
      <c r="BG119" s="35"/>
      <c r="BH119" s="35"/>
      <c r="BI119" s="35"/>
      <c r="BJ119" s="35"/>
      <c r="BK119" s="35"/>
      <c r="BL119" s="35"/>
      <c r="BM119" s="36"/>
    </row>
    <row r="120" spans="2:65" ht="14.25" customHeight="1">
      <c r="B120" s="11"/>
      <c r="C120" s="18"/>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9"/>
      <c r="BJ120" s="19"/>
      <c r="BK120" s="19"/>
      <c r="BL120" s="19"/>
      <c r="BM120" s="20"/>
    </row>
    <row r="121" spans="2:65" ht="14.25" customHeight="1">
      <c r="B121" s="11"/>
      <c r="C121" s="18"/>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20"/>
    </row>
    <row r="122" spans="2:65" ht="14.25" customHeight="1">
      <c r="B122" s="11"/>
      <c r="C122" s="18"/>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c r="BL122" s="19"/>
      <c r="BM122" s="20"/>
    </row>
    <row r="123" spans="2:65" ht="14.25" customHeight="1">
      <c r="B123" s="11"/>
      <c r="C123" s="18"/>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9"/>
      <c r="BJ123" s="19"/>
      <c r="BK123" s="19"/>
      <c r="BL123" s="19"/>
      <c r="BM123" s="20"/>
    </row>
    <row r="124" spans="2:65" ht="14.25" customHeight="1">
      <c r="B124" s="11"/>
      <c r="C124" s="18"/>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F124" s="19"/>
      <c r="BG124" s="19"/>
      <c r="BH124" s="19"/>
      <c r="BI124" s="19"/>
      <c r="BJ124" s="19"/>
      <c r="BK124" s="19"/>
      <c r="BL124" s="19"/>
      <c r="BM124" s="20"/>
    </row>
    <row r="125" spans="2:65" ht="14.25" customHeight="1">
      <c r="B125" s="11"/>
      <c r="C125" s="18"/>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c r="BE125" s="19"/>
      <c r="BF125" s="19"/>
      <c r="BG125" s="19"/>
      <c r="BH125" s="19"/>
      <c r="BI125" s="19"/>
      <c r="BJ125" s="19"/>
      <c r="BK125" s="19"/>
      <c r="BL125" s="19"/>
      <c r="BM125" s="20"/>
    </row>
    <row r="126" spans="2:65" ht="14.25" customHeight="1">
      <c r="B126" s="11"/>
      <c r="C126" s="15"/>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7"/>
    </row>
    <row r="127" spans="2:65" ht="22.5" customHeight="1">
      <c r="B127" s="11"/>
      <c r="C127" s="34" t="s">
        <v>162</v>
      </c>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5"/>
      <c r="AY127" s="35"/>
      <c r="AZ127" s="35"/>
      <c r="BA127" s="35"/>
      <c r="BB127" s="35"/>
      <c r="BC127" s="35"/>
      <c r="BD127" s="35"/>
      <c r="BE127" s="35"/>
      <c r="BF127" s="35"/>
      <c r="BG127" s="35"/>
      <c r="BH127" s="35"/>
      <c r="BI127" s="35"/>
      <c r="BJ127" s="35"/>
      <c r="BK127" s="35"/>
      <c r="BL127" s="35"/>
      <c r="BM127" s="36"/>
    </row>
    <row r="128" spans="2:65" ht="22.5" customHeight="1">
      <c r="B128" s="11"/>
      <c r="C128" s="34" t="s">
        <v>100</v>
      </c>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c r="BJ128" s="35"/>
      <c r="BK128" s="35"/>
      <c r="BL128" s="35"/>
      <c r="BM128" s="36"/>
    </row>
    <row r="129" spans="2:68" ht="14.25" customHeight="1">
      <c r="B129" s="11"/>
      <c r="C129" s="18"/>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c r="BL129" s="19"/>
      <c r="BM129" s="20"/>
    </row>
    <row r="130" spans="2:68" ht="14.25" customHeight="1">
      <c r="B130" s="11"/>
      <c r="C130" s="18"/>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20"/>
    </row>
    <row r="131" spans="2:68" ht="14.25" customHeight="1">
      <c r="B131" s="11"/>
      <c r="C131" s="18"/>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c r="BE131" s="19"/>
      <c r="BF131" s="19"/>
      <c r="BG131" s="19"/>
      <c r="BH131" s="19"/>
      <c r="BI131" s="19"/>
      <c r="BJ131" s="19"/>
      <c r="BK131" s="19"/>
      <c r="BL131" s="19"/>
      <c r="BM131" s="20"/>
    </row>
    <row r="132" spans="2:68" ht="14.25" customHeight="1">
      <c r="B132" s="11"/>
      <c r="C132" s="18"/>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9"/>
      <c r="BJ132" s="19"/>
      <c r="BK132" s="19"/>
      <c r="BL132" s="19"/>
      <c r="BM132" s="20"/>
    </row>
    <row r="133" spans="2:68" ht="14.25" customHeight="1">
      <c r="B133" s="11"/>
      <c r="C133" s="18"/>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c r="BL133" s="19"/>
      <c r="BM133" s="20"/>
    </row>
    <row r="134" spans="2:68" ht="14.25" customHeight="1">
      <c r="B134" s="11"/>
      <c r="C134" s="18"/>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19"/>
      <c r="BL134" s="19"/>
      <c r="BM134" s="20"/>
    </row>
    <row r="135" spans="2:68" ht="14.25" customHeight="1">
      <c r="B135" s="11"/>
      <c r="C135" s="18"/>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F135" s="19"/>
      <c r="BG135" s="19"/>
      <c r="BH135" s="19"/>
      <c r="BI135" s="19"/>
      <c r="BJ135" s="19"/>
      <c r="BK135" s="19"/>
      <c r="BL135" s="19"/>
      <c r="BM135" s="20"/>
    </row>
    <row r="136" spans="2:68" ht="14.25" customHeight="1">
      <c r="B136" s="11"/>
      <c r="C136" s="18"/>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20"/>
    </row>
    <row r="137" spans="2:68" ht="14.25" customHeight="1" thickBot="1">
      <c r="B137" s="11"/>
      <c r="C137" s="21"/>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22"/>
      <c r="BA137" s="22"/>
      <c r="BB137" s="22"/>
      <c r="BC137" s="22"/>
      <c r="BD137" s="22"/>
      <c r="BE137" s="22"/>
      <c r="BF137" s="22"/>
      <c r="BG137" s="22"/>
      <c r="BH137" s="22"/>
      <c r="BI137" s="22"/>
      <c r="BJ137" s="22"/>
      <c r="BK137" s="22"/>
      <c r="BL137" s="22"/>
      <c r="BM137" s="23"/>
    </row>
    <row r="138" spans="2:68" ht="23.25" customHeight="1">
      <c r="B138" s="11"/>
      <c r="C138" s="1036" t="s">
        <v>155</v>
      </c>
      <c r="D138" s="1036"/>
      <c r="E138" s="1036"/>
      <c r="F138" s="1036"/>
      <c r="G138" s="1036"/>
      <c r="H138" s="1036"/>
      <c r="I138" s="1036"/>
      <c r="J138" s="1036"/>
      <c r="K138" s="1036"/>
      <c r="L138" s="1036"/>
      <c r="M138" s="1036"/>
      <c r="N138" s="1036"/>
      <c r="O138" s="1036"/>
      <c r="P138" s="1036"/>
      <c r="Q138" s="1036"/>
      <c r="R138" s="1036"/>
      <c r="S138" s="1036"/>
      <c r="T138" s="1036"/>
      <c r="U138" s="1036"/>
      <c r="V138" s="1036"/>
      <c r="W138" s="1036"/>
      <c r="X138" s="1036"/>
      <c r="Y138" s="1036"/>
      <c r="Z138" s="1036"/>
      <c r="AA138" s="1036"/>
      <c r="AB138" s="1036"/>
      <c r="AC138" s="1036"/>
      <c r="AD138" s="1036"/>
      <c r="AE138" s="1036"/>
      <c r="AF138" s="1036"/>
      <c r="AG138" s="1036"/>
      <c r="AH138" s="1036"/>
      <c r="AI138" s="1036"/>
      <c r="AJ138" s="1036"/>
      <c r="AK138" s="1036"/>
      <c r="AL138" s="1036"/>
      <c r="AM138" s="1036"/>
      <c r="AN138" s="1036"/>
      <c r="AO138" s="1036"/>
      <c r="AP138" s="1036"/>
      <c r="AQ138" s="1036"/>
      <c r="AR138" s="1036"/>
      <c r="AS138" s="1036"/>
      <c r="AT138" s="1036"/>
      <c r="AU138" s="1036"/>
      <c r="AV138" s="1036"/>
      <c r="AW138" s="1036"/>
      <c r="AX138" s="1036"/>
      <c r="AY138" s="1036"/>
      <c r="AZ138" s="1036"/>
      <c r="BA138" s="1036"/>
      <c r="BB138" s="1036"/>
      <c r="BC138" s="1036"/>
      <c r="BD138" s="1036"/>
      <c r="BE138" s="1036"/>
      <c r="BF138" s="1036"/>
      <c r="BG138" s="1036"/>
      <c r="BH138" s="1036"/>
      <c r="BI138" s="1036"/>
      <c r="BJ138" s="1036"/>
      <c r="BK138" s="1036"/>
      <c r="BL138" s="1036"/>
      <c r="BM138" s="1036"/>
    </row>
    <row r="139" spans="2:68" ht="9" customHeight="1" thickBot="1">
      <c r="B139" s="11"/>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35"/>
      <c r="AT139" s="35"/>
      <c r="AU139" s="35"/>
      <c r="AV139" s="35"/>
      <c r="AW139" s="35"/>
      <c r="AX139" s="35"/>
      <c r="AY139" s="35"/>
      <c r="AZ139" s="35"/>
      <c r="BA139" s="35"/>
      <c r="BB139" s="35"/>
      <c r="BC139" s="35"/>
      <c r="BD139" s="35"/>
      <c r="BE139" s="35"/>
      <c r="BF139" s="35"/>
      <c r="BG139" s="35"/>
      <c r="BH139" s="35"/>
      <c r="BI139" s="35"/>
      <c r="BJ139" s="35"/>
      <c r="BK139" s="35"/>
      <c r="BL139" s="35"/>
      <c r="BM139" s="35"/>
    </row>
    <row r="140" spans="2:68" ht="32.25" customHeight="1" thickBot="1">
      <c r="B140" s="11"/>
      <c r="C140" s="43" t="s">
        <v>104</v>
      </c>
      <c r="D140" s="44"/>
      <c r="E140" s="44"/>
      <c r="F140" s="44"/>
      <c r="G140" s="44"/>
      <c r="H140" s="44"/>
      <c r="I140" s="44"/>
      <c r="J140" s="44"/>
      <c r="K140" s="44"/>
      <c r="L140" s="44"/>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c r="BE140" s="45"/>
      <c r="BF140" s="45"/>
      <c r="BG140" s="45"/>
      <c r="BH140" s="45"/>
      <c r="BI140" s="45"/>
      <c r="BJ140" s="45"/>
      <c r="BK140" s="45"/>
      <c r="BL140" s="45"/>
      <c r="BM140" s="46"/>
    </row>
    <row r="141" spans="2:68" ht="57.75" customHeight="1" thickBot="1">
      <c r="B141" s="11"/>
      <c r="C141" s="765" t="s">
        <v>1</v>
      </c>
      <c r="D141" s="766"/>
      <c r="E141" s="766"/>
      <c r="F141" s="766"/>
      <c r="G141" s="766"/>
      <c r="H141" s="766"/>
      <c r="I141" s="766"/>
      <c r="J141" s="766"/>
      <c r="K141" s="1037" t="s">
        <v>61</v>
      </c>
      <c r="L141" s="1038"/>
      <c r="M141" s="1039"/>
      <c r="N141" s="1040" t="s">
        <v>164</v>
      </c>
      <c r="O141" s="1041"/>
      <c r="P141" s="1041"/>
      <c r="Q141" s="1041"/>
      <c r="R141" s="1041"/>
      <c r="S141" s="1041"/>
      <c r="T141" s="1041"/>
      <c r="U141" s="1041"/>
      <c r="V141" s="1042"/>
      <c r="W141" s="1043" t="s">
        <v>105</v>
      </c>
      <c r="X141" s="1044"/>
      <c r="Y141" s="1044"/>
      <c r="Z141" s="1044"/>
      <c r="AA141" s="1044"/>
      <c r="AB141" s="1044"/>
      <c r="AC141" s="1044"/>
      <c r="AD141" s="1044"/>
      <c r="AE141" s="1044"/>
      <c r="AF141" s="1044"/>
      <c r="AG141" s="1044"/>
      <c r="AH141" s="1044"/>
      <c r="AI141" s="1044"/>
      <c r="AJ141" s="1044"/>
      <c r="AK141" s="1044"/>
      <c r="AL141" s="1044"/>
      <c r="AM141" s="1045"/>
      <c r="AN141" s="1046" t="s">
        <v>568</v>
      </c>
      <c r="AO141" s="1046"/>
      <c r="AP141" s="1046"/>
      <c r="AQ141" s="1046"/>
      <c r="AR141" s="1046"/>
      <c r="AS141" s="1046"/>
      <c r="AT141" s="1046"/>
      <c r="AU141" s="1046"/>
      <c r="AV141" s="1047" t="s">
        <v>188</v>
      </c>
      <c r="AW141" s="1048"/>
      <c r="AX141" s="1048"/>
      <c r="AY141" s="1048"/>
      <c r="AZ141" s="1048"/>
      <c r="BA141" s="1048"/>
      <c r="BB141" s="1048"/>
      <c r="BC141" s="1048"/>
      <c r="BD141" s="1048"/>
      <c r="BE141" s="1048"/>
      <c r="BF141" s="1048"/>
      <c r="BG141" s="1048"/>
      <c r="BH141" s="1048"/>
      <c r="BI141" s="1048"/>
      <c r="BJ141" s="1048"/>
      <c r="BK141" s="1048"/>
      <c r="BL141" s="1048"/>
      <c r="BM141" s="1049"/>
      <c r="BN141" s="47"/>
      <c r="BO141" s="578"/>
      <c r="BP141" s="578"/>
    </row>
    <row r="142" spans="2:68" ht="19.5" customHeight="1">
      <c r="B142" s="11"/>
      <c r="C142" s="1008"/>
      <c r="D142" s="1009"/>
      <c r="E142" s="1009"/>
      <c r="F142" s="1009"/>
      <c r="G142" s="1009"/>
      <c r="H142" s="1009"/>
      <c r="I142" s="1009"/>
      <c r="J142" s="1009"/>
      <c r="K142" s="1013"/>
      <c r="L142" s="1009"/>
      <c r="M142" s="1014"/>
      <c r="N142" s="1019" t="s">
        <v>156</v>
      </c>
      <c r="O142" s="1020"/>
      <c r="P142" s="1020"/>
      <c r="Q142" s="1020"/>
      <c r="R142" s="1020"/>
      <c r="S142" s="1020"/>
      <c r="T142" s="1020"/>
      <c r="U142" s="1020"/>
      <c r="V142" s="1021"/>
      <c r="W142" s="1022"/>
      <c r="X142" s="1023"/>
      <c r="Y142" s="1023"/>
      <c r="Z142" s="1023"/>
      <c r="AA142" s="1023"/>
      <c r="AB142" s="1023"/>
      <c r="AC142" s="1023"/>
      <c r="AD142" s="1023"/>
      <c r="AE142" s="1023"/>
      <c r="AF142" s="1023"/>
      <c r="AG142" s="1023"/>
      <c r="AH142" s="1023"/>
      <c r="AI142" s="1023"/>
      <c r="AJ142" s="1023"/>
      <c r="AK142" s="1023"/>
      <c r="AL142" s="1023"/>
      <c r="AM142" s="1024"/>
      <c r="AN142" s="1031"/>
      <c r="AO142" s="1031"/>
      <c r="AP142" s="1031"/>
      <c r="AQ142" s="1031"/>
      <c r="AR142" s="1031"/>
      <c r="AS142" s="1031"/>
      <c r="AT142" s="1031"/>
      <c r="AU142" s="1031"/>
      <c r="AV142" s="1034" t="s">
        <v>189</v>
      </c>
      <c r="AW142" s="1035"/>
      <c r="AX142" s="1035"/>
      <c r="AY142" s="1035"/>
      <c r="AZ142" s="1035"/>
      <c r="BA142" s="988"/>
      <c r="BB142" s="988"/>
      <c r="BC142" s="988"/>
      <c r="BD142" s="988"/>
      <c r="BE142" s="988"/>
      <c r="BF142" s="988"/>
      <c r="BG142" s="988"/>
      <c r="BH142" s="988"/>
      <c r="BI142" s="988"/>
      <c r="BJ142" s="988"/>
      <c r="BK142" s="988"/>
      <c r="BL142" s="988"/>
      <c r="BM142" s="989"/>
      <c r="BN142" s="577"/>
      <c r="BO142" s="577"/>
      <c r="BP142" s="577"/>
    </row>
    <row r="143" spans="2:68" ht="19.5" customHeight="1">
      <c r="B143" s="11"/>
      <c r="C143" s="1010"/>
      <c r="D143" s="993"/>
      <c r="E143" s="993"/>
      <c r="F143" s="993"/>
      <c r="G143" s="993"/>
      <c r="H143" s="993"/>
      <c r="I143" s="993"/>
      <c r="J143" s="993"/>
      <c r="K143" s="1015"/>
      <c r="L143" s="993"/>
      <c r="M143" s="1016"/>
      <c r="N143" s="995"/>
      <c r="O143" s="996"/>
      <c r="P143" s="996"/>
      <c r="Q143" s="996"/>
      <c r="R143" s="996"/>
      <c r="S143" s="996"/>
      <c r="T143" s="996"/>
      <c r="U143" s="996"/>
      <c r="V143" s="997"/>
      <c r="W143" s="1025"/>
      <c r="X143" s="1026"/>
      <c r="Y143" s="1026"/>
      <c r="Z143" s="1026"/>
      <c r="AA143" s="1026"/>
      <c r="AB143" s="1026"/>
      <c r="AC143" s="1026"/>
      <c r="AD143" s="1026"/>
      <c r="AE143" s="1026"/>
      <c r="AF143" s="1026"/>
      <c r="AG143" s="1026"/>
      <c r="AH143" s="1026"/>
      <c r="AI143" s="1026"/>
      <c r="AJ143" s="1026"/>
      <c r="AK143" s="1026"/>
      <c r="AL143" s="1026"/>
      <c r="AM143" s="1027"/>
      <c r="AN143" s="1032"/>
      <c r="AO143" s="1032"/>
      <c r="AP143" s="1032"/>
      <c r="AQ143" s="1032"/>
      <c r="AR143" s="1032"/>
      <c r="AS143" s="1032"/>
      <c r="AT143" s="1032"/>
      <c r="AU143" s="1032"/>
      <c r="AV143" s="990" t="s">
        <v>190</v>
      </c>
      <c r="AW143" s="991"/>
      <c r="AX143" s="991"/>
      <c r="AY143" s="991"/>
      <c r="AZ143" s="991"/>
      <c r="BA143" s="991"/>
      <c r="BB143" s="991"/>
      <c r="BC143" s="992" t="s">
        <v>481</v>
      </c>
      <c r="BD143" s="993"/>
      <c r="BE143" s="993"/>
      <c r="BF143" s="993"/>
      <c r="BG143" s="993"/>
      <c r="BH143" s="993"/>
      <c r="BI143" s="993"/>
      <c r="BJ143" s="993"/>
      <c r="BK143" s="993"/>
      <c r="BL143" s="993"/>
      <c r="BM143" s="994"/>
      <c r="BN143" s="577"/>
      <c r="BO143" s="577"/>
      <c r="BP143" s="577"/>
    </row>
    <row r="144" spans="2:68" ht="19.5" customHeight="1">
      <c r="B144" s="11"/>
      <c r="C144" s="1010"/>
      <c r="D144" s="993"/>
      <c r="E144" s="993"/>
      <c r="F144" s="993"/>
      <c r="G144" s="993"/>
      <c r="H144" s="993"/>
      <c r="I144" s="993"/>
      <c r="J144" s="993"/>
      <c r="K144" s="1015"/>
      <c r="L144" s="993"/>
      <c r="M144" s="1016"/>
      <c r="N144" s="995" t="s">
        <v>157</v>
      </c>
      <c r="O144" s="996"/>
      <c r="P144" s="996"/>
      <c r="Q144" s="996"/>
      <c r="R144" s="996"/>
      <c r="S144" s="996"/>
      <c r="T144" s="996"/>
      <c r="U144" s="996"/>
      <c r="V144" s="997"/>
      <c r="W144" s="1025"/>
      <c r="X144" s="1026"/>
      <c r="Y144" s="1026"/>
      <c r="Z144" s="1026"/>
      <c r="AA144" s="1026"/>
      <c r="AB144" s="1026"/>
      <c r="AC144" s="1026"/>
      <c r="AD144" s="1026"/>
      <c r="AE144" s="1026"/>
      <c r="AF144" s="1026"/>
      <c r="AG144" s="1026"/>
      <c r="AH144" s="1026"/>
      <c r="AI144" s="1026"/>
      <c r="AJ144" s="1026"/>
      <c r="AK144" s="1026"/>
      <c r="AL144" s="1026"/>
      <c r="AM144" s="1027"/>
      <c r="AN144" s="1032"/>
      <c r="AO144" s="1032"/>
      <c r="AP144" s="1032"/>
      <c r="AQ144" s="1032"/>
      <c r="AR144" s="1032"/>
      <c r="AS144" s="1032"/>
      <c r="AT144" s="1032"/>
      <c r="AU144" s="1032"/>
      <c r="AV144" s="1001" t="s">
        <v>191</v>
      </c>
      <c r="AW144" s="1002"/>
      <c r="AX144" s="1002"/>
      <c r="AY144" s="1002"/>
      <c r="AZ144" s="1002"/>
      <c r="BA144" s="1002"/>
      <c r="BB144" s="1002"/>
      <c r="BC144" s="1002"/>
      <c r="BD144" s="1002"/>
      <c r="BE144" s="1002"/>
      <c r="BF144" s="1002"/>
      <c r="BG144" s="1002"/>
      <c r="BH144" s="1002"/>
      <c r="BI144" s="1002"/>
      <c r="BJ144" s="1002"/>
      <c r="BK144" s="1002"/>
      <c r="BL144" s="1002"/>
      <c r="BM144" s="1003"/>
      <c r="BN144" s="577"/>
      <c r="BO144" s="577"/>
      <c r="BP144" s="577"/>
    </row>
    <row r="145" spans="2:68" ht="19.5" customHeight="1" thickBot="1">
      <c r="B145" s="11"/>
      <c r="C145" s="1011"/>
      <c r="D145" s="1012"/>
      <c r="E145" s="1012"/>
      <c r="F145" s="1012"/>
      <c r="G145" s="1012"/>
      <c r="H145" s="1012"/>
      <c r="I145" s="1012"/>
      <c r="J145" s="1012"/>
      <c r="K145" s="1017"/>
      <c r="L145" s="1012"/>
      <c r="M145" s="1018"/>
      <c r="N145" s="998"/>
      <c r="O145" s="999"/>
      <c r="P145" s="999"/>
      <c r="Q145" s="999"/>
      <c r="R145" s="999"/>
      <c r="S145" s="999"/>
      <c r="T145" s="999"/>
      <c r="U145" s="999"/>
      <c r="V145" s="1000"/>
      <c r="W145" s="1028"/>
      <c r="X145" s="1029"/>
      <c r="Y145" s="1029"/>
      <c r="Z145" s="1029"/>
      <c r="AA145" s="1029"/>
      <c r="AB145" s="1029"/>
      <c r="AC145" s="1029"/>
      <c r="AD145" s="1029"/>
      <c r="AE145" s="1029"/>
      <c r="AF145" s="1029"/>
      <c r="AG145" s="1029"/>
      <c r="AH145" s="1029"/>
      <c r="AI145" s="1029"/>
      <c r="AJ145" s="1029"/>
      <c r="AK145" s="1029"/>
      <c r="AL145" s="1029"/>
      <c r="AM145" s="1030"/>
      <c r="AN145" s="1033"/>
      <c r="AO145" s="1033"/>
      <c r="AP145" s="1033"/>
      <c r="AQ145" s="1033"/>
      <c r="AR145" s="1033"/>
      <c r="AS145" s="1033"/>
      <c r="AT145" s="1033"/>
      <c r="AU145" s="1033"/>
      <c r="AV145" s="1004"/>
      <c r="AW145" s="1005"/>
      <c r="AX145" s="1005"/>
      <c r="AY145" s="1005"/>
      <c r="AZ145" s="1005"/>
      <c r="BA145" s="1006" t="s">
        <v>192</v>
      </c>
      <c r="BB145" s="1006"/>
      <c r="BC145" s="1006"/>
      <c r="BD145" s="1006"/>
      <c r="BE145" s="1006"/>
      <c r="BF145" s="1006"/>
      <c r="BG145" s="1006"/>
      <c r="BH145" s="1006"/>
      <c r="BI145" s="1006"/>
      <c r="BJ145" s="1006"/>
      <c r="BK145" s="1006"/>
      <c r="BL145" s="1006"/>
      <c r="BM145" s="1007"/>
      <c r="BN145" s="577"/>
      <c r="BO145" s="577"/>
      <c r="BP145" s="577"/>
    </row>
    <row r="146" spans="2:68" ht="19.5" customHeight="1">
      <c r="B146" s="11"/>
      <c r="C146" s="1008"/>
      <c r="D146" s="1009"/>
      <c r="E146" s="1009"/>
      <c r="F146" s="1009"/>
      <c r="G146" s="1009"/>
      <c r="H146" s="1009"/>
      <c r="I146" s="1009"/>
      <c r="J146" s="1009"/>
      <c r="K146" s="1013"/>
      <c r="L146" s="1009"/>
      <c r="M146" s="1014"/>
      <c r="N146" s="1019" t="s">
        <v>156</v>
      </c>
      <c r="O146" s="1020"/>
      <c r="P146" s="1020"/>
      <c r="Q146" s="1020"/>
      <c r="R146" s="1020"/>
      <c r="S146" s="1020"/>
      <c r="T146" s="1020"/>
      <c r="U146" s="1020"/>
      <c r="V146" s="1021"/>
      <c r="W146" s="1022"/>
      <c r="X146" s="1023"/>
      <c r="Y146" s="1023"/>
      <c r="Z146" s="1023"/>
      <c r="AA146" s="1023"/>
      <c r="AB146" s="1023"/>
      <c r="AC146" s="1023"/>
      <c r="AD146" s="1023"/>
      <c r="AE146" s="1023"/>
      <c r="AF146" s="1023"/>
      <c r="AG146" s="1023"/>
      <c r="AH146" s="1023"/>
      <c r="AI146" s="1023"/>
      <c r="AJ146" s="1023"/>
      <c r="AK146" s="1023"/>
      <c r="AL146" s="1023"/>
      <c r="AM146" s="1024"/>
      <c r="AN146" s="1031"/>
      <c r="AO146" s="1031"/>
      <c r="AP146" s="1031"/>
      <c r="AQ146" s="1031"/>
      <c r="AR146" s="1031"/>
      <c r="AS146" s="1031"/>
      <c r="AT146" s="1031"/>
      <c r="AU146" s="1031"/>
      <c r="AV146" s="1034" t="s">
        <v>189</v>
      </c>
      <c r="AW146" s="1035"/>
      <c r="AX146" s="1035"/>
      <c r="AY146" s="1035"/>
      <c r="AZ146" s="1035"/>
      <c r="BA146" s="988"/>
      <c r="BB146" s="988"/>
      <c r="BC146" s="988"/>
      <c r="BD146" s="988"/>
      <c r="BE146" s="988"/>
      <c r="BF146" s="988"/>
      <c r="BG146" s="988"/>
      <c r="BH146" s="988"/>
      <c r="BI146" s="988"/>
      <c r="BJ146" s="988"/>
      <c r="BK146" s="988"/>
      <c r="BL146" s="988"/>
      <c r="BM146" s="989"/>
      <c r="BN146" s="577"/>
      <c r="BO146" s="577"/>
      <c r="BP146" s="577"/>
    </row>
    <row r="147" spans="2:68" ht="19.5" customHeight="1">
      <c r="B147" s="11"/>
      <c r="C147" s="1010"/>
      <c r="D147" s="993"/>
      <c r="E147" s="993"/>
      <c r="F147" s="993"/>
      <c r="G147" s="993"/>
      <c r="H147" s="993"/>
      <c r="I147" s="993"/>
      <c r="J147" s="993"/>
      <c r="K147" s="1015"/>
      <c r="L147" s="993"/>
      <c r="M147" s="1016"/>
      <c r="N147" s="995"/>
      <c r="O147" s="996"/>
      <c r="P147" s="996"/>
      <c r="Q147" s="996"/>
      <c r="R147" s="996"/>
      <c r="S147" s="996"/>
      <c r="T147" s="996"/>
      <c r="U147" s="996"/>
      <c r="V147" s="997"/>
      <c r="W147" s="1025"/>
      <c r="X147" s="1026"/>
      <c r="Y147" s="1026"/>
      <c r="Z147" s="1026"/>
      <c r="AA147" s="1026"/>
      <c r="AB147" s="1026"/>
      <c r="AC147" s="1026"/>
      <c r="AD147" s="1026"/>
      <c r="AE147" s="1026"/>
      <c r="AF147" s="1026"/>
      <c r="AG147" s="1026"/>
      <c r="AH147" s="1026"/>
      <c r="AI147" s="1026"/>
      <c r="AJ147" s="1026"/>
      <c r="AK147" s="1026"/>
      <c r="AL147" s="1026"/>
      <c r="AM147" s="1027"/>
      <c r="AN147" s="1032"/>
      <c r="AO147" s="1032"/>
      <c r="AP147" s="1032"/>
      <c r="AQ147" s="1032"/>
      <c r="AR147" s="1032"/>
      <c r="AS147" s="1032"/>
      <c r="AT147" s="1032"/>
      <c r="AU147" s="1032"/>
      <c r="AV147" s="990" t="s">
        <v>190</v>
      </c>
      <c r="AW147" s="991"/>
      <c r="AX147" s="991"/>
      <c r="AY147" s="991"/>
      <c r="AZ147" s="991"/>
      <c r="BA147" s="991"/>
      <c r="BB147" s="991"/>
      <c r="BC147" s="992" t="s">
        <v>481</v>
      </c>
      <c r="BD147" s="993"/>
      <c r="BE147" s="993"/>
      <c r="BF147" s="993"/>
      <c r="BG147" s="993"/>
      <c r="BH147" s="993"/>
      <c r="BI147" s="993"/>
      <c r="BJ147" s="993"/>
      <c r="BK147" s="993"/>
      <c r="BL147" s="993"/>
      <c r="BM147" s="994"/>
      <c r="BN147" s="577"/>
      <c r="BO147" s="577"/>
      <c r="BP147" s="577"/>
    </row>
    <row r="148" spans="2:68" ht="19.5" customHeight="1">
      <c r="B148" s="11"/>
      <c r="C148" s="1010"/>
      <c r="D148" s="993"/>
      <c r="E148" s="993"/>
      <c r="F148" s="993"/>
      <c r="G148" s="993"/>
      <c r="H148" s="993"/>
      <c r="I148" s="993"/>
      <c r="J148" s="993"/>
      <c r="K148" s="1015"/>
      <c r="L148" s="993"/>
      <c r="M148" s="1016"/>
      <c r="N148" s="995" t="s">
        <v>157</v>
      </c>
      <c r="O148" s="996"/>
      <c r="P148" s="996"/>
      <c r="Q148" s="996"/>
      <c r="R148" s="996"/>
      <c r="S148" s="996"/>
      <c r="T148" s="996"/>
      <c r="U148" s="996"/>
      <c r="V148" s="997"/>
      <c r="W148" s="1025"/>
      <c r="X148" s="1026"/>
      <c r="Y148" s="1026"/>
      <c r="Z148" s="1026"/>
      <c r="AA148" s="1026"/>
      <c r="AB148" s="1026"/>
      <c r="AC148" s="1026"/>
      <c r="AD148" s="1026"/>
      <c r="AE148" s="1026"/>
      <c r="AF148" s="1026"/>
      <c r="AG148" s="1026"/>
      <c r="AH148" s="1026"/>
      <c r="AI148" s="1026"/>
      <c r="AJ148" s="1026"/>
      <c r="AK148" s="1026"/>
      <c r="AL148" s="1026"/>
      <c r="AM148" s="1027"/>
      <c r="AN148" s="1032"/>
      <c r="AO148" s="1032"/>
      <c r="AP148" s="1032"/>
      <c r="AQ148" s="1032"/>
      <c r="AR148" s="1032"/>
      <c r="AS148" s="1032"/>
      <c r="AT148" s="1032"/>
      <c r="AU148" s="1032"/>
      <c r="AV148" s="1001" t="s">
        <v>191</v>
      </c>
      <c r="AW148" s="1002"/>
      <c r="AX148" s="1002"/>
      <c r="AY148" s="1002"/>
      <c r="AZ148" s="1002"/>
      <c r="BA148" s="1002"/>
      <c r="BB148" s="1002"/>
      <c r="BC148" s="1002"/>
      <c r="BD148" s="1002"/>
      <c r="BE148" s="1002"/>
      <c r="BF148" s="1002"/>
      <c r="BG148" s="1002"/>
      <c r="BH148" s="1002"/>
      <c r="BI148" s="1002"/>
      <c r="BJ148" s="1002"/>
      <c r="BK148" s="1002"/>
      <c r="BL148" s="1002"/>
      <c r="BM148" s="1003"/>
      <c r="BN148" s="577"/>
      <c r="BO148" s="577"/>
      <c r="BP148" s="577"/>
    </row>
    <row r="149" spans="2:68" ht="19.5" customHeight="1" thickBot="1">
      <c r="B149" s="11"/>
      <c r="C149" s="1011"/>
      <c r="D149" s="1012"/>
      <c r="E149" s="1012"/>
      <c r="F149" s="1012"/>
      <c r="G149" s="1012"/>
      <c r="H149" s="1012"/>
      <c r="I149" s="1012"/>
      <c r="J149" s="1012"/>
      <c r="K149" s="1017"/>
      <c r="L149" s="1012"/>
      <c r="M149" s="1018"/>
      <c r="N149" s="998"/>
      <c r="O149" s="999"/>
      <c r="P149" s="999"/>
      <c r="Q149" s="999"/>
      <c r="R149" s="999"/>
      <c r="S149" s="999"/>
      <c r="T149" s="999"/>
      <c r="U149" s="999"/>
      <c r="V149" s="1000"/>
      <c r="W149" s="1028"/>
      <c r="X149" s="1029"/>
      <c r="Y149" s="1029"/>
      <c r="Z149" s="1029"/>
      <c r="AA149" s="1029"/>
      <c r="AB149" s="1029"/>
      <c r="AC149" s="1029"/>
      <c r="AD149" s="1029"/>
      <c r="AE149" s="1029"/>
      <c r="AF149" s="1029"/>
      <c r="AG149" s="1029"/>
      <c r="AH149" s="1029"/>
      <c r="AI149" s="1029"/>
      <c r="AJ149" s="1029"/>
      <c r="AK149" s="1029"/>
      <c r="AL149" s="1029"/>
      <c r="AM149" s="1030"/>
      <c r="AN149" s="1033"/>
      <c r="AO149" s="1033"/>
      <c r="AP149" s="1033"/>
      <c r="AQ149" s="1033"/>
      <c r="AR149" s="1033"/>
      <c r="AS149" s="1033"/>
      <c r="AT149" s="1033"/>
      <c r="AU149" s="1033"/>
      <c r="AV149" s="1004"/>
      <c r="AW149" s="1005"/>
      <c r="AX149" s="1005"/>
      <c r="AY149" s="1005"/>
      <c r="AZ149" s="1005"/>
      <c r="BA149" s="1006" t="s">
        <v>192</v>
      </c>
      <c r="BB149" s="1006"/>
      <c r="BC149" s="1006"/>
      <c r="BD149" s="1006"/>
      <c r="BE149" s="1006"/>
      <c r="BF149" s="1006"/>
      <c r="BG149" s="1006"/>
      <c r="BH149" s="1006"/>
      <c r="BI149" s="1006"/>
      <c r="BJ149" s="1006"/>
      <c r="BK149" s="1006"/>
      <c r="BL149" s="1006"/>
      <c r="BM149" s="1007"/>
      <c r="BN149" s="577"/>
      <c r="BO149" s="577"/>
      <c r="BP149" s="577"/>
    </row>
    <row r="150" spans="2:68" ht="19.5" customHeight="1">
      <c r="B150" s="11"/>
      <c r="C150" s="1008"/>
      <c r="D150" s="1009"/>
      <c r="E150" s="1009"/>
      <c r="F150" s="1009"/>
      <c r="G150" s="1009"/>
      <c r="H150" s="1009"/>
      <c r="I150" s="1009"/>
      <c r="J150" s="1009"/>
      <c r="K150" s="1013"/>
      <c r="L150" s="1009"/>
      <c r="M150" s="1014"/>
      <c r="N150" s="1019" t="s">
        <v>156</v>
      </c>
      <c r="O150" s="1020"/>
      <c r="P150" s="1020"/>
      <c r="Q150" s="1020"/>
      <c r="R150" s="1020"/>
      <c r="S150" s="1020"/>
      <c r="T150" s="1020"/>
      <c r="U150" s="1020"/>
      <c r="V150" s="1021"/>
      <c r="W150" s="1022"/>
      <c r="X150" s="1023"/>
      <c r="Y150" s="1023"/>
      <c r="Z150" s="1023"/>
      <c r="AA150" s="1023"/>
      <c r="AB150" s="1023"/>
      <c r="AC150" s="1023"/>
      <c r="AD150" s="1023"/>
      <c r="AE150" s="1023"/>
      <c r="AF150" s="1023"/>
      <c r="AG150" s="1023"/>
      <c r="AH150" s="1023"/>
      <c r="AI150" s="1023"/>
      <c r="AJ150" s="1023"/>
      <c r="AK150" s="1023"/>
      <c r="AL150" s="1023"/>
      <c r="AM150" s="1024"/>
      <c r="AN150" s="1031"/>
      <c r="AO150" s="1031"/>
      <c r="AP150" s="1031"/>
      <c r="AQ150" s="1031"/>
      <c r="AR150" s="1031"/>
      <c r="AS150" s="1031"/>
      <c r="AT150" s="1031"/>
      <c r="AU150" s="1031"/>
      <c r="AV150" s="1034" t="s">
        <v>189</v>
      </c>
      <c r="AW150" s="1035"/>
      <c r="AX150" s="1035"/>
      <c r="AY150" s="1035"/>
      <c r="AZ150" s="1035"/>
      <c r="BA150" s="988"/>
      <c r="BB150" s="988"/>
      <c r="BC150" s="988"/>
      <c r="BD150" s="988"/>
      <c r="BE150" s="988"/>
      <c r="BF150" s="988"/>
      <c r="BG150" s="988"/>
      <c r="BH150" s="988"/>
      <c r="BI150" s="988"/>
      <c r="BJ150" s="988"/>
      <c r="BK150" s="988"/>
      <c r="BL150" s="988"/>
      <c r="BM150" s="989"/>
      <c r="BN150" s="577"/>
      <c r="BO150" s="577"/>
      <c r="BP150" s="577"/>
    </row>
    <row r="151" spans="2:68" ht="19.5" customHeight="1">
      <c r="B151" s="11"/>
      <c r="C151" s="1010"/>
      <c r="D151" s="993"/>
      <c r="E151" s="993"/>
      <c r="F151" s="993"/>
      <c r="G151" s="993"/>
      <c r="H151" s="993"/>
      <c r="I151" s="993"/>
      <c r="J151" s="993"/>
      <c r="K151" s="1015"/>
      <c r="L151" s="993"/>
      <c r="M151" s="1016"/>
      <c r="N151" s="995"/>
      <c r="O151" s="996"/>
      <c r="P151" s="996"/>
      <c r="Q151" s="996"/>
      <c r="R151" s="996"/>
      <c r="S151" s="996"/>
      <c r="T151" s="996"/>
      <c r="U151" s="996"/>
      <c r="V151" s="997"/>
      <c r="W151" s="1025"/>
      <c r="X151" s="1026"/>
      <c r="Y151" s="1026"/>
      <c r="Z151" s="1026"/>
      <c r="AA151" s="1026"/>
      <c r="AB151" s="1026"/>
      <c r="AC151" s="1026"/>
      <c r="AD151" s="1026"/>
      <c r="AE151" s="1026"/>
      <c r="AF151" s="1026"/>
      <c r="AG151" s="1026"/>
      <c r="AH151" s="1026"/>
      <c r="AI151" s="1026"/>
      <c r="AJ151" s="1026"/>
      <c r="AK151" s="1026"/>
      <c r="AL151" s="1026"/>
      <c r="AM151" s="1027"/>
      <c r="AN151" s="1032"/>
      <c r="AO151" s="1032"/>
      <c r="AP151" s="1032"/>
      <c r="AQ151" s="1032"/>
      <c r="AR151" s="1032"/>
      <c r="AS151" s="1032"/>
      <c r="AT151" s="1032"/>
      <c r="AU151" s="1032"/>
      <c r="AV151" s="990" t="s">
        <v>190</v>
      </c>
      <c r="AW151" s="991"/>
      <c r="AX151" s="991"/>
      <c r="AY151" s="991"/>
      <c r="AZ151" s="991"/>
      <c r="BA151" s="991"/>
      <c r="BB151" s="991"/>
      <c r="BC151" s="992" t="s">
        <v>481</v>
      </c>
      <c r="BD151" s="993"/>
      <c r="BE151" s="993"/>
      <c r="BF151" s="993"/>
      <c r="BG151" s="993"/>
      <c r="BH151" s="993"/>
      <c r="BI151" s="993"/>
      <c r="BJ151" s="993"/>
      <c r="BK151" s="993"/>
      <c r="BL151" s="993"/>
      <c r="BM151" s="994"/>
      <c r="BN151" s="577"/>
      <c r="BO151" s="577"/>
      <c r="BP151" s="577"/>
    </row>
    <row r="152" spans="2:68" ht="19.5" customHeight="1">
      <c r="B152" s="11"/>
      <c r="C152" s="1010"/>
      <c r="D152" s="993"/>
      <c r="E152" s="993"/>
      <c r="F152" s="993"/>
      <c r="G152" s="993"/>
      <c r="H152" s="993"/>
      <c r="I152" s="993"/>
      <c r="J152" s="993"/>
      <c r="K152" s="1015"/>
      <c r="L152" s="993"/>
      <c r="M152" s="1016"/>
      <c r="N152" s="995" t="s">
        <v>157</v>
      </c>
      <c r="O152" s="996"/>
      <c r="P152" s="996"/>
      <c r="Q152" s="996"/>
      <c r="R152" s="996"/>
      <c r="S152" s="996"/>
      <c r="T152" s="996"/>
      <c r="U152" s="996"/>
      <c r="V152" s="997"/>
      <c r="W152" s="1025"/>
      <c r="X152" s="1026"/>
      <c r="Y152" s="1026"/>
      <c r="Z152" s="1026"/>
      <c r="AA152" s="1026"/>
      <c r="AB152" s="1026"/>
      <c r="AC152" s="1026"/>
      <c r="AD152" s="1026"/>
      <c r="AE152" s="1026"/>
      <c r="AF152" s="1026"/>
      <c r="AG152" s="1026"/>
      <c r="AH152" s="1026"/>
      <c r="AI152" s="1026"/>
      <c r="AJ152" s="1026"/>
      <c r="AK152" s="1026"/>
      <c r="AL152" s="1026"/>
      <c r="AM152" s="1027"/>
      <c r="AN152" s="1032"/>
      <c r="AO152" s="1032"/>
      <c r="AP152" s="1032"/>
      <c r="AQ152" s="1032"/>
      <c r="AR152" s="1032"/>
      <c r="AS152" s="1032"/>
      <c r="AT152" s="1032"/>
      <c r="AU152" s="1032"/>
      <c r="AV152" s="1001" t="s">
        <v>191</v>
      </c>
      <c r="AW152" s="1002"/>
      <c r="AX152" s="1002"/>
      <c r="AY152" s="1002"/>
      <c r="AZ152" s="1002"/>
      <c r="BA152" s="1002"/>
      <c r="BB152" s="1002"/>
      <c r="BC152" s="1002"/>
      <c r="BD152" s="1002"/>
      <c r="BE152" s="1002"/>
      <c r="BF152" s="1002"/>
      <c r="BG152" s="1002"/>
      <c r="BH152" s="1002"/>
      <c r="BI152" s="1002"/>
      <c r="BJ152" s="1002"/>
      <c r="BK152" s="1002"/>
      <c r="BL152" s="1002"/>
      <c r="BM152" s="1003"/>
      <c r="BN152" s="577"/>
      <c r="BO152" s="577"/>
      <c r="BP152" s="577"/>
    </row>
    <row r="153" spans="2:68" ht="19.5" customHeight="1" thickBot="1">
      <c r="B153" s="11"/>
      <c r="C153" s="1011"/>
      <c r="D153" s="1012"/>
      <c r="E153" s="1012"/>
      <c r="F153" s="1012"/>
      <c r="G153" s="1012"/>
      <c r="H153" s="1012"/>
      <c r="I153" s="1012"/>
      <c r="J153" s="1012"/>
      <c r="K153" s="1017"/>
      <c r="L153" s="1012"/>
      <c r="M153" s="1018"/>
      <c r="N153" s="998"/>
      <c r="O153" s="999"/>
      <c r="P153" s="999"/>
      <c r="Q153" s="999"/>
      <c r="R153" s="999"/>
      <c r="S153" s="999"/>
      <c r="T153" s="999"/>
      <c r="U153" s="999"/>
      <c r="V153" s="1000"/>
      <c r="W153" s="1028"/>
      <c r="X153" s="1029"/>
      <c r="Y153" s="1029"/>
      <c r="Z153" s="1029"/>
      <c r="AA153" s="1029"/>
      <c r="AB153" s="1029"/>
      <c r="AC153" s="1029"/>
      <c r="AD153" s="1029"/>
      <c r="AE153" s="1029"/>
      <c r="AF153" s="1029"/>
      <c r="AG153" s="1029"/>
      <c r="AH153" s="1029"/>
      <c r="AI153" s="1029"/>
      <c r="AJ153" s="1029"/>
      <c r="AK153" s="1029"/>
      <c r="AL153" s="1029"/>
      <c r="AM153" s="1030"/>
      <c r="AN153" s="1033"/>
      <c r="AO153" s="1033"/>
      <c r="AP153" s="1033"/>
      <c r="AQ153" s="1033"/>
      <c r="AR153" s="1033"/>
      <c r="AS153" s="1033"/>
      <c r="AT153" s="1033"/>
      <c r="AU153" s="1033"/>
      <c r="AV153" s="1004"/>
      <c r="AW153" s="1005"/>
      <c r="AX153" s="1005"/>
      <c r="AY153" s="1005"/>
      <c r="AZ153" s="1005"/>
      <c r="BA153" s="1006" t="s">
        <v>192</v>
      </c>
      <c r="BB153" s="1006"/>
      <c r="BC153" s="1006"/>
      <c r="BD153" s="1006"/>
      <c r="BE153" s="1006"/>
      <c r="BF153" s="1006"/>
      <c r="BG153" s="1006"/>
      <c r="BH153" s="1006"/>
      <c r="BI153" s="1006"/>
      <c r="BJ153" s="1006"/>
      <c r="BK153" s="1006"/>
      <c r="BL153" s="1006"/>
      <c r="BM153" s="1007"/>
      <c r="BN153" s="577"/>
      <c r="BO153" s="577"/>
      <c r="BP153" s="577"/>
    </row>
    <row r="154" spans="2:68" ht="19.5" customHeight="1">
      <c r="B154" s="11"/>
      <c r="C154" s="1008"/>
      <c r="D154" s="1009"/>
      <c r="E154" s="1009"/>
      <c r="F154" s="1009"/>
      <c r="G154" s="1009"/>
      <c r="H154" s="1009"/>
      <c r="I154" s="1009"/>
      <c r="J154" s="1009"/>
      <c r="K154" s="1013"/>
      <c r="L154" s="1009"/>
      <c r="M154" s="1014"/>
      <c r="N154" s="1019" t="s">
        <v>156</v>
      </c>
      <c r="O154" s="1020"/>
      <c r="P154" s="1020"/>
      <c r="Q154" s="1020"/>
      <c r="R154" s="1020"/>
      <c r="S154" s="1020"/>
      <c r="T154" s="1020"/>
      <c r="U154" s="1020"/>
      <c r="V154" s="1021"/>
      <c r="W154" s="1022"/>
      <c r="X154" s="1023"/>
      <c r="Y154" s="1023"/>
      <c r="Z154" s="1023"/>
      <c r="AA154" s="1023"/>
      <c r="AB154" s="1023"/>
      <c r="AC154" s="1023"/>
      <c r="AD154" s="1023"/>
      <c r="AE154" s="1023"/>
      <c r="AF154" s="1023"/>
      <c r="AG154" s="1023"/>
      <c r="AH154" s="1023"/>
      <c r="AI154" s="1023"/>
      <c r="AJ154" s="1023"/>
      <c r="AK154" s="1023"/>
      <c r="AL154" s="1023"/>
      <c r="AM154" s="1024"/>
      <c r="AN154" s="1031"/>
      <c r="AO154" s="1031"/>
      <c r="AP154" s="1031"/>
      <c r="AQ154" s="1031"/>
      <c r="AR154" s="1031"/>
      <c r="AS154" s="1031"/>
      <c r="AT154" s="1031"/>
      <c r="AU154" s="1031"/>
      <c r="AV154" s="1034" t="s">
        <v>189</v>
      </c>
      <c r="AW154" s="1035"/>
      <c r="AX154" s="1035"/>
      <c r="AY154" s="1035"/>
      <c r="AZ154" s="1035"/>
      <c r="BA154" s="988"/>
      <c r="BB154" s="988"/>
      <c r="BC154" s="988"/>
      <c r="BD154" s="988"/>
      <c r="BE154" s="988"/>
      <c r="BF154" s="988"/>
      <c r="BG154" s="988"/>
      <c r="BH154" s="988"/>
      <c r="BI154" s="988"/>
      <c r="BJ154" s="988"/>
      <c r="BK154" s="988"/>
      <c r="BL154" s="988"/>
      <c r="BM154" s="989"/>
      <c r="BN154" s="577"/>
      <c r="BO154" s="577"/>
      <c r="BP154" s="577"/>
    </row>
    <row r="155" spans="2:68" ht="19.5" customHeight="1">
      <c r="B155" s="11"/>
      <c r="C155" s="1010"/>
      <c r="D155" s="993"/>
      <c r="E155" s="993"/>
      <c r="F155" s="993"/>
      <c r="G155" s="993"/>
      <c r="H155" s="993"/>
      <c r="I155" s="993"/>
      <c r="J155" s="993"/>
      <c r="K155" s="1015"/>
      <c r="L155" s="993"/>
      <c r="M155" s="1016"/>
      <c r="N155" s="995"/>
      <c r="O155" s="996"/>
      <c r="P155" s="996"/>
      <c r="Q155" s="996"/>
      <c r="R155" s="996"/>
      <c r="S155" s="996"/>
      <c r="T155" s="996"/>
      <c r="U155" s="996"/>
      <c r="V155" s="997"/>
      <c r="W155" s="1025"/>
      <c r="X155" s="1026"/>
      <c r="Y155" s="1026"/>
      <c r="Z155" s="1026"/>
      <c r="AA155" s="1026"/>
      <c r="AB155" s="1026"/>
      <c r="AC155" s="1026"/>
      <c r="AD155" s="1026"/>
      <c r="AE155" s="1026"/>
      <c r="AF155" s="1026"/>
      <c r="AG155" s="1026"/>
      <c r="AH155" s="1026"/>
      <c r="AI155" s="1026"/>
      <c r="AJ155" s="1026"/>
      <c r="AK155" s="1026"/>
      <c r="AL155" s="1026"/>
      <c r="AM155" s="1027"/>
      <c r="AN155" s="1032"/>
      <c r="AO155" s="1032"/>
      <c r="AP155" s="1032"/>
      <c r="AQ155" s="1032"/>
      <c r="AR155" s="1032"/>
      <c r="AS155" s="1032"/>
      <c r="AT155" s="1032"/>
      <c r="AU155" s="1032"/>
      <c r="AV155" s="990" t="s">
        <v>190</v>
      </c>
      <c r="AW155" s="991"/>
      <c r="AX155" s="991"/>
      <c r="AY155" s="991"/>
      <c r="AZ155" s="991"/>
      <c r="BA155" s="991"/>
      <c r="BB155" s="991"/>
      <c r="BC155" s="992" t="s">
        <v>481</v>
      </c>
      <c r="BD155" s="993"/>
      <c r="BE155" s="993"/>
      <c r="BF155" s="993"/>
      <c r="BG155" s="993"/>
      <c r="BH155" s="993"/>
      <c r="BI155" s="993"/>
      <c r="BJ155" s="993"/>
      <c r="BK155" s="993"/>
      <c r="BL155" s="993"/>
      <c r="BM155" s="994"/>
      <c r="BN155" s="577"/>
      <c r="BO155" s="577"/>
      <c r="BP155" s="577"/>
    </row>
    <row r="156" spans="2:68" ht="19.5" customHeight="1">
      <c r="B156" s="11"/>
      <c r="C156" s="1010"/>
      <c r="D156" s="993"/>
      <c r="E156" s="993"/>
      <c r="F156" s="993"/>
      <c r="G156" s="993"/>
      <c r="H156" s="993"/>
      <c r="I156" s="993"/>
      <c r="J156" s="993"/>
      <c r="K156" s="1015"/>
      <c r="L156" s="993"/>
      <c r="M156" s="1016"/>
      <c r="N156" s="995" t="s">
        <v>157</v>
      </c>
      <c r="O156" s="996"/>
      <c r="P156" s="996"/>
      <c r="Q156" s="996"/>
      <c r="R156" s="996"/>
      <c r="S156" s="996"/>
      <c r="T156" s="996"/>
      <c r="U156" s="996"/>
      <c r="V156" s="997"/>
      <c r="W156" s="1025"/>
      <c r="X156" s="1026"/>
      <c r="Y156" s="1026"/>
      <c r="Z156" s="1026"/>
      <c r="AA156" s="1026"/>
      <c r="AB156" s="1026"/>
      <c r="AC156" s="1026"/>
      <c r="AD156" s="1026"/>
      <c r="AE156" s="1026"/>
      <c r="AF156" s="1026"/>
      <c r="AG156" s="1026"/>
      <c r="AH156" s="1026"/>
      <c r="AI156" s="1026"/>
      <c r="AJ156" s="1026"/>
      <c r="AK156" s="1026"/>
      <c r="AL156" s="1026"/>
      <c r="AM156" s="1027"/>
      <c r="AN156" s="1032"/>
      <c r="AO156" s="1032"/>
      <c r="AP156" s="1032"/>
      <c r="AQ156" s="1032"/>
      <c r="AR156" s="1032"/>
      <c r="AS156" s="1032"/>
      <c r="AT156" s="1032"/>
      <c r="AU156" s="1032"/>
      <c r="AV156" s="1001" t="s">
        <v>191</v>
      </c>
      <c r="AW156" s="1002"/>
      <c r="AX156" s="1002"/>
      <c r="AY156" s="1002"/>
      <c r="AZ156" s="1002"/>
      <c r="BA156" s="1002"/>
      <c r="BB156" s="1002"/>
      <c r="BC156" s="1002"/>
      <c r="BD156" s="1002"/>
      <c r="BE156" s="1002"/>
      <c r="BF156" s="1002"/>
      <c r="BG156" s="1002"/>
      <c r="BH156" s="1002"/>
      <c r="BI156" s="1002"/>
      <c r="BJ156" s="1002"/>
      <c r="BK156" s="1002"/>
      <c r="BL156" s="1002"/>
      <c r="BM156" s="1003"/>
      <c r="BN156" s="577"/>
      <c r="BO156" s="577"/>
      <c r="BP156" s="577"/>
    </row>
    <row r="157" spans="2:68" ht="19.5" customHeight="1" thickBot="1">
      <c r="B157" s="11"/>
      <c r="C157" s="1011"/>
      <c r="D157" s="1012"/>
      <c r="E157" s="1012"/>
      <c r="F157" s="1012"/>
      <c r="G157" s="1012"/>
      <c r="H157" s="1012"/>
      <c r="I157" s="1012"/>
      <c r="J157" s="1012"/>
      <c r="K157" s="1017"/>
      <c r="L157" s="1012"/>
      <c r="M157" s="1018"/>
      <c r="N157" s="998"/>
      <c r="O157" s="999"/>
      <c r="P157" s="999"/>
      <c r="Q157" s="999"/>
      <c r="R157" s="999"/>
      <c r="S157" s="999"/>
      <c r="T157" s="999"/>
      <c r="U157" s="999"/>
      <c r="V157" s="1000"/>
      <c r="W157" s="1028"/>
      <c r="X157" s="1029"/>
      <c r="Y157" s="1029"/>
      <c r="Z157" s="1029"/>
      <c r="AA157" s="1029"/>
      <c r="AB157" s="1029"/>
      <c r="AC157" s="1029"/>
      <c r="AD157" s="1029"/>
      <c r="AE157" s="1029"/>
      <c r="AF157" s="1029"/>
      <c r="AG157" s="1029"/>
      <c r="AH157" s="1029"/>
      <c r="AI157" s="1029"/>
      <c r="AJ157" s="1029"/>
      <c r="AK157" s="1029"/>
      <c r="AL157" s="1029"/>
      <c r="AM157" s="1030"/>
      <c r="AN157" s="1033"/>
      <c r="AO157" s="1033"/>
      <c r="AP157" s="1033"/>
      <c r="AQ157" s="1033"/>
      <c r="AR157" s="1033"/>
      <c r="AS157" s="1033"/>
      <c r="AT157" s="1033"/>
      <c r="AU157" s="1033"/>
      <c r="AV157" s="1004"/>
      <c r="AW157" s="1005"/>
      <c r="AX157" s="1005"/>
      <c r="AY157" s="1005"/>
      <c r="AZ157" s="1005"/>
      <c r="BA157" s="1006" t="s">
        <v>192</v>
      </c>
      <c r="BB157" s="1006"/>
      <c r="BC157" s="1006"/>
      <c r="BD157" s="1006"/>
      <c r="BE157" s="1006"/>
      <c r="BF157" s="1006"/>
      <c r="BG157" s="1006"/>
      <c r="BH157" s="1006"/>
      <c r="BI157" s="1006"/>
      <c r="BJ157" s="1006"/>
      <c r="BK157" s="1006"/>
      <c r="BL157" s="1006"/>
      <c r="BM157" s="1007"/>
      <c r="BN157" s="577"/>
      <c r="BO157" s="577"/>
      <c r="BP157" s="577"/>
    </row>
    <row r="158" spans="2:68" ht="19.5" customHeight="1">
      <c r="B158" s="11"/>
      <c r="C158" s="1008"/>
      <c r="D158" s="1009"/>
      <c r="E158" s="1009"/>
      <c r="F158" s="1009"/>
      <c r="G158" s="1009"/>
      <c r="H158" s="1009"/>
      <c r="I158" s="1009"/>
      <c r="J158" s="1009"/>
      <c r="K158" s="1013"/>
      <c r="L158" s="1009"/>
      <c r="M158" s="1014"/>
      <c r="N158" s="1019" t="s">
        <v>156</v>
      </c>
      <c r="O158" s="1020"/>
      <c r="P158" s="1020"/>
      <c r="Q158" s="1020"/>
      <c r="R158" s="1020"/>
      <c r="S158" s="1020"/>
      <c r="T158" s="1020"/>
      <c r="U158" s="1020"/>
      <c r="V158" s="1021"/>
      <c r="W158" s="1022"/>
      <c r="X158" s="1023"/>
      <c r="Y158" s="1023"/>
      <c r="Z158" s="1023"/>
      <c r="AA158" s="1023"/>
      <c r="AB158" s="1023"/>
      <c r="AC158" s="1023"/>
      <c r="AD158" s="1023"/>
      <c r="AE158" s="1023"/>
      <c r="AF158" s="1023"/>
      <c r="AG158" s="1023"/>
      <c r="AH158" s="1023"/>
      <c r="AI158" s="1023"/>
      <c r="AJ158" s="1023"/>
      <c r="AK158" s="1023"/>
      <c r="AL158" s="1023"/>
      <c r="AM158" s="1024"/>
      <c r="AN158" s="1031"/>
      <c r="AO158" s="1031"/>
      <c r="AP158" s="1031"/>
      <c r="AQ158" s="1031"/>
      <c r="AR158" s="1031"/>
      <c r="AS158" s="1031"/>
      <c r="AT158" s="1031"/>
      <c r="AU158" s="1031"/>
      <c r="AV158" s="1034" t="s">
        <v>189</v>
      </c>
      <c r="AW158" s="1035"/>
      <c r="AX158" s="1035"/>
      <c r="AY158" s="1035"/>
      <c r="AZ158" s="1035"/>
      <c r="BA158" s="988"/>
      <c r="BB158" s="988"/>
      <c r="BC158" s="988"/>
      <c r="BD158" s="988"/>
      <c r="BE158" s="988"/>
      <c r="BF158" s="988"/>
      <c r="BG158" s="988"/>
      <c r="BH158" s="988"/>
      <c r="BI158" s="988"/>
      <c r="BJ158" s="988"/>
      <c r="BK158" s="988"/>
      <c r="BL158" s="988"/>
      <c r="BM158" s="989"/>
      <c r="BN158" s="577"/>
      <c r="BO158" s="577"/>
      <c r="BP158" s="577"/>
    </row>
    <row r="159" spans="2:68" ht="19.5" customHeight="1">
      <c r="B159" s="11"/>
      <c r="C159" s="1010"/>
      <c r="D159" s="993"/>
      <c r="E159" s="993"/>
      <c r="F159" s="993"/>
      <c r="G159" s="993"/>
      <c r="H159" s="993"/>
      <c r="I159" s="993"/>
      <c r="J159" s="993"/>
      <c r="K159" s="1015"/>
      <c r="L159" s="993"/>
      <c r="M159" s="1016"/>
      <c r="N159" s="995"/>
      <c r="O159" s="996"/>
      <c r="P159" s="996"/>
      <c r="Q159" s="996"/>
      <c r="R159" s="996"/>
      <c r="S159" s="996"/>
      <c r="T159" s="996"/>
      <c r="U159" s="996"/>
      <c r="V159" s="997"/>
      <c r="W159" s="1025"/>
      <c r="X159" s="1026"/>
      <c r="Y159" s="1026"/>
      <c r="Z159" s="1026"/>
      <c r="AA159" s="1026"/>
      <c r="AB159" s="1026"/>
      <c r="AC159" s="1026"/>
      <c r="AD159" s="1026"/>
      <c r="AE159" s="1026"/>
      <c r="AF159" s="1026"/>
      <c r="AG159" s="1026"/>
      <c r="AH159" s="1026"/>
      <c r="AI159" s="1026"/>
      <c r="AJ159" s="1026"/>
      <c r="AK159" s="1026"/>
      <c r="AL159" s="1026"/>
      <c r="AM159" s="1027"/>
      <c r="AN159" s="1032"/>
      <c r="AO159" s="1032"/>
      <c r="AP159" s="1032"/>
      <c r="AQ159" s="1032"/>
      <c r="AR159" s="1032"/>
      <c r="AS159" s="1032"/>
      <c r="AT159" s="1032"/>
      <c r="AU159" s="1032"/>
      <c r="AV159" s="990" t="s">
        <v>190</v>
      </c>
      <c r="AW159" s="991"/>
      <c r="AX159" s="991"/>
      <c r="AY159" s="991"/>
      <c r="AZ159" s="991"/>
      <c r="BA159" s="991"/>
      <c r="BB159" s="991"/>
      <c r="BC159" s="992" t="s">
        <v>481</v>
      </c>
      <c r="BD159" s="993"/>
      <c r="BE159" s="993"/>
      <c r="BF159" s="993"/>
      <c r="BG159" s="993"/>
      <c r="BH159" s="993"/>
      <c r="BI159" s="993"/>
      <c r="BJ159" s="993"/>
      <c r="BK159" s="993"/>
      <c r="BL159" s="993"/>
      <c r="BM159" s="994"/>
      <c r="BN159" s="577"/>
      <c r="BO159" s="577"/>
      <c r="BP159" s="577"/>
    </row>
    <row r="160" spans="2:68" ht="19.5" customHeight="1">
      <c r="B160" s="11"/>
      <c r="C160" s="1010"/>
      <c r="D160" s="993"/>
      <c r="E160" s="993"/>
      <c r="F160" s="993"/>
      <c r="G160" s="993"/>
      <c r="H160" s="993"/>
      <c r="I160" s="993"/>
      <c r="J160" s="993"/>
      <c r="K160" s="1015"/>
      <c r="L160" s="993"/>
      <c r="M160" s="1016"/>
      <c r="N160" s="995" t="s">
        <v>157</v>
      </c>
      <c r="O160" s="996"/>
      <c r="P160" s="996"/>
      <c r="Q160" s="996"/>
      <c r="R160" s="996"/>
      <c r="S160" s="996"/>
      <c r="T160" s="996"/>
      <c r="U160" s="996"/>
      <c r="V160" s="997"/>
      <c r="W160" s="1025"/>
      <c r="X160" s="1026"/>
      <c r="Y160" s="1026"/>
      <c r="Z160" s="1026"/>
      <c r="AA160" s="1026"/>
      <c r="AB160" s="1026"/>
      <c r="AC160" s="1026"/>
      <c r="AD160" s="1026"/>
      <c r="AE160" s="1026"/>
      <c r="AF160" s="1026"/>
      <c r="AG160" s="1026"/>
      <c r="AH160" s="1026"/>
      <c r="AI160" s="1026"/>
      <c r="AJ160" s="1026"/>
      <c r="AK160" s="1026"/>
      <c r="AL160" s="1026"/>
      <c r="AM160" s="1027"/>
      <c r="AN160" s="1032"/>
      <c r="AO160" s="1032"/>
      <c r="AP160" s="1032"/>
      <c r="AQ160" s="1032"/>
      <c r="AR160" s="1032"/>
      <c r="AS160" s="1032"/>
      <c r="AT160" s="1032"/>
      <c r="AU160" s="1032"/>
      <c r="AV160" s="1001" t="s">
        <v>191</v>
      </c>
      <c r="AW160" s="1002"/>
      <c r="AX160" s="1002"/>
      <c r="AY160" s="1002"/>
      <c r="AZ160" s="1002"/>
      <c r="BA160" s="1002"/>
      <c r="BB160" s="1002"/>
      <c r="BC160" s="1002"/>
      <c r="BD160" s="1002"/>
      <c r="BE160" s="1002"/>
      <c r="BF160" s="1002"/>
      <c r="BG160" s="1002"/>
      <c r="BH160" s="1002"/>
      <c r="BI160" s="1002"/>
      <c r="BJ160" s="1002"/>
      <c r="BK160" s="1002"/>
      <c r="BL160" s="1002"/>
      <c r="BM160" s="1003"/>
      <c r="BN160" s="577"/>
      <c r="BO160" s="577"/>
      <c r="BP160" s="577"/>
    </row>
    <row r="161" spans="2:68" ht="19.5" customHeight="1" thickBot="1">
      <c r="B161" s="11"/>
      <c r="C161" s="1011"/>
      <c r="D161" s="1012"/>
      <c r="E161" s="1012"/>
      <c r="F161" s="1012"/>
      <c r="G161" s="1012"/>
      <c r="H161" s="1012"/>
      <c r="I161" s="1012"/>
      <c r="J161" s="1012"/>
      <c r="K161" s="1017"/>
      <c r="L161" s="1012"/>
      <c r="M161" s="1018"/>
      <c r="N161" s="998"/>
      <c r="O161" s="999"/>
      <c r="P161" s="999"/>
      <c r="Q161" s="999"/>
      <c r="R161" s="999"/>
      <c r="S161" s="999"/>
      <c r="T161" s="999"/>
      <c r="U161" s="999"/>
      <c r="V161" s="1000"/>
      <c r="W161" s="1028"/>
      <c r="X161" s="1029"/>
      <c r="Y161" s="1029"/>
      <c r="Z161" s="1029"/>
      <c r="AA161" s="1029"/>
      <c r="AB161" s="1029"/>
      <c r="AC161" s="1029"/>
      <c r="AD161" s="1029"/>
      <c r="AE161" s="1029"/>
      <c r="AF161" s="1029"/>
      <c r="AG161" s="1029"/>
      <c r="AH161" s="1029"/>
      <c r="AI161" s="1029"/>
      <c r="AJ161" s="1029"/>
      <c r="AK161" s="1029"/>
      <c r="AL161" s="1029"/>
      <c r="AM161" s="1030"/>
      <c r="AN161" s="1033"/>
      <c r="AO161" s="1033"/>
      <c r="AP161" s="1033"/>
      <c r="AQ161" s="1033"/>
      <c r="AR161" s="1033"/>
      <c r="AS161" s="1033"/>
      <c r="AT161" s="1033"/>
      <c r="AU161" s="1033"/>
      <c r="AV161" s="1004"/>
      <c r="AW161" s="1005"/>
      <c r="AX161" s="1005"/>
      <c r="AY161" s="1005"/>
      <c r="AZ161" s="1005"/>
      <c r="BA161" s="1006" t="s">
        <v>192</v>
      </c>
      <c r="BB161" s="1006"/>
      <c r="BC161" s="1006"/>
      <c r="BD161" s="1006"/>
      <c r="BE161" s="1006"/>
      <c r="BF161" s="1006"/>
      <c r="BG161" s="1006"/>
      <c r="BH161" s="1006"/>
      <c r="BI161" s="1006"/>
      <c r="BJ161" s="1006"/>
      <c r="BK161" s="1006"/>
      <c r="BL161" s="1006"/>
      <c r="BM161" s="1007"/>
      <c r="BN161" s="577"/>
      <c r="BO161" s="577"/>
      <c r="BP161" s="577"/>
    </row>
    <row r="162" spans="2:68" ht="11.25" customHeight="1">
      <c r="B162" s="11"/>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c r="AA162" s="49"/>
      <c r="AB162" s="49"/>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49"/>
      <c r="AY162" s="49"/>
      <c r="AZ162" s="49"/>
      <c r="BA162" s="49"/>
      <c r="BB162" s="49"/>
      <c r="BC162" s="49"/>
      <c r="BD162" s="49"/>
      <c r="BE162" s="49"/>
      <c r="BF162" s="49"/>
      <c r="BG162" s="49"/>
      <c r="BH162" s="49"/>
      <c r="BI162" s="49"/>
      <c r="BJ162" s="49"/>
      <c r="BK162" s="49"/>
      <c r="BL162" s="49"/>
      <c r="BM162" s="49"/>
    </row>
    <row r="163" spans="2:68" s="582" customFormat="1" ht="27.75" customHeight="1">
      <c r="D163" s="528" t="s">
        <v>10</v>
      </c>
      <c r="E163" s="528" t="s">
        <v>38</v>
      </c>
      <c r="F163" s="529"/>
      <c r="G163" s="979" t="s">
        <v>422</v>
      </c>
      <c r="H163" s="980"/>
      <c r="I163" s="980"/>
      <c r="J163" s="980"/>
      <c r="K163" s="980"/>
      <c r="L163" s="980"/>
      <c r="M163" s="980"/>
      <c r="N163" s="980"/>
      <c r="O163" s="980"/>
      <c r="P163" s="980"/>
      <c r="Q163" s="980"/>
      <c r="R163" s="980"/>
      <c r="S163" s="980"/>
      <c r="T163" s="980"/>
      <c r="U163" s="980"/>
      <c r="V163" s="980"/>
      <c r="W163" s="980"/>
      <c r="X163" s="980"/>
      <c r="Y163" s="980"/>
      <c r="Z163" s="980"/>
      <c r="AA163" s="980"/>
      <c r="AB163" s="980"/>
      <c r="AC163" s="980"/>
      <c r="AD163" s="980"/>
      <c r="AE163" s="980"/>
      <c r="AF163" s="980"/>
      <c r="AG163" s="980"/>
      <c r="AH163" s="980"/>
      <c r="AI163" s="980"/>
      <c r="AJ163" s="980"/>
      <c r="AK163" s="980"/>
      <c r="AL163" s="980"/>
      <c r="AM163" s="980"/>
      <c r="AN163" s="980"/>
      <c r="AO163" s="980"/>
      <c r="AP163" s="980"/>
      <c r="AQ163" s="980"/>
      <c r="AR163" s="980"/>
      <c r="AS163" s="980"/>
      <c r="AT163" s="980"/>
      <c r="AU163" s="980"/>
      <c r="AV163" s="980"/>
      <c r="AW163" s="980"/>
      <c r="AX163" s="980"/>
      <c r="AY163" s="980"/>
      <c r="AZ163" s="980"/>
      <c r="BA163" s="980"/>
      <c r="BB163" s="980"/>
      <c r="BC163" s="980"/>
      <c r="BD163" s="980"/>
      <c r="BE163" s="980"/>
      <c r="BF163" s="980"/>
      <c r="BG163" s="980"/>
      <c r="BH163" s="980"/>
      <c r="BI163" s="980"/>
      <c r="BJ163" s="980"/>
      <c r="BK163" s="980"/>
      <c r="BL163" s="980"/>
      <c r="BM163" s="980"/>
    </row>
    <row r="164" spans="2:68" ht="41.25" customHeight="1">
      <c r="B164" s="582"/>
      <c r="C164" s="582"/>
      <c r="D164" s="582"/>
      <c r="E164" s="529" t="s">
        <v>39</v>
      </c>
      <c r="F164" s="529"/>
      <c r="G164" s="981" t="s">
        <v>483</v>
      </c>
      <c r="H164" s="982"/>
      <c r="I164" s="982"/>
      <c r="J164" s="982"/>
      <c r="K164" s="982"/>
      <c r="L164" s="982"/>
      <c r="M164" s="982"/>
      <c r="N164" s="982"/>
      <c r="O164" s="982"/>
      <c r="P164" s="982"/>
      <c r="Q164" s="982"/>
      <c r="R164" s="982"/>
      <c r="S164" s="982"/>
      <c r="T164" s="982"/>
      <c r="U164" s="982"/>
      <c r="V164" s="982"/>
      <c r="W164" s="982"/>
      <c r="X164" s="982"/>
      <c r="Y164" s="982"/>
      <c r="Z164" s="982"/>
      <c r="AA164" s="982"/>
      <c r="AB164" s="982"/>
      <c r="AC164" s="982"/>
      <c r="AD164" s="982"/>
      <c r="AE164" s="982"/>
      <c r="AF164" s="982"/>
      <c r="AG164" s="982"/>
      <c r="AH164" s="982"/>
      <c r="AI164" s="982"/>
      <c r="AJ164" s="982"/>
      <c r="AK164" s="982"/>
      <c r="AL164" s="982"/>
      <c r="AM164" s="982"/>
      <c r="AN164" s="982"/>
      <c r="AO164" s="982"/>
      <c r="AP164" s="982"/>
      <c r="AQ164" s="982"/>
      <c r="AR164" s="982"/>
      <c r="AS164" s="982"/>
      <c r="AT164" s="982"/>
      <c r="AU164" s="982"/>
      <c r="AV164" s="982"/>
      <c r="AW164" s="982"/>
      <c r="AX164" s="982"/>
      <c r="AY164" s="982"/>
      <c r="AZ164" s="982"/>
      <c r="BA164" s="982"/>
      <c r="BB164" s="982"/>
      <c r="BC164" s="982"/>
      <c r="BD164" s="982"/>
      <c r="BE164" s="982"/>
      <c r="BF164" s="982"/>
      <c r="BG164" s="982"/>
      <c r="BH164" s="982"/>
      <c r="BI164" s="982"/>
      <c r="BJ164" s="982"/>
      <c r="BK164" s="982"/>
      <c r="BL164" s="982"/>
      <c r="BM164" s="982"/>
    </row>
    <row r="165" spans="2:68" ht="34.5" customHeight="1">
      <c r="B165" s="582"/>
      <c r="C165" s="582"/>
      <c r="D165" s="50"/>
      <c r="E165" s="530" t="s">
        <v>41</v>
      </c>
      <c r="F165" s="530"/>
      <c r="G165" s="983" t="s">
        <v>525</v>
      </c>
      <c r="H165" s="984"/>
      <c r="I165" s="984"/>
      <c r="J165" s="984"/>
      <c r="K165" s="984"/>
      <c r="L165" s="984"/>
      <c r="M165" s="984"/>
      <c r="N165" s="984"/>
      <c r="O165" s="984"/>
      <c r="P165" s="984"/>
      <c r="Q165" s="984"/>
      <c r="R165" s="984"/>
      <c r="S165" s="984"/>
      <c r="T165" s="984"/>
      <c r="U165" s="984"/>
      <c r="V165" s="984"/>
      <c r="W165" s="984"/>
      <c r="X165" s="984"/>
      <c r="Y165" s="984"/>
      <c r="Z165" s="984"/>
      <c r="AA165" s="984"/>
      <c r="AB165" s="984"/>
      <c r="AC165" s="984"/>
      <c r="AD165" s="984"/>
      <c r="AE165" s="984"/>
      <c r="AF165" s="984"/>
      <c r="AG165" s="984"/>
      <c r="AH165" s="984"/>
      <c r="AI165" s="984"/>
      <c r="AJ165" s="984"/>
      <c r="AK165" s="984"/>
      <c r="AL165" s="984"/>
      <c r="AM165" s="984"/>
      <c r="AN165" s="984"/>
      <c r="AO165" s="984"/>
      <c r="AP165" s="984"/>
      <c r="AQ165" s="984"/>
      <c r="AR165" s="984"/>
      <c r="AS165" s="984"/>
      <c r="AT165" s="984"/>
      <c r="AU165" s="984"/>
      <c r="AV165" s="984"/>
      <c r="AW165" s="984"/>
      <c r="AX165" s="984"/>
      <c r="AY165" s="984"/>
      <c r="AZ165" s="984"/>
      <c r="BA165" s="984"/>
      <c r="BB165" s="984"/>
      <c r="BC165" s="984"/>
      <c r="BD165" s="984"/>
      <c r="BE165" s="984"/>
      <c r="BF165" s="984"/>
      <c r="BG165" s="984"/>
      <c r="BH165" s="984"/>
      <c r="BI165" s="984"/>
      <c r="BJ165" s="984"/>
      <c r="BK165" s="984"/>
      <c r="BL165" s="984"/>
      <c r="BM165" s="984"/>
    </row>
    <row r="166" spans="2:68" ht="30.75" customHeight="1">
      <c r="B166" s="582"/>
      <c r="C166" s="582"/>
      <c r="D166" s="50"/>
      <c r="E166" s="530"/>
      <c r="F166" s="531" t="s">
        <v>697</v>
      </c>
      <c r="G166" s="530"/>
      <c r="H166" s="532"/>
      <c r="I166" s="530"/>
      <c r="J166" s="532"/>
      <c r="K166" s="532"/>
      <c r="L166" s="532"/>
      <c r="M166" s="532"/>
      <c r="N166" s="532"/>
      <c r="O166" s="532"/>
      <c r="P166" s="532"/>
      <c r="Q166" s="532"/>
      <c r="R166" s="532"/>
      <c r="S166" s="532"/>
      <c r="T166" s="532"/>
      <c r="U166" s="532"/>
      <c r="V166" s="532"/>
      <c r="W166" s="532"/>
      <c r="X166" s="532"/>
      <c r="Y166" s="532"/>
      <c r="Z166" s="532"/>
      <c r="AA166" s="532"/>
      <c r="AB166" s="532"/>
      <c r="AC166" s="532"/>
      <c r="AD166" s="532"/>
      <c r="AE166" s="532"/>
      <c r="AF166" s="532"/>
      <c r="AG166" s="532"/>
      <c r="AH166" s="532"/>
      <c r="AI166" s="532"/>
      <c r="AJ166" s="532"/>
      <c r="AK166" s="532"/>
      <c r="AL166" s="532"/>
      <c r="AM166" s="532"/>
      <c r="AN166" s="532"/>
      <c r="AO166" s="532"/>
      <c r="AP166" s="532"/>
      <c r="AQ166" s="532"/>
      <c r="AR166" s="532"/>
      <c r="AS166" s="532"/>
      <c r="AT166" s="532"/>
      <c r="AU166" s="532"/>
      <c r="AV166" s="532"/>
      <c r="AW166" s="532"/>
      <c r="AX166" s="532"/>
      <c r="AY166" s="532"/>
      <c r="AZ166" s="532"/>
      <c r="BA166" s="532"/>
      <c r="BB166" s="532"/>
      <c r="BC166" s="532"/>
      <c r="BD166" s="532"/>
      <c r="BE166" s="532"/>
      <c r="BF166" s="532"/>
      <c r="BG166" s="532"/>
      <c r="BH166" s="532"/>
      <c r="BI166" s="532"/>
      <c r="BJ166" s="532"/>
      <c r="BK166" s="581"/>
      <c r="BL166" s="581"/>
      <c r="BM166" s="581"/>
    </row>
    <row r="167" spans="2:68" ht="30.75" customHeight="1">
      <c r="B167" s="582"/>
      <c r="C167" s="582"/>
      <c r="D167" s="50"/>
      <c r="E167" s="530"/>
      <c r="F167" s="530" t="s">
        <v>420</v>
      </c>
      <c r="G167" s="531"/>
      <c r="H167" s="532" t="s">
        <v>526</v>
      </c>
      <c r="I167" s="581"/>
      <c r="J167" s="581"/>
      <c r="K167" s="581"/>
      <c r="L167" s="581"/>
      <c r="M167" s="581"/>
      <c r="N167" s="581"/>
      <c r="O167" s="581"/>
      <c r="P167" s="581"/>
      <c r="Q167" s="581"/>
      <c r="R167" s="581"/>
      <c r="S167" s="581"/>
      <c r="T167" s="581"/>
      <c r="U167" s="581"/>
      <c r="V167" s="581"/>
      <c r="W167" s="581"/>
      <c r="X167" s="581"/>
      <c r="Y167" s="581"/>
      <c r="Z167" s="581"/>
      <c r="AA167" s="581"/>
      <c r="AB167" s="581"/>
      <c r="AC167" s="581"/>
      <c r="AD167" s="581"/>
      <c r="AE167" s="581"/>
      <c r="AF167" s="581"/>
      <c r="AG167" s="581"/>
      <c r="AH167" s="581"/>
      <c r="AI167" s="581"/>
      <c r="AJ167" s="581"/>
      <c r="AK167" s="581"/>
      <c r="AL167" s="581"/>
      <c r="AM167" s="581"/>
      <c r="AN167" s="581"/>
      <c r="AO167" s="581"/>
      <c r="AP167" s="581"/>
      <c r="AQ167" s="581"/>
      <c r="AR167" s="581"/>
      <c r="AS167" s="581"/>
      <c r="AT167" s="581"/>
      <c r="AU167" s="581"/>
      <c r="AV167" s="581"/>
      <c r="AW167" s="581"/>
      <c r="AX167" s="581"/>
      <c r="AY167" s="581"/>
      <c r="AZ167" s="581"/>
      <c r="BA167" s="581"/>
      <c r="BB167" s="581"/>
      <c r="BC167" s="581"/>
      <c r="BD167" s="581"/>
      <c r="BE167" s="581"/>
      <c r="BF167" s="581"/>
      <c r="BG167" s="581"/>
      <c r="BH167" s="581"/>
      <c r="BI167" s="581"/>
      <c r="BJ167" s="581"/>
      <c r="BK167" s="581"/>
      <c r="BL167" s="581"/>
      <c r="BM167" s="581"/>
    </row>
    <row r="168" spans="2:68" ht="54" customHeight="1">
      <c r="B168" s="582"/>
      <c r="C168" s="582"/>
      <c r="D168" s="582"/>
      <c r="E168" s="580" t="s">
        <v>43</v>
      </c>
      <c r="F168" s="529"/>
      <c r="G168" s="983" t="s">
        <v>193</v>
      </c>
      <c r="H168" s="984"/>
      <c r="I168" s="984"/>
      <c r="J168" s="984"/>
      <c r="K168" s="984"/>
      <c r="L168" s="984"/>
      <c r="M168" s="984"/>
      <c r="N168" s="984"/>
      <c r="O168" s="984"/>
      <c r="P168" s="984"/>
      <c r="Q168" s="984"/>
      <c r="R168" s="984"/>
      <c r="S168" s="984"/>
      <c r="T168" s="984"/>
      <c r="U168" s="984"/>
      <c r="V168" s="984"/>
      <c r="W168" s="984"/>
      <c r="X168" s="984"/>
      <c r="Y168" s="984"/>
      <c r="Z168" s="984"/>
      <c r="AA168" s="984"/>
      <c r="AB168" s="984"/>
      <c r="AC168" s="984"/>
      <c r="AD168" s="984"/>
      <c r="AE168" s="984"/>
      <c r="AF168" s="984"/>
      <c r="AG168" s="984"/>
      <c r="AH168" s="984"/>
      <c r="AI168" s="984"/>
      <c r="AJ168" s="984"/>
      <c r="AK168" s="984"/>
      <c r="AL168" s="984"/>
      <c r="AM168" s="984"/>
      <c r="AN168" s="984"/>
      <c r="AO168" s="984"/>
      <c r="AP168" s="984"/>
      <c r="AQ168" s="984"/>
      <c r="AR168" s="984"/>
      <c r="AS168" s="984"/>
      <c r="AT168" s="984"/>
      <c r="AU168" s="984"/>
      <c r="AV168" s="984"/>
      <c r="AW168" s="984"/>
      <c r="AX168" s="984"/>
      <c r="AY168" s="984"/>
      <c r="AZ168" s="984"/>
      <c r="BA168" s="984"/>
      <c r="BB168" s="984"/>
      <c r="BC168" s="984"/>
      <c r="BD168" s="984"/>
      <c r="BE168" s="984"/>
      <c r="BF168" s="984"/>
      <c r="BG168" s="984"/>
      <c r="BH168" s="984"/>
      <c r="BI168" s="984"/>
      <c r="BJ168" s="984"/>
      <c r="BK168" s="984"/>
      <c r="BL168" s="984"/>
      <c r="BM168" s="984"/>
    </row>
    <row r="169" spans="2:68" ht="27.75" customHeight="1" thickBot="1">
      <c r="B169" s="10" t="s">
        <v>197</v>
      </c>
      <c r="C169" s="582"/>
      <c r="D169" s="582"/>
      <c r="E169" s="582"/>
      <c r="F169" s="582"/>
      <c r="G169" s="582"/>
      <c r="H169" s="582"/>
      <c r="I169" s="582"/>
      <c r="J169" s="582"/>
      <c r="K169" s="582"/>
      <c r="L169" s="582"/>
      <c r="M169" s="582"/>
      <c r="N169" s="582"/>
      <c r="O169" s="582"/>
      <c r="P169" s="582"/>
      <c r="Q169" s="582"/>
      <c r="R169" s="582"/>
      <c r="S169" s="582"/>
      <c r="T169" s="582"/>
      <c r="U169" s="582"/>
      <c r="V169" s="582"/>
      <c r="W169" s="582"/>
      <c r="X169" s="582"/>
      <c r="Y169" s="582"/>
      <c r="Z169" s="582"/>
      <c r="AA169" s="582"/>
      <c r="AB169" s="582"/>
      <c r="AC169" s="582"/>
      <c r="AD169" s="582"/>
      <c r="AE169" s="582"/>
      <c r="AF169" s="582"/>
      <c r="AG169" s="582"/>
      <c r="AH169" s="582"/>
      <c r="AI169" s="582"/>
      <c r="AJ169" s="582"/>
      <c r="AK169" s="582"/>
      <c r="AL169" s="582"/>
      <c r="AM169" s="582"/>
      <c r="AN169" s="582"/>
      <c r="AO169" s="582"/>
      <c r="AP169" s="582"/>
      <c r="AQ169" s="582"/>
      <c r="AR169" s="582"/>
      <c r="AS169" s="582"/>
      <c r="AT169" s="582"/>
      <c r="AU169" s="582"/>
      <c r="AV169" s="582"/>
      <c r="AW169" s="582"/>
      <c r="AX169" s="582"/>
      <c r="AY169" s="582"/>
      <c r="AZ169" s="582"/>
      <c r="BA169" s="582"/>
      <c r="BB169" s="582"/>
      <c r="BC169" s="582"/>
      <c r="BD169" s="582"/>
      <c r="BE169" s="582"/>
      <c r="BF169" s="582"/>
      <c r="BG169" s="582"/>
      <c r="BH169" s="582"/>
      <c r="BI169" s="582"/>
      <c r="BJ169" s="582"/>
      <c r="BK169" s="582"/>
      <c r="BL169" s="582"/>
      <c r="BM169" s="582"/>
    </row>
    <row r="170" spans="2:68" ht="18.75" customHeight="1">
      <c r="B170" s="582"/>
      <c r="C170" s="37" t="s">
        <v>133</v>
      </c>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9"/>
    </row>
    <row r="171" spans="2:68" ht="11.25" customHeight="1">
      <c r="B171" s="582"/>
      <c r="C171" s="25"/>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7"/>
    </row>
    <row r="172" spans="2:68" ht="11.25" customHeight="1">
      <c r="B172" s="582"/>
      <c r="C172" s="25"/>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c r="AY172" s="26"/>
      <c r="AZ172" s="26"/>
      <c r="BA172" s="26"/>
      <c r="BB172" s="26"/>
      <c r="BC172" s="26"/>
      <c r="BD172" s="26"/>
      <c r="BE172" s="26"/>
      <c r="BF172" s="26"/>
      <c r="BG172" s="26"/>
      <c r="BH172" s="26"/>
      <c r="BI172" s="26"/>
      <c r="BJ172" s="26"/>
      <c r="BK172" s="26"/>
      <c r="BL172" s="26"/>
      <c r="BM172" s="27"/>
    </row>
    <row r="173" spans="2:68" ht="11.25" customHeight="1">
      <c r="B173" s="582"/>
      <c r="C173" s="25"/>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c r="AY173" s="26"/>
      <c r="AZ173" s="26"/>
      <c r="BA173" s="26"/>
      <c r="BB173" s="26"/>
      <c r="BC173" s="26"/>
      <c r="BD173" s="26"/>
      <c r="BE173" s="26"/>
      <c r="BF173" s="26"/>
      <c r="BG173" s="26"/>
      <c r="BH173" s="26"/>
      <c r="BI173" s="26"/>
      <c r="BJ173" s="26"/>
      <c r="BK173" s="26"/>
      <c r="BL173" s="26"/>
      <c r="BM173" s="27"/>
    </row>
    <row r="174" spans="2:68" ht="11.25" customHeight="1">
      <c r="B174" s="582"/>
      <c r="C174" s="25"/>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6"/>
      <c r="AZ174" s="26"/>
      <c r="BA174" s="26"/>
      <c r="BB174" s="26"/>
      <c r="BC174" s="26"/>
      <c r="BD174" s="26"/>
      <c r="BE174" s="26"/>
      <c r="BF174" s="26"/>
      <c r="BG174" s="26"/>
      <c r="BH174" s="26"/>
      <c r="BI174" s="26"/>
      <c r="BJ174" s="26"/>
      <c r="BK174" s="26"/>
      <c r="BL174" s="26"/>
      <c r="BM174" s="27"/>
    </row>
    <row r="175" spans="2:68" ht="11.25" customHeight="1">
      <c r="B175" s="582"/>
      <c r="C175" s="25"/>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c r="AY175" s="26"/>
      <c r="AZ175" s="26"/>
      <c r="BA175" s="26"/>
      <c r="BB175" s="26"/>
      <c r="BC175" s="26"/>
      <c r="BD175" s="26"/>
      <c r="BE175" s="26"/>
      <c r="BF175" s="26"/>
      <c r="BG175" s="26"/>
      <c r="BH175" s="26"/>
      <c r="BI175" s="26"/>
      <c r="BJ175" s="26"/>
      <c r="BK175" s="26"/>
      <c r="BL175" s="26"/>
      <c r="BM175" s="27"/>
    </row>
    <row r="176" spans="2:68" ht="11.25" customHeight="1">
      <c r="B176" s="582"/>
      <c r="C176" s="25"/>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26"/>
      <c r="AY176" s="26"/>
      <c r="AZ176" s="26"/>
      <c r="BA176" s="26"/>
      <c r="BB176" s="26"/>
      <c r="BC176" s="26"/>
      <c r="BD176" s="26"/>
      <c r="BE176" s="26"/>
      <c r="BF176" s="26"/>
      <c r="BG176" s="26"/>
      <c r="BH176" s="26"/>
      <c r="BI176" s="26"/>
      <c r="BJ176" s="26"/>
      <c r="BK176" s="26"/>
      <c r="BL176" s="26"/>
      <c r="BM176" s="27"/>
    </row>
    <row r="177" spans="2:65" ht="11.25" customHeight="1">
      <c r="B177" s="582"/>
      <c r="C177" s="25"/>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c r="AY177" s="26"/>
      <c r="AZ177" s="26"/>
      <c r="BA177" s="26"/>
      <c r="BB177" s="26"/>
      <c r="BC177" s="26"/>
      <c r="BD177" s="26"/>
      <c r="BE177" s="26"/>
      <c r="BF177" s="26"/>
      <c r="BG177" s="26"/>
      <c r="BH177" s="26"/>
      <c r="BI177" s="26"/>
      <c r="BJ177" s="26"/>
      <c r="BK177" s="26"/>
      <c r="BL177" s="26"/>
      <c r="BM177" s="27"/>
    </row>
    <row r="178" spans="2:65" ht="11.25" customHeight="1">
      <c r="B178" s="582"/>
      <c r="C178" s="25"/>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26"/>
      <c r="AY178" s="26"/>
      <c r="AZ178" s="26"/>
      <c r="BA178" s="26"/>
      <c r="BB178" s="26"/>
      <c r="BC178" s="26"/>
      <c r="BD178" s="26"/>
      <c r="BE178" s="26"/>
      <c r="BF178" s="26"/>
      <c r="BG178" s="26"/>
      <c r="BH178" s="26"/>
      <c r="BI178" s="26"/>
      <c r="BJ178" s="26"/>
      <c r="BK178" s="26"/>
      <c r="BL178" s="26"/>
      <c r="BM178" s="27"/>
    </row>
    <row r="179" spans="2:65" ht="11.25" customHeight="1">
      <c r="B179" s="582"/>
      <c r="C179" s="25"/>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6"/>
      <c r="AV179" s="26"/>
      <c r="AW179" s="26"/>
      <c r="AX179" s="26"/>
      <c r="AY179" s="26"/>
      <c r="AZ179" s="26"/>
      <c r="BA179" s="26"/>
      <c r="BB179" s="26"/>
      <c r="BC179" s="26"/>
      <c r="BD179" s="26"/>
      <c r="BE179" s="26"/>
      <c r="BF179" s="26"/>
      <c r="BG179" s="26"/>
      <c r="BH179" s="26"/>
      <c r="BI179" s="26"/>
      <c r="BJ179" s="26"/>
      <c r="BK179" s="26"/>
      <c r="BL179" s="26"/>
      <c r="BM179" s="27"/>
    </row>
    <row r="180" spans="2:65" ht="11.25" customHeight="1">
      <c r="B180" s="582"/>
      <c r="C180" s="25"/>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Q180" s="26"/>
      <c r="AR180" s="26"/>
      <c r="AS180" s="26"/>
      <c r="AT180" s="26"/>
      <c r="AU180" s="26"/>
      <c r="AV180" s="26"/>
      <c r="AW180" s="26"/>
      <c r="AX180" s="26"/>
      <c r="AY180" s="26"/>
      <c r="AZ180" s="26"/>
      <c r="BA180" s="26"/>
      <c r="BB180" s="26"/>
      <c r="BC180" s="26"/>
      <c r="BD180" s="26"/>
      <c r="BE180" s="26"/>
      <c r="BF180" s="26"/>
      <c r="BG180" s="26"/>
      <c r="BH180" s="26"/>
      <c r="BI180" s="26"/>
      <c r="BJ180" s="26"/>
      <c r="BK180" s="26"/>
      <c r="BL180" s="26"/>
      <c r="BM180" s="27"/>
    </row>
    <row r="181" spans="2:65" ht="11.25" customHeight="1">
      <c r="B181" s="582"/>
      <c r="C181" s="25"/>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c r="AO181" s="26"/>
      <c r="AP181" s="26"/>
      <c r="AQ181" s="26"/>
      <c r="AR181" s="26"/>
      <c r="AS181" s="26"/>
      <c r="AT181" s="26"/>
      <c r="AU181" s="26"/>
      <c r="AV181" s="26"/>
      <c r="AW181" s="26"/>
      <c r="AX181" s="26"/>
      <c r="AY181" s="26"/>
      <c r="AZ181" s="26"/>
      <c r="BA181" s="26"/>
      <c r="BB181" s="26"/>
      <c r="BC181" s="26"/>
      <c r="BD181" s="26"/>
      <c r="BE181" s="26"/>
      <c r="BF181" s="26"/>
      <c r="BG181" s="26"/>
      <c r="BH181" s="26"/>
      <c r="BI181" s="26"/>
      <c r="BJ181" s="26"/>
      <c r="BK181" s="26"/>
      <c r="BL181" s="26"/>
      <c r="BM181" s="27"/>
    </row>
    <row r="182" spans="2:65" ht="11.25" customHeight="1">
      <c r="B182" s="582"/>
      <c r="C182" s="25"/>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6"/>
      <c r="AV182" s="26"/>
      <c r="AW182" s="26"/>
      <c r="AX182" s="26"/>
      <c r="AY182" s="26"/>
      <c r="AZ182" s="26"/>
      <c r="BA182" s="26"/>
      <c r="BB182" s="26"/>
      <c r="BC182" s="26"/>
      <c r="BD182" s="26"/>
      <c r="BE182" s="26"/>
      <c r="BF182" s="26"/>
      <c r="BG182" s="26"/>
      <c r="BH182" s="26"/>
      <c r="BI182" s="26"/>
      <c r="BJ182" s="26"/>
      <c r="BK182" s="26"/>
      <c r="BL182" s="26"/>
      <c r="BM182" s="27"/>
    </row>
    <row r="183" spans="2:65" ht="11.25" customHeight="1">
      <c r="B183" s="582"/>
      <c r="C183" s="25"/>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6"/>
      <c r="AU183" s="26"/>
      <c r="AV183" s="26"/>
      <c r="AW183" s="26"/>
      <c r="AX183" s="26"/>
      <c r="AY183" s="26"/>
      <c r="AZ183" s="26"/>
      <c r="BA183" s="26"/>
      <c r="BB183" s="26"/>
      <c r="BC183" s="26"/>
      <c r="BD183" s="26"/>
      <c r="BE183" s="26"/>
      <c r="BF183" s="26"/>
      <c r="BG183" s="26"/>
      <c r="BH183" s="26"/>
      <c r="BI183" s="26"/>
      <c r="BJ183" s="26"/>
      <c r="BK183" s="26"/>
      <c r="BL183" s="26"/>
      <c r="BM183" s="27"/>
    </row>
    <row r="184" spans="2:65" ht="11.25" customHeight="1">
      <c r="B184" s="582"/>
      <c r="C184" s="25"/>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6"/>
      <c r="AU184" s="26"/>
      <c r="AV184" s="26"/>
      <c r="AW184" s="26"/>
      <c r="AX184" s="26"/>
      <c r="AY184" s="26"/>
      <c r="AZ184" s="26"/>
      <c r="BA184" s="26"/>
      <c r="BB184" s="26"/>
      <c r="BC184" s="26"/>
      <c r="BD184" s="26"/>
      <c r="BE184" s="26"/>
      <c r="BF184" s="26"/>
      <c r="BG184" s="26"/>
      <c r="BH184" s="26"/>
      <c r="BI184" s="26"/>
      <c r="BJ184" s="26"/>
      <c r="BK184" s="26"/>
      <c r="BL184" s="26"/>
      <c r="BM184" s="27"/>
    </row>
    <row r="185" spans="2:65" ht="11.25" customHeight="1">
      <c r="B185" s="582"/>
      <c r="C185" s="25"/>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6"/>
      <c r="AU185" s="26"/>
      <c r="AV185" s="26"/>
      <c r="AW185" s="26"/>
      <c r="AX185" s="26"/>
      <c r="AY185" s="26"/>
      <c r="AZ185" s="26"/>
      <c r="BA185" s="26"/>
      <c r="BB185" s="26"/>
      <c r="BC185" s="26"/>
      <c r="BD185" s="26"/>
      <c r="BE185" s="26"/>
      <c r="BF185" s="26"/>
      <c r="BG185" s="26"/>
      <c r="BH185" s="26"/>
      <c r="BI185" s="26"/>
      <c r="BJ185" s="26"/>
      <c r="BK185" s="26"/>
      <c r="BL185" s="26"/>
      <c r="BM185" s="27"/>
    </row>
    <row r="186" spans="2:65" ht="11.25" customHeight="1">
      <c r="B186" s="582"/>
      <c r="C186" s="25"/>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6"/>
      <c r="AU186" s="26"/>
      <c r="AV186" s="26"/>
      <c r="AW186" s="26"/>
      <c r="AX186" s="26"/>
      <c r="AY186" s="26"/>
      <c r="AZ186" s="26"/>
      <c r="BA186" s="26"/>
      <c r="BB186" s="26"/>
      <c r="BC186" s="26"/>
      <c r="BD186" s="26"/>
      <c r="BE186" s="26"/>
      <c r="BF186" s="26"/>
      <c r="BG186" s="26"/>
      <c r="BH186" s="26"/>
      <c r="BI186" s="26"/>
      <c r="BJ186" s="26"/>
      <c r="BK186" s="26"/>
      <c r="BL186" s="26"/>
      <c r="BM186" s="27"/>
    </row>
    <row r="187" spans="2:65" ht="11.25" customHeight="1">
      <c r="B187" s="582"/>
      <c r="C187" s="25"/>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7"/>
    </row>
    <row r="188" spans="2:65" ht="11.25" customHeight="1">
      <c r="B188" s="582"/>
      <c r="C188" s="25"/>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6"/>
      <c r="AU188" s="26"/>
      <c r="AV188" s="26"/>
      <c r="AW188" s="26"/>
      <c r="AX188" s="26"/>
      <c r="AY188" s="26"/>
      <c r="AZ188" s="26"/>
      <c r="BA188" s="26"/>
      <c r="BB188" s="26"/>
      <c r="BC188" s="26"/>
      <c r="BD188" s="26"/>
      <c r="BE188" s="26"/>
      <c r="BF188" s="26"/>
      <c r="BG188" s="26"/>
      <c r="BH188" s="26"/>
      <c r="BI188" s="26"/>
      <c r="BJ188" s="26"/>
      <c r="BK188" s="26"/>
      <c r="BL188" s="26"/>
      <c r="BM188" s="27"/>
    </row>
    <row r="189" spans="2:65" ht="11.25" customHeight="1">
      <c r="B189" s="582"/>
      <c r="C189" s="25"/>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7"/>
    </row>
    <row r="190" spans="2:65" ht="11.25" customHeight="1">
      <c r="B190" s="582"/>
      <c r="C190" s="25"/>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c r="AZ190" s="26"/>
      <c r="BA190" s="26"/>
      <c r="BB190" s="26"/>
      <c r="BC190" s="26"/>
      <c r="BD190" s="26"/>
      <c r="BE190" s="26"/>
      <c r="BF190" s="26"/>
      <c r="BG190" s="26"/>
      <c r="BH190" s="26"/>
      <c r="BI190" s="26"/>
      <c r="BJ190" s="26"/>
      <c r="BK190" s="26"/>
      <c r="BL190" s="26"/>
      <c r="BM190" s="27"/>
    </row>
    <row r="191" spans="2:65" ht="11.25" customHeight="1">
      <c r="B191" s="582"/>
      <c r="C191" s="25"/>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c r="AK191" s="26"/>
      <c r="AL191" s="26"/>
      <c r="AM191" s="26"/>
      <c r="AN191" s="26"/>
      <c r="AO191" s="26"/>
      <c r="AP191" s="26"/>
      <c r="AQ191" s="26"/>
      <c r="AR191" s="26"/>
      <c r="AS191" s="26"/>
      <c r="AT191" s="26"/>
      <c r="AU191" s="26"/>
      <c r="AV191" s="26"/>
      <c r="AW191" s="26"/>
      <c r="AX191" s="26"/>
      <c r="AY191" s="26"/>
      <c r="AZ191" s="26"/>
      <c r="BA191" s="26"/>
      <c r="BB191" s="26"/>
      <c r="BC191" s="26"/>
      <c r="BD191" s="26"/>
      <c r="BE191" s="26"/>
      <c r="BF191" s="26"/>
      <c r="BG191" s="26"/>
      <c r="BH191" s="26"/>
      <c r="BI191" s="26"/>
      <c r="BJ191" s="26"/>
      <c r="BK191" s="26"/>
      <c r="BL191" s="26"/>
      <c r="BM191" s="27"/>
    </row>
    <row r="192" spans="2:65" ht="11.25" customHeight="1">
      <c r="B192" s="582"/>
      <c r="C192" s="25"/>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c r="AO192" s="26"/>
      <c r="AP192" s="26"/>
      <c r="AQ192" s="26"/>
      <c r="AR192" s="26"/>
      <c r="AS192" s="26"/>
      <c r="AT192" s="26"/>
      <c r="AU192" s="26"/>
      <c r="AV192" s="26"/>
      <c r="AW192" s="26"/>
      <c r="AX192" s="26"/>
      <c r="AY192" s="26"/>
      <c r="AZ192" s="26"/>
      <c r="BA192" s="26"/>
      <c r="BB192" s="26"/>
      <c r="BC192" s="26"/>
      <c r="BD192" s="26"/>
      <c r="BE192" s="26"/>
      <c r="BF192" s="26"/>
      <c r="BG192" s="26"/>
      <c r="BH192" s="26"/>
      <c r="BI192" s="26"/>
      <c r="BJ192" s="26"/>
      <c r="BK192" s="26"/>
      <c r="BL192" s="26"/>
      <c r="BM192" s="27"/>
    </row>
    <row r="193" spans="2:65" ht="11.25" customHeight="1">
      <c r="B193" s="582"/>
      <c r="C193" s="25"/>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c r="AO193" s="26"/>
      <c r="AP193" s="26"/>
      <c r="AQ193" s="26"/>
      <c r="AR193" s="26"/>
      <c r="AS193" s="26"/>
      <c r="AT193" s="26"/>
      <c r="AU193" s="26"/>
      <c r="AV193" s="26"/>
      <c r="AW193" s="26"/>
      <c r="AX193" s="26"/>
      <c r="AY193" s="26"/>
      <c r="AZ193" s="26"/>
      <c r="BA193" s="26"/>
      <c r="BB193" s="26"/>
      <c r="BC193" s="26"/>
      <c r="BD193" s="26"/>
      <c r="BE193" s="26"/>
      <c r="BF193" s="26"/>
      <c r="BG193" s="26"/>
      <c r="BH193" s="26"/>
      <c r="BI193" s="26"/>
      <c r="BJ193" s="26"/>
      <c r="BK193" s="26"/>
      <c r="BL193" s="26"/>
      <c r="BM193" s="27"/>
    </row>
    <row r="194" spans="2:65" ht="11.25" customHeight="1">
      <c r="B194" s="582"/>
      <c r="C194" s="25"/>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7"/>
    </row>
    <row r="195" spans="2:65" ht="11.25" customHeight="1" thickBot="1">
      <c r="B195" s="582"/>
      <c r="C195" s="40"/>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1"/>
      <c r="BA195" s="41"/>
      <c r="BB195" s="41"/>
      <c r="BC195" s="41"/>
      <c r="BD195" s="41"/>
      <c r="BE195" s="41"/>
      <c r="BF195" s="41"/>
      <c r="BG195" s="41"/>
      <c r="BH195" s="41"/>
      <c r="BI195" s="41"/>
      <c r="BJ195" s="41"/>
      <c r="BK195" s="41"/>
      <c r="BL195" s="41"/>
      <c r="BM195" s="42"/>
    </row>
    <row r="196" spans="2:65" ht="11.25" customHeight="1">
      <c r="B196" s="582"/>
      <c r="C196" s="582"/>
      <c r="D196" s="582"/>
      <c r="E196" s="582"/>
      <c r="F196" s="582"/>
      <c r="G196" s="582"/>
      <c r="H196" s="582"/>
      <c r="I196" s="582"/>
      <c r="J196" s="582"/>
      <c r="K196" s="582"/>
      <c r="L196" s="582"/>
      <c r="M196" s="582"/>
      <c r="N196" s="582"/>
      <c r="O196" s="582"/>
      <c r="P196" s="582"/>
      <c r="Q196" s="582"/>
      <c r="R196" s="582"/>
      <c r="S196" s="582"/>
      <c r="T196" s="582"/>
      <c r="U196" s="582"/>
      <c r="V196" s="582"/>
      <c r="W196" s="582"/>
      <c r="X196" s="582"/>
      <c r="Y196" s="582"/>
      <c r="Z196" s="582"/>
      <c r="AA196" s="582"/>
      <c r="AB196" s="582"/>
      <c r="AC196" s="582"/>
      <c r="AD196" s="582"/>
      <c r="AE196" s="582"/>
      <c r="AF196" s="582"/>
      <c r="AG196" s="582"/>
      <c r="AH196" s="582"/>
      <c r="AI196" s="582"/>
      <c r="AJ196" s="582"/>
      <c r="AK196" s="582"/>
      <c r="AL196" s="582"/>
      <c r="AM196" s="582"/>
      <c r="AN196" s="582"/>
      <c r="AO196" s="582"/>
      <c r="AP196" s="582"/>
      <c r="AQ196" s="582"/>
      <c r="AR196" s="582"/>
      <c r="AS196" s="582"/>
      <c r="AT196" s="582"/>
      <c r="AU196" s="582"/>
      <c r="AV196" s="582"/>
      <c r="AW196" s="582"/>
      <c r="AX196" s="582"/>
      <c r="AY196" s="582"/>
      <c r="AZ196" s="582"/>
      <c r="BA196" s="582"/>
      <c r="BB196" s="582"/>
      <c r="BC196" s="582"/>
      <c r="BD196" s="582"/>
      <c r="BE196" s="582"/>
      <c r="BF196" s="582"/>
      <c r="BG196" s="582"/>
      <c r="BH196" s="582"/>
      <c r="BI196" s="582"/>
      <c r="BJ196" s="582"/>
      <c r="BK196" s="582"/>
      <c r="BL196" s="582"/>
      <c r="BM196" s="582"/>
    </row>
    <row r="197" spans="2:65" ht="27.75" customHeight="1" thickBot="1">
      <c r="B197" s="10" t="s">
        <v>831</v>
      </c>
      <c r="C197" s="582"/>
      <c r="D197" s="582"/>
      <c r="E197" s="582"/>
      <c r="F197" s="582"/>
      <c r="G197" s="582"/>
      <c r="H197" s="582"/>
      <c r="I197" s="582"/>
      <c r="J197" s="582"/>
      <c r="K197" s="582"/>
      <c r="L197" s="582"/>
      <c r="M197" s="582"/>
      <c r="N197" s="582"/>
      <c r="O197" s="582"/>
      <c r="P197" s="582"/>
      <c r="Q197" s="582"/>
      <c r="R197" s="582"/>
      <c r="S197" s="582"/>
      <c r="T197" s="582"/>
      <c r="U197" s="582"/>
      <c r="V197" s="582"/>
      <c r="W197" s="582"/>
      <c r="X197" s="582"/>
      <c r="Y197" s="582"/>
      <c r="Z197" s="582"/>
      <c r="AA197" s="582"/>
      <c r="AB197" s="582"/>
      <c r="AC197" s="582"/>
      <c r="AD197" s="582"/>
      <c r="AE197" s="582"/>
      <c r="AF197" s="582"/>
      <c r="AG197" s="582"/>
      <c r="AH197" s="582"/>
      <c r="AI197" s="582"/>
      <c r="AJ197" s="582"/>
      <c r="AK197" s="582"/>
      <c r="AL197" s="582"/>
      <c r="AM197" s="582"/>
      <c r="AN197" s="582"/>
      <c r="AO197" s="582"/>
      <c r="AP197" s="582"/>
      <c r="AQ197" s="582"/>
      <c r="AR197" s="582"/>
      <c r="AS197" s="582"/>
      <c r="AT197" s="582"/>
      <c r="AU197" s="582"/>
      <c r="AV197" s="582"/>
      <c r="AW197" s="582"/>
      <c r="AX197" s="582"/>
      <c r="AY197" s="582"/>
      <c r="AZ197" s="582"/>
      <c r="BA197" s="582"/>
      <c r="BB197" s="582"/>
      <c r="BC197" s="582"/>
      <c r="BD197" s="582"/>
      <c r="BE197" s="582"/>
      <c r="BF197" s="582"/>
      <c r="BG197" s="582"/>
      <c r="BH197" s="582"/>
      <c r="BI197" s="582"/>
      <c r="BJ197" s="582"/>
      <c r="BK197" s="582"/>
      <c r="BL197" s="582"/>
      <c r="BM197" s="582"/>
    </row>
    <row r="198" spans="2:65" ht="18.75" customHeight="1">
      <c r="B198" s="582"/>
      <c r="C198" s="37" t="s">
        <v>832</v>
      </c>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9"/>
    </row>
    <row r="199" spans="2:65" ht="11.25" customHeight="1">
      <c r="B199" s="582"/>
      <c r="C199" s="25"/>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7"/>
    </row>
    <row r="200" spans="2:65" ht="11.25" customHeight="1">
      <c r="B200" s="582"/>
      <c r="C200" s="25"/>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7"/>
    </row>
    <row r="201" spans="2:65" ht="11.25" customHeight="1">
      <c r="B201" s="582"/>
      <c r="C201" s="25"/>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7"/>
    </row>
    <row r="202" spans="2:65" ht="11.25" customHeight="1">
      <c r="B202" s="582"/>
      <c r="C202" s="25"/>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7"/>
    </row>
    <row r="203" spans="2:65" ht="11.25" customHeight="1">
      <c r="B203" s="582"/>
      <c r="C203" s="25"/>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7"/>
    </row>
    <row r="204" spans="2:65" ht="11.25" customHeight="1">
      <c r="B204" s="582"/>
      <c r="C204" s="25"/>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7"/>
    </row>
    <row r="205" spans="2:65" ht="11.25" customHeight="1">
      <c r="B205" s="582"/>
      <c r="C205" s="25"/>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7"/>
    </row>
    <row r="206" spans="2:65" ht="11.25" customHeight="1">
      <c r="B206" s="582"/>
      <c r="C206" s="25"/>
      <c r="D206" s="26"/>
      <c r="E206" s="26"/>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7"/>
    </row>
    <row r="207" spans="2:65" ht="11.25" customHeight="1">
      <c r="B207" s="582"/>
      <c r="C207" s="25"/>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7"/>
    </row>
    <row r="208" spans="2:65" ht="11.25" customHeight="1">
      <c r="B208" s="582"/>
      <c r="C208" s="25"/>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7"/>
    </row>
    <row r="209" spans="2:65" ht="11.25" customHeight="1">
      <c r="B209" s="582"/>
      <c r="C209" s="25"/>
      <c r="D209" s="26"/>
      <c r="E209" s="26"/>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c r="AO209" s="26"/>
      <c r="AP209" s="26"/>
      <c r="AQ209" s="26"/>
      <c r="AR209" s="26"/>
      <c r="AS209" s="26"/>
      <c r="AT209" s="26"/>
      <c r="AU209" s="26"/>
      <c r="AV209" s="26"/>
      <c r="AW209" s="26"/>
      <c r="AX209" s="26"/>
      <c r="AY209" s="26"/>
      <c r="AZ209" s="26"/>
      <c r="BA209" s="26"/>
      <c r="BB209" s="26"/>
      <c r="BC209" s="26"/>
      <c r="BD209" s="26"/>
      <c r="BE209" s="26"/>
      <c r="BF209" s="26"/>
      <c r="BG209" s="26"/>
      <c r="BH209" s="26"/>
      <c r="BI209" s="26"/>
      <c r="BJ209" s="26"/>
      <c r="BK209" s="26"/>
      <c r="BL209" s="26"/>
      <c r="BM209" s="27"/>
    </row>
    <row r="210" spans="2:65" ht="11.25" customHeight="1">
      <c r="B210" s="582"/>
      <c r="C210" s="25"/>
      <c r="D210" s="26"/>
      <c r="E210" s="26"/>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c r="AK210" s="26"/>
      <c r="AL210" s="26"/>
      <c r="AM210" s="26"/>
      <c r="AN210" s="26"/>
      <c r="AO210" s="26"/>
      <c r="AP210" s="26"/>
      <c r="AQ210" s="26"/>
      <c r="AR210" s="26"/>
      <c r="AS210" s="26"/>
      <c r="AT210" s="26"/>
      <c r="AU210" s="26"/>
      <c r="AV210" s="26"/>
      <c r="AW210" s="26"/>
      <c r="AX210" s="26"/>
      <c r="AY210" s="26"/>
      <c r="AZ210" s="26"/>
      <c r="BA210" s="26"/>
      <c r="BB210" s="26"/>
      <c r="BC210" s="26"/>
      <c r="BD210" s="26"/>
      <c r="BE210" s="26"/>
      <c r="BF210" s="26"/>
      <c r="BG210" s="26"/>
      <c r="BH210" s="26"/>
      <c r="BI210" s="26"/>
      <c r="BJ210" s="26"/>
      <c r="BK210" s="26"/>
      <c r="BL210" s="26"/>
      <c r="BM210" s="27"/>
    </row>
    <row r="211" spans="2:65" ht="11.25" customHeight="1">
      <c r="B211" s="582"/>
      <c r="C211" s="25"/>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c r="AK211" s="26"/>
      <c r="AL211" s="26"/>
      <c r="AM211" s="26"/>
      <c r="AN211" s="26"/>
      <c r="AO211" s="26"/>
      <c r="AP211" s="26"/>
      <c r="AQ211" s="26"/>
      <c r="AR211" s="26"/>
      <c r="AS211" s="26"/>
      <c r="AT211" s="26"/>
      <c r="AU211" s="26"/>
      <c r="AV211" s="26"/>
      <c r="AW211" s="26"/>
      <c r="AX211" s="26"/>
      <c r="AY211" s="26"/>
      <c r="AZ211" s="26"/>
      <c r="BA211" s="26"/>
      <c r="BB211" s="26"/>
      <c r="BC211" s="26"/>
      <c r="BD211" s="26"/>
      <c r="BE211" s="26"/>
      <c r="BF211" s="26"/>
      <c r="BG211" s="26"/>
      <c r="BH211" s="26"/>
      <c r="BI211" s="26"/>
      <c r="BJ211" s="26"/>
      <c r="BK211" s="26"/>
      <c r="BL211" s="26"/>
      <c r="BM211" s="27"/>
    </row>
    <row r="212" spans="2:65" ht="11.25" customHeight="1">
      <c r="B212" s="582"/>
      <c r="C212" s="25"/>
      <c r="D212" s="26"/>
      <c r="E212" s="26"/>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6"/>
      <c r="AK212" s="26"/>
      <c r="AL212" s="26"/>
      <c r="AM212" s="26"/>
      <c r="AN212" s="26"/>
      <c r="AO212" s="26"/>
      <c r="AP212" s="26"/>
      <c r="AQ212" s="26"/>
      <c r="AR212" s="26"/>
      <c r="AS212" s="26"/>
      <c r="AT212" s="26"/>
      <c r="AU212" s="26"/>
      <c r="AV212" s="26"/>
      <c r="AW212" s="26"/>
      <c r="AX212" s="26"/>
      <c r="AY212" s="26"/>
      <c r="AZ212" s="26"/>
      <c r="BA212" s="26"/>
      <c r="BB212" s="26"/>
      <c r="BC212" s="26"/>
      <c r="BD212" s="26"/>
      <c r="BE212" s="26"/>
      <c r="BF212" s="26"/>
      <c r="BG212" s="26"/>
      <c r="BH212" s="26"/>
      <c r="BI212" s="26"/>
      <c r="BJ212" s="26"/>
      <c r="BK212" s="26"/>
      <c r="BL212" s="26"/>
      <c r="BM212" s="27"/>
    </row>
    <row r="213" spans="2:65" ht="11.25" customHeight="1">
      <c r="B213" s="582"/>
      <c r="C213" s="25"/>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c r="AO213" s="26"/>
      <c r="AP213" s="26"/>
      <c r="AQ213" s="26"/>
      <c r="AR213" s="26"/>
      <c r="AS213" s="26"/>
      <c r="AT213" s="26"/>
      <c r="AU213" s="26"/>
      <c r="AV213" s="26"/>
      <c r="AW213" s="26"/>
      <c r="AX213" s="26"/>
      <c r="AY213" s="26"/>
      <c r="AZ213" s="26"/>
      <c r="BA213" s="26"/>
      <c r="BB213" s="26"/>
      <c r="BC213" s="26"/>
      <c r="BD213" s="26"/>
      <c r="BE213" s="26"/>
      <c r="BF213" s="26"/>
      <c r="BG213" s="26"/>
      <c r="BH213" s="26"/>
      <c r="BI213" s="26"/>
      <c r="BJ213" s="26"/>
      <c r="BK213" s="26"/>
      <c r="BL213" s="26"/>
      <c r="BM213" s="27"/>
    </row>
    <row r="214" spans="2:65" ht="11.25" customHeight="1">
      <c r="B214" s="582"/>
      <c r="C214" s="25"/>
      <c r="D214" s="26"/>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c r="AO214" s="26"/>
      <c r="AP214" s="26"/>
      <c r="AQ214" s="26"/>
      <c r="AR214" s="26"/>
      <c r="AS214" s="26"/>
      <c r="AT214" s="26"/>
      <c r="AU214" s="26"/>
      <c r="AV214" s="26"/>
      <c r="AW214" s="26"/>
      <c r="AX214" s="26"/>
      <c r="AY214" s="26"/>
      <c r="AZ214" s="26"/>
      <c r="BA214" s="26"/>
      <c r="BB214" s="26"/>
      <c r="BC214" s="26"/>
      <c r="BD214" s="26"/>
      <c r="BE214" s="26"/>
      <c r="BF214" s="26"/>
      <c r="BG214" s="26"/>
      <c r="BH214" s="26"/>
      <c r="BI214" s="26"/>
      <c r="BJ214" s="26"/>
      <c r="BK214" s="26"/>
      <c r="BL214" s="26"/>
      <c r="BM214" s="27"/>
    </row>
    <row r="215" spans="2:65" ht="11.25" customHeight="1">
      <c r="B215" s="582"/>
      <c r="C215" s="25"/>
      <c r="D215" s="26"/>
      <c r="E215" s="26"/>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c r="AK215" s="26"/>
      <c r="AL215" s="26"/>
      <c r="AM215" s="26"/>
      <c r="AN215" s="26"/>
      <c r="AO215" s="26"/>
      <c r="AP215" s="26"/>
      <c r="AQ215" s="26"/>
      <c r="AR215" s="26"/>
      <c r="AS215" s="26"/>
      <c r="AT215" s="26"/>
      <c r="AU215" s="26"/>
      <c r="AV215" s="26"/>
      <c r="AW215" s="26"/>
      <c r="AX215" s="26"/>
      <c r="AY215" s="26"/>
      <c r="AZ215" s="26"/>
      <c r="BA215" s="26"/>
      <c r="BB215" s="26"/>
      <c r="BC215" s="26"/>
      <c r="BD215" s="26"/>
      <c r="BE215" s="26"/>
      <c r="BF215" s="26"/>
      <c r="BG215" s="26"/>
      <c r="BH215" s="26"/>
      <c r="BI215" s="26"/>
      <c r="BJ215" s="26"/>
      <c r="BK215" s="26"/>
      <c r="BL215" s="26"/>
      <c r="BM215" s="27"/>
    </row>
    <row r="216" spans="2:65" ht="11.25" customHeight="1">
      <c r="B216" s="582"/>
      <c r="C216" s="25"/>
      <c r="D216" s="26"/>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c r="AK216" s="26"/>
      <c r="AL216" s="26"/>
      <c r="AM216" s="26"/>
      <c r="AN216" s="26"/>
      <c r="AO216" s="26"/>
      <c r="AP216" s="26"/>
      <c r="AQ216" s="26"/>
      <c r="AR216" s="26"/>
      <c r="AS216" s="26"/>
      <c r="AT216" s="26"/>
      <c r="AU216" s="26"/>
      <c r="AV216" s="26"/>
      <c r="AW216" s="26"/>
      <c r="AX216" s="26"/>
      <c r="AY216" s="26"/>
      <c r="AZ216" s="26"/>
      <c r="BA216" s="26"/>
      <c r="BB216" s="26"/>
      <c r="BC216" s="26"/>
      <c r="BD216" s="26"/>
      <c r="BE216" s="26"/>
      <c r="BF216" s="26"/>
      <c r="BG216" s="26"/>
      <c r="BH216" s="26"/>
      <c r="BI216" s="26"/>
      <c r="BJ216" s="26"/>
      <c r="BK216" s="26"/>
      <c r="BL216" s="26"/>
      <c r="BM216" s="27"/>
    </row>
    <row r="217" spans="2:65" ht="11.25" customHeight="1">
      <c r="B217" s="582"/>
      <c r="C217" s="25"/>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c r="AK217" s="26"/>
      <c r="AL217" s="26"/>
      <c r="AM217" s="26"/>
      <c r="AN217" s="26"/>
      <c r="AO217" s="26"/>
      <c r="AP217" s="26"/>
      <c r="AQ217" s="26"/>
      <c r="AR217" s="26"/>
      <c r="AS217" s="26"/>
      <c r="AT217" s="26"/>
      <c r="AU217" s="26"/>
      <c r="AV217" s="26"/>
      <c r="AW217" s="26"/>
      <c r="AX217" s="26"/>
      <c r="AY217" s="26"/>
      <c r="AZ217" s="26"/>
      <c r="BA217" s="26"/>
      <c r="BB217" s="26"/>
      <c r="BC217" s="26"/>
      <c r="BD217" s="26"/>
      <c r="BE217" s="26"/>
      <c r="BF217" s="26"/>
      <c r="BG217" s="26"/>
      <c r="BH217" s="26"/>
      <c r="BI217" s="26"/>
      <c r="BJ217" s="26"/>
      <c r="BK217" s="26"/>
      <c r="BL217" s="26"/>
      <c r="BM217" s="27"/>
    </row>
    <row r="218" spans="2:65" ht="11.25" customHeight="1">
      <c r="B218" s="582"/>
      <c r="C218" s="25"/>
      <c r="D218" s="26"/>
      <c r="E218" s="26"/>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c r="AD218" s="26"/>
      <c r="AE218" s="26"/>
      <c r="AF218" s="26"/>
      <c r="AG218" s="26"/>
      <c r="AH218" s="26"/>
      <c r="AI218" s="26"/>
      <c r="AJ218" s="26"/>
      <c r="AK218" s="26"/>
      <c r="AL218" s="26"/>
      <c r="AM218" s="26"/>
      <c r="AN218" s="26"/>
      <c r="AO218" s="26"/>
      <c r="AP218" s="26"/>
      <c r="AQ218" s="26"/>
      <c r="AR218" s="26"/>
      <c r="AS218" s="26"/>
      <c r="AT218" s="26"/>
      <c r="AU218" s="26"/>
      <c r="AV218" s="26"/>
      <c r="AW218" s="26"/>
      <c r="AX218" s="26"/>
      <c r="AY218" s="26"/>
      <c r="AZ218" s="26"/>
      <c r="BA218" s="26"/>
      <c r="BB218" s="26"/>
      <c r="BC218" s="26"/>
      <c r="BD218" s="26"/>
      <c r="BE218" s="26"/>
      <c r="BF218" s="26"/>
      <c r="BG218" s="26"/>
      <c r="BH218" s="26"/>
      <c r="BI218" s="26"/>
      <c r="BJ218" s="26"/>
      <c r="BK218" s="26"/>
      <c r="BL218" s="26"/>
      <c r="BM218" s="27"/>
    </row>
    <row r="219" spans="2:65" ht="11.25" customHeight="1">
      <c r="B219" s="582"/>
      <c r="C219" s="25"/>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c r="AJ219" s="26"/>
      <c r="AK219" s="26"/>
      <c r="AL219" s="26"/>
      <c r="AM219" s="26"/>
      <c r="AN219" s="26"/>
      <c r="AO219" s="26"/>
      <c r="AP219" s="26"/>
      <c r="AQ219" s="26"/>
      <c r="AR219" s="26"/>
      <c r="AS219" s="26"/>
      <c r="AT219" s="26"/>
      <c r="AU219" s="26"/>
      <c r="AV219" s="26"/>
      <c r="AW219" s="26"/>
      <c r="AX219" s="26"/>
      <c r="AY219" s="26"/>
      <c r="AZ219" s="26"/>
      <c r="BA219" s="26"/>
      <c r="BB219" s="26"/>
      <c r="BC219" s="26"/>
      <c r="BD219" s="26"/>
      <c r="BE219" s="26"/>
      <c r="BF219" s="26"/>
      <c r="BG219" s="26"/>
      <c r="BH219" s="26"/>
      <c r="BI219" s="26"/>
      <c r="BJ219" s="26"/>
      <c r="BK219" s="26"/>
      <c r="BL219" s="26"/>
      <c r="BM219" s="27"/>
    </row>
    <row r="220" spans="2:65" ht="11.25" customHeight="1">
      <c r="B220" s="582"/>
      <c r="C220" s="25"/>
      <c r="D220" s="26"/>
      <c r="E220" s="26"/>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c r="AJ220" s="26"/>
      <c r="AK220" s="26"/>
      <c r="AL220" s="26"/>
      <c r="AM220" s="26"/>
      <c r="AN220" s="26"/>
      <c r="AO220" s="26"/>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7"/>
    </row>
    <row r="221" spans="2:65" ht="11.25" customHeight="1">
      <c r="B221" s="582"/>
      <c r="C221" s="25"/>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7"/>
    </row>
    <row r="222" spans="2:65" ht="11.25" customHeight="1">
      <c r="B222" s="582"/>
      <c r="C222" s="25"/>
      <c r="D222" s="26"/>
      <c r="E222" s="26"/>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c r="AL222" s="26"/>
      <c r="AM222" s="26"/>
      <c r="AN222" s="26"/>
      <c r="AO222" s="26"/>
      <c r="AP222" s="26"/>
      <c r="AQ222" s="26"/>
      <c r="AR222" s="26"/>
      <c r="AS222" s="26"/>
      <c r="AT222" s="26"/>
      <c r="AU222" s="26"/>
      <c r="AV222" s="26"/>
      <c r="AW222" s="26"/>
      <c r="AX222" s="26"/>
      <c r="AY222" s="26"/>
      <c r="AZ222" s="26"/>
      <c r="BA222" s="26"/>
      <c r="BB222" s="26"/>
      <c r="BC222" s="26"/>
      <c r="BD222" s="26"/>
      <c r="BE222" s="26"/>
      <c r="BF222" s="26"/>
      <c r="BG222" s="26"/>
      <c r="BH222" s="26"/>
      <c r="BI222" s="26"/>
      <c r="BJ222" s="26"/>
      <c r="BK222" s="26"/>
      <c r="BL222" s="26"/>
      <c r="BM222" s="27"/>
    </row>
    <row r="223" spans="2:65" ht="11.25" customHeight="1" thickBot="1">
      <c r="B223" s="582"/>
      <c r="C223" s="40"/>
      <c r="D223" s="41"/>
      <c r="E223" s="41"/>
      <c r="F223" s="41"/>
      <c r="G223" s="41"/>
      <c r="H223" s="41"/>
      <c r="I223" s="41"/>
      <c r="J223" s="41"/>
      <c r="K223" s="41"/>
      <c r="L223" s="41"/>
      <c r="M223" s="41"/>
      <c r="N223" s="41"/>
      <c r="O223" s="41"/>
      <c r="P223" s="41"/>
      <c r="Q223" s="41"/>
      <c r="R223" s="41"/>
      <c r="S223" s="41"/>
      <c r="T223" s="41"/>
      <c r="U223" s="41"/>
      <c r="V223" s="41"/>
      <c r="W223" s="41"/>
      <c r="X223" s="41"/>
      <c r="Y223" s="41"/>
      <c r="Z223" s="41"/>
      <c r="AA223" s="41"/>
      <c r="AB223" s="41"/>
      <c r="AC223" s="41"/>
      <c r="AD223" s="41"/>
      <c r="AE223" s="41"/>
      <c r="AF223" s="41"/>
      <c r="AG223" s="41"/>
      <c r="AH223" s="41"/>
      <c r="AI223" s="41"/>
      <c r="AJ223" s="41"/>
      <c r="AK223" s="41"/>
      <c r="AL223" s="41"/>
      <c r="AM223" s="41"/>
      <c r="AN223" s="41"/>
      <c r="AO223" s="41"/>
      <c r="AP223" s="41"/>
      <c r="AQ223" s="41"/>
      <c r="AR223" s="41"/>
      <c r="AS223" s="41"/>
      <c r="AT223" s="41"/>
      <c r="AU223" s="41"/>
      <c r="AV223" s="41"/>
      <c r="AW223" s="41"/>
      <c r="AX223" s="41"/>
      <c r="AY223" s="41"/>
      <c r="AZ223" s="41"/>
      <c r="BA223" s="41"/>
      <c r="BB223" s="41"/>
      <c r="BC223" s="41"/>
      <c r="BD223" s="41"/>
      <c r="BE223" s="41"/>
      <c r="BF223" s="41"/>
      <c r="BG223" s="41"/>
      <c r="BH223" s="41"/>
      <c r="BI223" s="41"/>
      <c r="BJ223" s="41"/>
      <c r="BK223" s="41"/>
      <c r="BL223" s="41"/>
      <c r="BM223" s="42"/>
    </row>
    <row r="224" spans="2:65" ht="11.25" customHeight="1">
      <c r="B224" s="582"/>
      <c r="C224" s="582"/>
      <c r="D224" s="582"/>
      <c r="E224" s="582"/>
      <c r="F224" s="582"/>
      <c r="G224" s="582"/>
      <c r="H224" s="582"/>
      <c r="I224" s="582"/>
      <c r="J224" s="582"/>
      <c r="K224" s="582"/>
      <c r="L224" s="582"/>
      <c r="M224" s="582"/>
      <c r="N224" s="582"/>
      <c r="O224" s="582"/>
      <c r="P224" s="582"/>
      <c r="Q224" s="582"/>
      <c r="R224" s="582"/>
      <c r="S224" s="582"/>
      <c r="T224" s="582"/>
      <c r="U224" s="582"/>
      <c r="V224" s="582"/>
      <c r="W224" s="582"/>
      <c r="X224" s="582"/>
      <c r="Y224" s="582"/>
      <c r="Z224" s="582"/>
      <c r="AA224" s="582"/>
      <c r="AB224" s="582"/>
      <c r="AC224" s="582"/>
      <c r="AD224" s="582"/>
      <c r="AE224" s="582"/>
      <c r="AF224" s="582"/>
      <c r="AG224" s="582"/>
      <c r="AH224" s="582"/>
      <c r="AI224" s="582"/>
      <c r="AJ224" s="582"/>
      <c r="AK224" s="582"/>
      <c r="AL224" s="582"/>
      <c r="AM224" s="582"/>
      <c r="AN224" s="582"/>
      <c r="AO224" s="582"/>
      <c r="AP224" s="582"/>
      <c r="AQ224" s="582"/>
      <c r="AR224" s="582"/>
      <c r="AS224" s="582"/>
      <c r="AT224" s="582"/>
      <c r="AU224" s="582"/>
      <c r="AV224" s="582"/>
      <c r="AW224" s="582"/>
      <c r="AX224" s="582"/>
      <c r="AY224" s="582"/>
      <c r="AZ224" s="582"/>
      <c r="BA224" s="582"/>
      <c r="BB224" s="582"/>
      <c r="BC224" s="582"/>
      <c r="BD224" s="582"/>
      <c r="BE224" s="582"/>
      <c r="BF224" s="582"/>
      <c r="BG224" s="582"/>
      <c r="BH224" s="582"/>
      <c r="BI224" s="582"/>
      <c r="BJ224" s="582"/>
      <c r="BK224" s="582"/>
      <c r="BL224" s="582"/>
      <c r="BM224" s="582"/>
    </row>
    <row r="225" spans="2:65" ht="11.25" customHeight="1">
      <c r="B225" s="582"/>
      <c r="C225" s="582"/>
      <c r="D225" s="582"/>
      <c r="E225" s="582"/>
      <c r="F225" s="582"/>
      <c r="G225" s="582"/>
      <c r="H225" s="582"/>
      <c r="I225" s="582"/>
      <c r="J225" s="582"/>
      <c r="K225" s="582"/>
      <c r="L225" s="582"/>
      <c r="M225" s="582"/>
      <c r="N225" s="582"/>
      <c r="O225" s="582"/>
      <c r="P225" s="582"/>
      <c r="Q225" s="582"/>
      <c r="R225" s="582"/>
      <c r="S225" s="582"/>
      <c r="T225" s="582"/>
      <c r="U225" s="582"/>
      <c r="V225" s="582"/>
      <c r="W225" s="582"/>
      <c r="X225" s="582"/>
      <c r="Y225" s="582"/>
      <c r="Z225" s="582"/>
      <c r="AA225" s="582"/>
      <c r="AB225" s="582"/>
      <c r="AC225" s="582"/>
      <c r="AD225" s="582"/>
      <c r="AE225" s="582"/>
      <c r="AF225" s="582"/>
      <c r="AG225" s="582"/>
      <c r="AH225" s="582"/>
      <c r="AI225" s="582"/>
      <c r="AJ225" s="582"/>
      <c r="AK225" s="582"/>
      <c r="AL225" s="582"/>
      <c r="AM225" s="582"/>
      <c r="AN225" s="582"/>
      <c r="AO225" s="582"/>
      <c r="AP225" s="582"/>
      <c r="AQ225" s="582"/>
      <c r="AR225" s="582"/>
      <c r="AS225" s="582"/>
      <c r="AT225" s="582"/>
      <c r="AU225" s="582"/>
      <c r="AV225" s="582"/>
      <c r="AW225" s="582"/>
      <c r="AX225" s="582"/>
      <c r="AY225" s="582"/>
      <c r="AZ225" s="582"/>
      <c r="BA225" s="582"/>
      <c r="BB225" s="582"/>
      <c r="BC225" s="582"/>
      <c r="BD225" s="582"/>
      <c r="BE225" s="582"/>
      <c r="BF225" s="582"/>
      <c r="BG225" s="582"/>
      <c r="BH225" s="582"/>
      <c r="BI225" s="582"/>
      <c r="BJ225" s="582"/>
      <c r="BK225" s="582"/>
      <c r="BL225" s="582"/>
      <c r="BM225" s="582"/>
    </row>
    <row r="226" spans="2:65" ht="18.75" customHeight="1">
      <c r="B226" s="50" t="s">
        <v>168</v>
      </c>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c r="AA226" s="50"/>
      <c r="AB226" s="50"/>
      <c r="AC226" s="50"/>
      <c r="AD226" s="50"/>
      <c r="AE226" s="50"/>
      <c r="AF226" s="50"/>
      <c r="AG226" s="50"/>
      <c r="AH226" s="50"/>
      <c r="AI226" s="50"/>
      <c r="AJ226" s="50"/>
      <c r="AK226" s="50"/>
      <c r="AL226" s="50"/>
      <c r="AM226" s="50"/>
      <c r="AN226" s="50"/>
      <c r="AO226" s="582"/>
      <c r="AP226" s="582"/>
      <c r="AQ226" s="582"/>
      <c r="AR226" s="582"/>
      <c r="AS226" s="582"/>
      <c r="AT226" s="582"/>
      <c r="AU226" s="582"/>
      <c r="AV226" s="582"/>
      <c r="AW226" s="582"/>
      <c r="AX226" s="582"/>
      <c r="AY226" s="582"/>
      <c r="AZ226" s="582"/>
      <c r="BA226" s="582"/>
      <c r="BB226" s="582"/>
      <c r="BC226" s="582"/>
      <c r="BD226" s="582"/>
      <c r="BE226" s="582"/>
      <c r="BF226" s="582"/>
      <c r="BG226" s="582"/>
      <c r="BH226" s="582"/>
      <c r="BI226" s="582"/>
      <c r="BJ226" s="582"/>
      <c r="BK226" s="582"/>
      <c r="BL226" s="582"/>
      <c r="BM226" s="582"/>
    </row>
    <row r="227" spans="2:65" ht="19.5" customHeight="1">
      <c r="B227" s="582"/>
      <c r="C227" s="582"/>
      <c r="D227" s="582"/>
      <c r="E227" s="582"/>
      <c r="F227" s="582"/>
      <c r="G227" s="582"/>
      <c r="H227" s="582"/>
      <c r="I227" s="582"/>
      <c r="J227" s="582"/>
      <c r="K227" s="582"/>
      <c r="L227" s="582"/>
      <c r="M227" s="582"/>
      <c r="N227" s="582"/>
      <c r="O227" s="582"/>
      <c r="P227" s="582"/>
      <c r="Q227" s="582"/>
      <c r="R227" s="582"/>
      <c r="S227" s="582"/>
      <c r="T227" s="582"/>
      <c r="U227" s="582"/>
      <c r="V227" s="582"/>
      <c r="W227" s="582"/>
      <c r="X227" s="582"/>
      <c r="Y227" s="582"/>
      <c r="Z227" s="582"/>
      <c r="AA227" s="582"/>
      <c r="AB227" s="582"/>
      <c r="AC227" s="582"/>
      <c r="AD227" s="582"/>
      <c r="AE227" s="582"/>
      <c r="AF227" s="582"/>
      <c r="AG227" s="582"/>
      <c r="AH227" s="582"/>
      <c r="AI227" s="582"/>
      <c r="AJ227" s="582"/>
      <c r="AK227" s="582"/>
      <c r="AL227" s="582"/>
      <c r="AM227" s="582"/>
      <c r="AN227" s="582"/>
      <c r="AO227" s="582"/>
      <c r="AP227" s="582"/>
      <c r="AQ227" s="582"/>
      <c r="AR227" s="582"/>
      <c r="AS227" s="582"/>
      <c r="AT227" s="582"/>
      <c r="AU227" s="582"/>
      <c r="AV227" s="582"/>
      <c r="AW227" s="582"/>
      <c r="AX227" s="582"/>
      <c r="AY227" s="582"/>
      <c r="AZ227" s="582"/>
      <c r="BA227" s="582"/>
      <c r="BB227" s="582"/>
      <c r="BC227" s="582"/>
      <c r="BD227" s="582"/>
      <c r="BE227" s="582"/>
      <c r="BF227" s="582"/>
      <c r="BG227" s="582"/>
      <c r="BH227" s="582"/>
      <c r="BI227" s="582"/>
      <c r="BJ227" s="582"/>
      <c r="BK227" s="582"/>
      <c r="BL227" s="582"/>
      <c r="BM227" s="582"/>
    </row>
    <row r="228" spans="2:65" ht="19.5" customHeight="1">
      <c r="C228" s="582"/>
      <c r="D228" s="582"/>
    </row>
    <row r="229" spans="2:65" ht="19.5" customHeight="1">
      <c r="C229" s="24"/>
      <c r="D229" s="582"/>
      <c r="E229" s="24"/>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c r="AR229" s="24"/>
      <c r="AS229" s="24"/>
      <c r="AT229" s="24"/>
      <c r="AU229" s="24"/>
      <c r="AV229" s="24"/>
      <c r="AW229" s="24"/>
      <c r="AX229" s="24"/>
      <c r="AY229" s="24"/>
      <c r="AZ229" s="24"/>
      <c r="BA229" s="24"/>
      <c r="BB229" s="24"/>
      <c r="BC229" s="24"/>
      <c r="BD229" s="24"/>
      <c r="BE229" s="24"/>
      <c r="BF229" s="24"/>
      <c r="BG229" s="24"/>
      <c r="BH229" s="24"/>
      <c r="BI229" s="24"/>
      <c r="BJ229" s="24"/>
      <c r="BK229" s="24"/>
      <c r="BL229" s="24"/>
      <c r="BM229" s="24"/>
    </row>
    <row r="230" spans="2:65" ht="19.5" customHeight="1"/>
    <row r="231" spans="2:65" ht="19.5" customHeight="1">
      <c r="B231" s="31"/>
    </row>
    <row r="232" spans="2:65" ht="19.5" customHeight="1">
      <c r="B232" s="577"/>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row>
    <row r="233" spans="2:65" ht="19.5" customHeight="1">
      <c r="B233" s="577"/>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row>
    <row r="234" spans="2:65" ht="19.5" customHeight="1">
      <c r="B234" s="577"/>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row>
    <row r="235" spans="2:65" ht="19.5" customHeight="1"/>
    <row r="236" spans="2:65" ht="19.5" customHeight="1">
      <c r="B236" s="31"/>
    </row>
    <row r="237" spans="2:65" ht="19.5" customHeight="1">
      <c r="B237" s="582"/>
      <c r="C237" s="24"/>
      <c r="D237" s="582"/>
      <c r="E237" s="582"/>
      <c r="F237" s="582"/>
      <c r="G237" s="582"/>
      <c r="H237" s="582"/>
      <c r="I237" s="582"/>
      <c r="J237" s="582"/>
      <c r="K237" s="582"/>
      <c r="L237" s="582"/>
      <c r="M237" s="582"/>
      <c r="N237" s="582"/>
      <c r="O237" s="582"/>
      <c r="P237" s="582"/>
      <c r="Q237" s="582"/>
      <c r="R237" s="582"/>
      <c r="S237" s="582"/>
      <c r="T237" s="582"/>
      <c r="U237" s="582"/>
      <c r="V237" s="582"/>
      <c r="W237" s="582"/>
      <c r="X237" s="582"/>
      <c r="Y237" s="582"/>
      <c r="Z237" s="582"/>
      <c r="AA237" s="582"/>
      <c r="AB237" s="582"/>
      <c r="AC237" s="582"/>
      <c r="AD237" s="582"/>
      <c r="AE237" s="582"/>
      <c r="AF237" s="582"/>
      <c r="AG237" s="582"/>
      <c r="AH237" s="582"/>
      <c r="AI237" s="582"/>
      <c r="AJ237" s="582"/>
      <c r="AK237" s="584"/>
      <c r="AL237" s="584"/>
      <c r="AM237" s="584"/>
      <c r="AN237" s="584"/>
      <c r="AO237" s="584"/>
      <c r="AP237" s="584"/>
      <c r="AQ237" s="584"/>
      <c r="AR237" s="584"/>
      <c r="AS237" s="584"/>
      <c r="AT237" s="584"/>
      <c r="AU237" s="584"/>
      <c r="AV237" s="584"/>
      <c r="AW237" s="584"/>
      <c r="AX237" s="584"/>
      <c r="AY237" s="584"/>
      <c r="AZ237" s="584"/>
      <c r="BA237" s="584"/>
      <c r="BB237" s="584"/>
      <c r="BC237" s="584"/>
      <c r="BD237" s="582"/>
      <c r="BE237" s="582"/>
      <c r="BF237" s="582"/>
      <c r="BG237" s="582"/>
      <c r="BH237" s="582"/>
      <c r="BI237" s="582"/>
      <c r="BJ237" s="582"/>
      <c r="BK237" s="582"/>
      <c r="BL237" s="582"/>
      <c r="BM237" s="582"/>
    </row>
    <row r="238" spans="2:65" ht="19.5" customHeight="1">
      <c r="B238" s="582"/>
      <c r="C238" s="582"/>
      <c r="D238" s="582"/>
      <c r="E238" s="582"/>
      <c r="F238" s="582"/>
      <c r="G238" s="582"/>
      <c r="H238" s="582"/>
      <c r="I238" s="582"/>
      <c r="J238" s="582"/>
      <c r="K238" s="582"/>
      <c r="L238" s="582"/>
      <c r="M238" s="582"/>
      <c r="N238" s="582"/>
      <c r="O238" s="582"/>
      <c r="P238" s="582"/>
      <c r="Q238" s="582"/>
      <c r="R238" s="582"/>
      <c r="S238" s="582"/>
      <c r="T238" s="582"/>
      <c r="U238" s="582"/>
      <c r="V238" s="582"/>
      <c r="W238" s="582"/>
      <c r="X238" s="582"/>
      <c r="Y238" s="582"/>
      <c r="Z238" s="582"/>
      <c r="AA238" s="582"/>
      <c r="AB238" s="582"/>
      <c r="AC238" s="582"/>
      <c r="AD238" s="582"/>
      <c r="AE238" s="582"/>
      <c r="AF238" s="582"/>
      <c r="AG238" s="582"/>
      <c r="AH238" s="582"/>
      <c r="AI238" s="582"/>
      <c r="AJ238" s="582"/>
      <c r="AK238" s="582"/>
      <c r="AL238" s="582"/>
      <c r="AM238" s="582"/>
      <c r="AN238" s="582"/>
      <c r="AO238" s="582"/>
      <c r="AP238" s="582"/>
      <c r="AQ238" s="582"/>
      <c r="AR238" s="582"/>
      <c r="AS238" s="582"/>
      <c r="AT238" s="582"/>
      <c r="AU238" s="582"/>
      <c r="AV238" s="582"/>
      <c r="AW238" s="582"/>
      <c r="AX238" s="582"/>
      <c r="AY238" s="582"/>
      <c r="AZ238" s="582"/>
      <c r="BA238" s="582"/>
      <c r="BB238" s="582"/>
      <c r="BC238" s="582"/>
      <c r="BD238" s="582"/>
      <c r="BE238" s="582"/>
      <c r="BF238" s="582"/>
      <c r="BG238" s="582"/>
      <c r="BH238" s="582"/>
      <c r="BI238" s="582"/>
      <c r="BJ238" s="582"/>
      <c r="BK238" s="582"/>
      <c r="BL238" s="582"/>
      <c r="BM238" s="582"/>
    </row>
    <row r="239" spans="2:65" ht="19.5" customHeight="1">
      <c r="B239" s="582"/>
      <c r="C239" s="24"/>
      <c r="D239" s="24"/>
      <c r="E239" s="24"/>
      <c r="F239" s="24"/>
      <c r="G239" s="24"/>
      <c r="H239" s="24"/>
      <c r="I239" s="24"/>
      <c r="J239" s="24"/>
      <c r="K239" s="24"/>
      <c r="L239" s="24"/>
      <c r="M239" s="24"/>
      <c r="N239" s="582"/>
      <c r="O239" s="582"/>
      <c r="P239" s="582"/>
      <c r="Q239" s="582"/>
      <c r="R239" s="582"/>
      <c r="S239" s="582"/>
      <c r="T239" s="582"/>
      <c r="U239" s="582"/>
      <c r="V239" s="582"/>
      <c r="W239" s="582"/>
      <c r="X239" s="582"/>
      <c r="Y239" s="582"/>
      <c r="Z239" s="582"/>
      <c r="AA239" s="582"/>
      <c r="AB239" s="582"/>
      <c r="AC239" s="582"/>
      <c r="AD239" s="582"/>
      <c r="AE239" s="582"/>
      <c r="AF239" s="582"/>
      <c r="AG239" s="582"/>
      <c r="AH239" s="582"/>
      <c r="AI239" s="582"/>
      <c r="AJ239" s="582"/>
      <c r="AK239" s="584"/>
      <c r="AL239" s="584"/>
      <c r="AM239" s="584"/>
      <c r="AN239" s="584"/>
      <c r="AO239" s="584"/>
      <c r="AP239" s="584"/>
      <c r="AQ239" s="584"/>
      <c r="AR239" s="584"/>
      <c r="AS239" s="584"/>
      <c r="AT239" s="584"/>
      <c r="AU239" s="584"/>
      <c r="AV239" s="584"/>
      <c r="AW239" s="584"/>
      <c r="AX239" s="584"/>
      <c r="AY239" s="584"/>
      <c r="AZ239" s="584"/>
      <c r="BA239" s="584"/>
      <c r="BB239" s="584"/>
      <c r="BC239" s="584"/>
      <c r="BD239" s="582"/>
      <c r="BE239" s="582"/>
      <c r="BF239" s="582"/>
      <c r="BG239" s="582"/>
      <c r="BH239" s="582"/>
      <c r="BI239" s="582"/>
      <c r="BJ239" s="582"/>
      <c r="BK239" s="582"/>
      <c r="BL239" s="582"/>
      <c r="BM239" s="582"/>
    </row>
    <row r="240" spans="2:65" ht="19.5" customHeight="1">
      <c r="B240" s="582"/>
      <c r="C240" s="24"/>
      <c r="D240" s="24"/>
      <c r="E240" s="24"/>
      <c r="F240" s="24"/>
      <c r="G240" s="24"/>
      <c r="H240" s="24"/>
      <c r="I240" s="24"/>
      <c r="J240" s="24"/>
      <c r="K240" s="24"/>
      <c r="L240" s="24"/>
      <c r="M240" s="24"/>
      <c r="N240" s="582"/>
      <c r="O240" s="582"/>
      <c r="P240" s="582"/>
      <c r="Q240" s="582"/>
      <c r="R240" s="582"/>
      <c r="S240" s="582"/>
      <c r="T240" s="582"/>
      <c r="U240" s="582"/>
      <c r="V240" s="582"/>
      <c r="W240" s="582"/>
      <c r="X240" s="582"/>
      <c r="Y240" s="582"/>
      <c r="Z240" s="582"/>
      <c r="AA240" s="582"/>
      <c r="AB240" s="582"/>
      <c r="AC240" s="582"/>
      <c r="AD240" s="582"/>
      <c r="AE240" s="582"/>
      <c r="AF240" s="582"/>
      <c r="AG240" s="582"/>
      <c r="AH240" s="582"/>
      <c r="AI240" s="582"/>
      <c r="AJ240" s="582"/>
      <c r="AK240" s="582"/>
      <c r="AL240" s="582"/>
      <c r="AM240" s="582"/>
      <c r="AN240" s="582"/>
      <c r="AO240" s="582"/>
      <c r="AP240" s="582"/>
      <c r="AQ240" s="582"/>
      <c r="AR240" s="582"/>
      <c r="AS240" s="582"/>
      <c r="AT240" s="582"/>
      <c r="AU240" s="582"/>
      <c r="AV240" s="582"/>
      <c r="AW240" s="582"/>
      <c r="AX240" s="582"/>
      <c r="AY240" s="582"/>
      <c r="AZ240" s="582"/>
      <c r="BA240" s="582"/>
      <c r="BB240" s="582"/>
      <c r="BC240" s="582"/>
      <c r="BD240" s="582"/>
      <c r="BE240" s="582"/>
      <c r="BF240" s="582"/>
      <c r="BG240" s="582"/>
      <c r="BH240" s="582"/>
      <c r="BI240" s="582"/>
      <c r="BJ240" s="582"/>
      <c r="BK240" s="582"/>
      <c r="BL240" s="582"/>
      <c r="BM240" s="582"/>
    </row>
    <row r="241" spans="2:65" ht="19.5" customHeight="1">
      <c r="B241" s="582"/>
      <c r="C241" s="24"/>
      <c r="D241" s="24"/>
      <c r="E241" s="24"/>
      <c r="F241" s="24"/>
      <c r="G241" s="24"/>
      <c r="H241" s="24"/>
      <c r="I241" s="24"/>
      <c r="J241" s="24"/>
      <c r="K241" s="24"/>
      <c r="L241" s="24"/>
      <c r="M241" s="24"/>
      <c r="N241" s="582"/>
      <c r="O241" s="582"/>
      <c r="P241" s="582"/>
      <c r="Q241" s="582"/>
      <c r="R241" s="582"/>
      <c r="S241" s="582"/>
      <c r="T241" s="582"/>
      <c r="U241" s="582"/>
      <c r="V241" s="582"/>
      <c r="W241" s="582"/>
      <c r="X241" s="582"/>
      <c r="Y241" s="582"/>
      <c r="Z241" s="582"/>
      <c r="AA241" s="582"/>
      <c r="AB241" s="582"/>
      <c r="AC241" s="582"/>
      <c r="AD241" s="582"/>
      <c r="AE241" s="582"/>
      <c r="AF241" s="582"/>
      <c r="AG241" s="582"/>
      <c r="AH241" s="582"/>
      <c r="AI241" s="582"/>
      <c r="AJ241" s="582"/>
      <c r="AK241" s="584"/>
      <c r="AL241" s="584"/>
      <c r="AM241" s="584"/>
      <c r="AN241" s="584"/>
      <c r="AO241" s="584"/>
      <c r="AP241" s="584"/>
      <c r="AQ241" s="584"/>
      <c r="AR241" s="584"/>
      <c r="AS241" s="584"/>
      <c r="AT241" s="584"/>
      <c r="AU241" s="584"/>
      <c r="AV241" s="584"/>
      <c r="AW241" s="584"/>
      <c r="AX241" s="584"/>
      <c r="AY241" s="584"/>
      <c r="AZ241" s="584"/>
      <c r="BA241" s="584"/>
      <c r="BB241" s="584"/>
      <c r="BC241" s="584"/>
      <c r="BD241" s="582"/>
      <c r="BE241" s="582"/>
      <c r="BF241" s="582"/>
      <c r="BG241" s="582"/>
      <c r="BH241" s="582"/>
      <c r="BI241" s="582"/>
      <c r="BJ241" s="582"/>
      <c r="BK241" s="582"/>
      <c r="BL241" s="582"/>
      <c r="BM241" s="582"/>
    </row>
    <row r="242" spans="2:65" ht="19.5" customHeight="1">
      <c r="B242" s="582"/>
      <c r="C242" s="24"/>
      <c r="D242" s="24"/>
      <c r="E242" s="24"/>
      <c r="F242" s="24"/>
      <c r="G242" s="24"/>
      <c r="H242" s="24"/>
      <c r="I242" s="24"/>
      <c r="J242" s="24"/>
      <c r="K242" s="24"/>
      <c r="L242" s="24"/>
      <c r="M242" s="24"/>
      <c r="N242" s="582"/>
      <c r="O242" s="582"/>
      <c r="P242" s="582"/>
      <c r="Q242" s="582"/>
      <c r="R242" s="582"/>
      <c r="S242" s="582"/>
      <c r="T242" s="582"/>
      <c r="U242" s="582"/>
      <c r="V242" s="582"/>
      <c r="W242" s="582"/>
      <c r="X242" s="582"/>
      <c r="Y242" s="582"/>
      <c r="Z242" s="582"/>
      <c r="AA242" s="582"/>
      <c r="AB242" s="582"/>
      <c r="AC242" s="582"/>
      <c r="AD242" s="582"/>
      <c r="AE242" s="582"/>
      <c r="AF242" s="582"/>
      <c r="AG242" s="582"/>
      <c r="AH242" s="582"/>
      <c r="AI242" s="582"/>
      <c r="AJ242" s="582"/>
      <c r="AK242" s="582"/>
      <c r="AL242" s="582"/>
      <c r="AM242" s="582"/>
      <c r="AN242" s="582"/>
      <c r="AO242" s="582"/>
      <c r="AP242" s="582"/>
      <c r="AQ242" s="582"/>
      <c r="AR242" s="582"/>
      <c r="AS242" s="582"/>
      <c r="AT242" s="582"/>
      <c r="AU242" s="582"/>
      <c r="AV242" s="582"/>
      <c r="AW242" s="582"/>
      <c r="AX242" s="582"/>
      <c r="AY242" s="582"/>
      <c r="AZ242" s="582"/>
      <c r="BA242" s="582"/>
      <c r="BB242" s="582"/>
      <c r="BC242" s="582"/>
      <c r="BD242" s="582"/>
      <c r="BE242" s="582"/>
      <c r="BF242" s="582"/>
      <c r="BG242" s="582"/>
      <c r="BH242" s="582"/>
      <c r="BI242" s="582"/>
      <c r="BJ242" s="582"/>
      <c r="BK242" s="582"/>
      <c r="BL242" s="582"/>
      <c r="BM242" s="582"/>
    </row>
    <row r="243" spans="2:65" ht="19.5" customHeight="1">
      <c r="B243" s="582"/>
      <c r="C243" s="24"/>
      <c r="D243" s="582"/>
      <c r="E243" s="582"/>
      <c r="F243" s="582"/>
      <c r="G243" s="582"/>
      <c r="H243" s="582"/>
      <c r="I243" s="582"/>
      <c r="J243" s="582"/>
      <c r="K243" s="582"/>
      <c r="L243" s="582"/>
      <c r="M243" s="582"/>
      <c r="N243" s="582"/>
      <c r="O243" s="582"/>
      <c r="P243" s="582"/>
      <c r="Q243" s="582"/>
      <c r="R243" s="582"/>
      <c r="S243" s="582"/>
      <c r="T243" s="582"/>
      <c r="U243" s="582"/>
      <c r="V243" s="582"/>
      <c r="W243" s="582"/>
      <c r="X243" s="582"/>
      <c r="Y243" s="582"/>
      <c r="Z243" s="582"/>
      <c r="AA243" s="582"/>
      <c r="AB243" s="582"/>
      <c r="AC243" s="582"/>
      <c r="AD243" s="582"/>
      <c r="AE243" s="582"/>
      <c r="AF243" s="582"/>
      <c r="AG243" s="582"/>
      <c r="AH243" s="582"/>
      <c r="AI243" s="582"/>
      <c r="AJ243" s="582"/>
      <c r="AK243" s="584"/>
      <c r="AL243" s="584"/>
      <c r="AM243" s="584"/>
      <c r="AN243" s="584"/>
      <c r="AO243" s="584"/>
      <c r="AP243" s="584"/>
      <c r="AQ243" s="584"/>
      <c r="AR243" s="584"/>
      <c r="AS243" s="584"/>
      <c r="AT243" s="584"/>
      <c r="AU243" s="584"/>
      <c r="AV243" s="584"/>
      <c r="AW243" s="584"/>
      <c r="AX243" s="584"/>
      <c r="AY243" s="584"/>
      <c r="AZ243" s="584"/>
      <c r="BA243" s="584"/>
      <c r="BB243" s="584"/>
      <c r="BC243" s="584"/>
      <c r="BD243" s="582"/>
      <c r="BE243" s="582"/>
      <c r="BF243" s="582"/>
      <c r="BG243" s="582"/>
      <c r="BH243" s="582"/>
      <c r="BI243" s="582"/>
      <c r="BJ243" s="582"/>
      <c r="BK243" s="582"/>
      <c r="BL243" s="582"/>
      <c r="BM243" s="582"/>
    </row>
    <row r="244" spans="2:65" ht="19.5" customHeight="1">
      <c r="B244" s="582"/>
      <c r="C244" s="582"/>
      <c r="D244" s="582"/>
      <c r="E244" s="582"/>
      <c r="F244" s="582"/>
      <c r="G244" s="582"/>
      <c r="H244" s="582"/>
      <c r="I244" s="582"/>
      <c r="J244" s="582"/>
      <c r="K244" s="582"/>
      <c r="L244" s="582"/>
      <c r="M244" s="582"/>
      <c r="N244" s="582"/>
      <c r="O244" s="582"/>
      <c r="P244" s="582"/>
      <c r="Q244" s="582"/>
      <c r="R244" s="582"/>
      <c r="S244" s="582"/>
      <c r="T244" s="582"/>
      <c r="U244" s="582"/>
      <c r="V244" s="582"/>
      <c r="W244" s="582"/>
      <c r="X244" s="582"/>
      <c r="Y244" s="582"/>
      <c r="Z244" s="582"/>
      <c r="AA244" s="582"/>
      <c r="AB244" s="582"/>
      <c r="AC244" s="582"/>
      <c r="AD244" s="582"/>
      <c r="AE244" s="582"/>
      <c r="AF244" s="582"/>
      <c r="AG244" s="582"/>
      <c r="AH244" s="582"/>
      <c r="AI244" s="582"/>
      <c r="AJ244" s="582"/>
      <c r="AK244" s="582"/>
      <c r="AL244" s="582"/>
      <c r="AM244" s="582"/>
      <c r="AN244" s="582"/>
      <c r="AO244" s="582"/>
      <c r="AP244" s="582"/>
      <c r="AQ244" s="582"/>
      <c r="AR244" s="582"/>
      <c r="AS244" s="582"/>
      <c r="AT244" s="582"/>
      <c r="AU244" s="582"/>
      <c r="AV244" s="582"/>
      <c r="AW244" s="582"/>
      <c r="AX244" s="582"/>
      <c r="AY244" s="582"/>
      <c r="AZ244" s="582"/>
      <c r="BA244" s="582"/>
      <c r="BB244" s="582"/>
      <c r="BC244" s="582"/>
      <c r="BD244" s="582"/>
      <c r="BE244" s="582"/>
      <c r="BF244" s="582"/>
      <c r="BG244" s="582"/>
      <c r="BH244" s="582"/>
      <c r="BI244" s="582"/>
      <c r="BJ244" s="582"/>
      <c r="BK244" s="582"/>
      <c r="BL244" s="582"/>
      <c r="BM244" s="582"/>
    </row>
    <row r="245" spans="2:65" ht="19.5" customHeight="1">
      <c r="C245" s="24"/>
      <c r="D245" s="582"/>
      <c r="E245" s="24"/>
      <c r="F245" s="24"/>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c r="AQ245" s="24"/>
      <c r="AR245" s="24"/>
      <c r="AS245" s="24"/>
      <c r="AT245" s="24"/>
      <c r="AU245" s="24"/>
      <c r="AV245" s="24"/>
      <c r="AW245" s="24"/>
      <c r="AX245" s="24"/>
      <c r="AY245" s="24"/>
      <c r="AZ245" s="24"/>
      <c r="BA245" s="24"/>
      <c r="BB245" s="24"/>
      <c r="BC245" s="24"/>
      <c r="BD245" s="24"/>
      <c r="BE245" s="24"/>
      <c r="BF245" s="24"/>
      <c r="BG245" s="24"/>
      <c r="BH245" s="24"/>
      <c r="BI245" s="24"/>
      <c r="BJ245" s="24"/>
      <c r="BK245" s="24"/>
      <c r="BL245" s="24"/>
      <c r="BM245" s="24"/>
    </row>
    <row r="246" spans="2:65" ht="19.5" customHeight="1"/>
    <row r="247" spans="2:65" ht="19.5" customHeight="1"/>
    <row r="248" spans="2:65" ht="19.5" customHeight="1"/>
    <row r="249" spans="2:65" ht="19.5" customHeight="1"/>
    <row r="250" spans="2:65" ht="19.5" customHeight="1"/>
    <row r="251" spans="2:65" ht="19.5" customHeight="1"/>
    <row r="252" spans="2:65" ht="19.5" customHeight="1"/>
    <row r="253" spans="2:65" ht="19.5" customHeight="1"/>
    <row r="254" spans="2:65" ht="19.5" customHeight="1"/>
    <row r="255" spans="2:65" ht="19.5" customHeight="1"/>
    <row r="256" spans="2:65" ht="19.5" customHeight="1"/>
    <row r="257" ht="19.5" customHeight="1"/>
    <row r="258" ht="19.5" customHeight="1"/>
    <row r="259" ht="19.5" customHeight="1"/>
    <row r="260" ht="19.5" customHeight="1"/>
    <row r="261" ht="19.5" customHeight="1"/>
    <row r="262" ht="19.5" customHeight="1"/>
    <row r="263" ht="19.5" customHeight="1"/>
    <row r="264" ht="19.5" customHeight="1"/>
    <row r="265" ht="19.5" customHeight="1"/>
    <row r="266" ht="19.5" customHeight="1"/>
    <row r="267" ht="19.5" customHeight="1"/>
    <row r="268" ht="19.5" customHeight="1"/>
    <row r="269" ht="19.5" customHeight="1"/>
    <row r="270" ht="19.5" customHeight="1"/>
    <row r="271" ht="19.5" customHeight="1"/>
    <row r="272" ht="19.5" customHeight="1"/>
    <row r="273" ht="19.5" customHeight="1"/>
    <row r="274" ht="19.5" customHeight="1"/>
    <row r="275" ht="19.5" customHeight="1"/>
    <row r="276" ht="19.5" customHeight="1"/>
    <row r="277" ht="19.5" customHeight="1"/>
    <row r="278" ht="19.5" customHeight="1"/>
    <row r="279" ht="19.5" customHeight="1"/>
    <row r="280" ht="19.5" customHeight="1"/>
    <row r="281" ht="19.5" customHeight="1"/>
    <row r="282" ht="19.5" customHeight="1"/>
    <row r="283" ht="19.5" customHeight="1"/>
    <row r="284" ht="19.5" customHeight="1"/>
    <row r="285" ht="19.5" customHeight="1"/>
    <row r="286" ht="19.5" customHeight="1"/>
    <row r="287" ht="19.5" customHeight="1"/>
    <row r="288" ht="19.5" customHeight="1"/>
    <row r="289" ht="19.5" customHeight="1"/>
    <row r="290" ht="19.5" customHeight="1"/>
    <row r="291" ht="19.5" customHeight="1"/>
    <row r="292" ht="19.5" customHeight="1"/>
    <row r="293" ht="19.5" customHeight="1"/>
    <row r="294" ht="19.5" customHeight="1"/>
    <row r="295" ht="19.5" customHeight="1"/>
    <row r="296" ht="19.5" customHeight="1"/>
    <row r="297" ht="19.5" customHeight="1"/>
    <row r="298" ht="19.5" customHeight="1"/>
    <row r="299" ht="19.5" customHeight="1"/>
    <row r="300" ht="19.5" customHeight="1"/>
    <row r="301" ht="19.5" customHeight="1"/>
    <row r="302" ht="19.5" customHeight="1"/>
    <row r="303" ht="19.5" customHeight="1"/>
    <row r="304" ht="19.5" customHeight="1"/>
    <row r="305" ht="19.5" customHeight="1"/>
    <row r="306" ht="19.5" customHeight="1"/>
    <row r="307" ht="19.5" customHeight="1"/>
    <row r="308" ht="19.5" customHeight="1"/>
    <row r="309" ht="19.5" customHeight="1"/>
    <row r="310" ht="19.5" customHeight="1"/>
    <row r="311" ht="19.5" customHeight="1"/>
    <row r="312" ht="19.5" customHeight="1"/>
    <row r="313" ht="19.5" customHeight="1"/>
    <row r="314" ht="19.5" customHeight="1"/>
    <row r="315" ht="19.5" customHeight="1"/>
    <row r="316" ht="19.5" customHeight="1"/>
    <row r="317" ht="19.5" customHeight="1"/>
  </sheetData>
  <mergeCells count="83">
    <mergeCell ref="B3:BM3"/>
    <mergeCell ref="C6:K6"/>
    <mergeCell ref="C7:K7"/>
    <mergeCell ref="C8:K8"/>
    <mergeCell ref="C11:BM12"/>
    <mergeCell ref="C85:BM85"/>
    <mergeCell ref="C138:BM138"/>
    <mergeCell ref="C141:J141"/>
    <mergeCell ref="K141:M141"/>
    <mergeCell ref="N141:V141"/>
    <mergeCell ref="W141:AM141"/>
    <mergeCell ref="AN141:AU141"/>
    <mergeCell ref="AV141:BM141"/>
    <mergeCell ref="C142:J145"/>
    <mergeCell ref="K142:M145"/>
    <mergeCell ref="N142:V143"/>
    <mergeCell ref="W142:AM145"/>
    <mergeCell ref="AN142:AU145"/>
    <mergeCell ref="BA142:BM142"/>
    <mergeCell ref="AV143:BB143"/>
    <mergeCell ref="BC143:BM143"/>
    <mergeCell ref="N144:V145"/>
    <mergeCell ref="AV144:BM144"/>
    <mergeCell ref="AV145:AZ145"/>
    <mergeCell ref="BA145:BM145"/>
    <mergeCell ref="AV142:AZ142"/>
    <mergeCell ref="C146:J149"/>
    <mergeCell ref="K146:M149"/>
    <mergeCell ref="N146:V147"/>
    <mergeCell ref="W146:AM149"/>
    <mergeCell ref="AN146:AU149"/>
    <mergeCell ref="BA146:BM146"/>
    <mergeCell ref="AV147:BB147"/>
    <mergeCell ref="BC147:BM147"/>
    <mergeCell ref="N148:V149"/>
    <mergeCell ref="AV148:BM148"/>
    <mergeCell ref="AV149:AZ149"/>
    <mergeCell ref="BA149:BM149"/>
    <mergeCell ref="AV146:AZ146"/>
    <mergeCell ref="C150:J153"/>
    <mergeCell ref="K150:M153"/>
    <mergeCell ref="N150:V151"/>
    <mergeCell ref="W150:AM153"/>
    <mergeCell ref="AN150:AU153"/>
    <mergeCell ref="BA150:BM150"/>
    <mergeCell ref="AV151:BB151"/>
    <mergeCell ref="BC151:BM151"/>
    <mergeCell ref="N152:V153"/>
    <mergeCell ref="AV152:BM152"/>
    <mergeCell ref="AV153:AZ153"/>
    <mergeCell ref="BA153:BM153"/>
    <mergeCell ref="AV150:AZ150"/>
    <mergeCell ref="N156:V157"/>
    <mergeCell ref="AV156:BM156"/>
    <mergeCell ref="AV157:AZ157"/>
    <mergeCell ref="BA157:BM157"/>
    <mergeCell ref="C154:J157"/>
    <mergeCell ref="K154:M157"/>
    <mergeCell ref="N154:V155"/>
    <mergeCell ref="W154:AM157"/>
    <mergeCell ref="AN154:AU157"/>
    <mergeCell ref="AV154:AZ154"/>
    <mergeCell ref="AN158:AU161"/>
    <mergeCell ref="AV158:AZ158"/>
    <mergeCell ref="BA154:BM154"/>
    <mergeCell ref="AV155:BB155"/>
    <mergeCell ref="BC155:BM155"/>
    <mergeCell ref="G163:BM163"/>
    <mergeCell ref="G164:BM164"/>
    <mergeCell ref="G165:BM165"/>
    <mergeCell ref="G168:BM168"/>
    <mergeCell ref="BG1:BM1"/>
    <mergeCell ref="BA158:BM158"/>
    <mergeCell ref="AV159:BB159"/>
    <mergeCell ref="BC159:BM159"/>
    <mergeCell ref="N160:V161"/>
    <mergeCell ref="AV160:BM160"/>
    <mergeCell ref="AV161:AZ161"/>
    <mergeCell ref="BA161:BM161"/>
    <mergeCell ref="C158:J161"/>
    <mergeCell ref="K158:M161"/>
    <mergeCell ref="N158:V159"/>
    <mergeCell ref="W158:AM161"/>
  </mergeCells>
  <phoneticPr fontId="5"/>
  <pageMargins left="0.70866141732283472" right="0.51181102362204722" top="0.55118110236220474" bottom="0.35433070866141736" header="0" footer="0"/>
  <pageSetup paperSize="9" scale="74" fitToHeight="2" orientation="portrait" cellComments="asDisplayed" r:id="rId1"/>
  <headerFooter>
    <oddFooter>&amp;C※様式６については5枚程度に収めること。</oddFooter>
  </headerFooter>
  <rowBreaks count="3" manualBreakCount="3">
    <brk id="65" max="64" man="1"/>
    <brk id="139" max="64" man="1"/>
    <brk id="195" max="64" man="1"/>
  </rowBreaks>
  <colBreaks count="1" manualBreakCount="1">
    <brk id="65" max="196"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K27"/>
  <sheetViews>
    <sheetView showGridLines="0" view="pageBreakPreview" zoomScale="80" zoomScaleNormal="100" zoomScaleSheetLayoutView="80" workbookViewId="0">
      <selection activeCell="AM21" sqref="AM21"/>
    </sheetView>
  </sheetViews>
  <sheetFormatPr defaultRowHeight="14.25"/>
  <cols>
    <col min="1" max="1" width="3.5" style="52" customWidth="1"/>
    <col min="2" max="34" width="5.375" style="52" customWidth="1"/>
    <col min="35" max="35" width="3.5" style="52" customWidth="1"/>
    <col min="36" max="16384" width="9" style="52"/>
  </cols>
  <sheetData>
    <row r="1" spans="2:63" ht="23.25" customHeight="1">
      <c r="AF1" s="1058" t="s">
        <v>112</v>
      </c>
      <c r="AG1" s="1059"/>
      <c r="AH1" s="1060"/>
    </row>
    <row r="2" spans="2:63" ht="30" customHeight="1">
      <c r="C2" s="1065" t="s">
        <v>747</v>
      </c>
      <c r="D2" s="1065"/>
      <c r="E2" s="1065"/>
      <c r="F2" s="1065"/>
      <c r="G2" s="1065"/>
      <c r="H2" s="1065"/>
      <c r="I2" s="1065"/>
      <c r="J2" s="1065"/>
      <c r="K2" s="1065"/>
      <c r="L2" s="1065"/>
      <c r="M2" s="1065"/>
      <c r="N2" s="1065"/>
      <c r="O2" s="1065"/>
      <c r="P2" s="1065"/>
      <c r="Q2" s="1065"/>
      <c r="R2" s="1065"/>
      <c r="S2" s="1065"/>
      <c r="T2" s="1065"/>
      <c r="U2" s="1065"/>
      <c r="V2" s="1065"/>
      <c r="W2" s="1065"/>
      <c r="X2" s="1065"/>
      <c r="Y2" s="1065"/>
      <c r="Z2" s="1065"/>
      <c r="AA2" s="1065"/>
      <c r="AB2" s="263"/>
      <c r="AC2" s="263"/>
      <c r="AD2" s="263"/>
      <c r="AE2" s="263"/>
      <c r="AF2" s="263"/>
    </row>
    <row r="3" spans="2:63" ht="35.25" customHeight="1">
      <c r="C3" s="264"/>
      <c r="D3" s="264"/>
      <c r="E3" s="264"/>
      <c r="F3" s="264"/>
      <c r="G3" s="264"/>
      <c r="H3" s="264"/>
      <c r="I3" s="264"/>
      <c r="J3" s="264"/>
      <c r="K3" s="264"/>
      <c r="L3" s="264"/>
      <c r="M3" s="264"/>
      <c r="N3" s="264"/>
      <c r="O3" s="264"/>
      <c r="P3" s="264"/>
      <c r="Q3" s="264"/>
      <c r="R3" s="264"/>
      <c r="S3" s="265"/>
      <c r="T3" s="265"/>
      <c r="U3" s="1057" t="s">
        <v>53</v>
      </c>
      <c r="V3" s="1057"/>
      <c r="W3" s="1057"/>
      <c r="X3" s="1063">
        <f>開講日</f>
        <v>45794</v>
      </c>
      <c r="Y3" s="1063"/>
      <c r="Z3" s="1063"/>
      <c r="AA3" s="1063"/>
      <c r="AB3" s="1064" t="s">
        <v>474</v>
      </c>
      <c r="AC3" s="1064"/>
      <c r="AD3" s="1063">
        <f>修了日</f>
        <v>45889</v>
      </c>
      <c r="AE3" s="1063"/>
      <c r="AF3" s="1063"/>
      <c r="AG3" s="1063"/>
      <c r="AH3" s="533"/>
    </row>
    <row r="4" spans="2:63" ht="35.25" customHeight="1">
      <c r="B4" s="1067" t="s">
        <v>736</v>
      </c>
      <c r="C4" s="1067"/>
      <c r="D4" s="1067"/>
      <c r="E4" s="563" t="str">
        <f>団体名</f>
        <v>和歌山委託訓練センター</v>
      </c>
      <c r="F4" s="564"/>
      <c r="G4" s="564"/>
      <c r="H4" s="564"/>
      <c r="I4" s="564"/>
      <c r="J4" s="564"/>
      <c r="K4" s="564"/>
      <c r="L4" s="564"/>
      <c r="M4" s="564"/>
      <c r="N4" s="564"/>
      <c r="O4" s="564"/>
      <c r="P4" s="564"/>
      <c r="Q4" s="564"/>
      <c r="R4" s="564"/>
      <c r="S4" s="533"/>
      <c r="T4" s="533"/>
      <c r="U4" s="559"/>
      <c r="V4" s="559"/>
      <c r="W4" s="557"/>
      <c r="X4" s="558"/>
      <c r="Y4" s="558"/>
      <c r="Z4" s="558"/>
      <c r="AA4" s="558"/>
      <c r="AB4" s="559"/>
      <c r="AC4" s="559"/>
      <c r="AD4" s="558"/>
      <c r="AE4" s="558"/>
      <c r="AF4" s="558"/>
      <c r="AG4" s="558"/>
      <c r="AH4" s="533"/>
    </row>
    <row r="5" spans="2:63" s="267" customFormat="1" ht="33.75" customHeight="1">
      <c r="B5" s="1066" t="s">
        <v>495</v>
      </c>
      <c r="C5" s="1066"/>
      <c r="D5" s="1066"/>
      <c r="E5" s="433" t="str">
        <f>科名</f>
        <v>あいうえお＊あいうえお＊あいうえお＊あいうえお＊あいうえお＊あいう</v>
      </c>
      <c r="F5" s="33"/>
      <c r="G5" s="33"/>
      <c r="H5" s="33"/>
      <c r="I5" s="33"/>
      <c r="J5" s="33"/>
      <c r="K5" s="266"/>
      <c r="L5" s="266"/>
      <c r="M5" s="33"/>
      <c r="N5" s="33"/>
      <c r="O5" s="33"/>
      <c r="P5" s="33"/>
      <c r="Q5" s="33"/>
      <c r="R5" s="33"/>
      <c r="S5" s="33"/>
      <c r="T5" s="33"/>
      <c r="U5" s="33"/>
      <c r="V5" s="33"/>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row>
    <row r="6" spans="2:63" ht="33.75" customHeight="1" thickBot="1">
      <c r="B6" s="268"/>
      <c r="C6" s="268"/>
      <c r="D6" s="268"/>
      <c r="E6" s="433" t="str">
        <f>提案左括弧&amp;提案科名&amp;提案右括弧</f>
        <v>（アイウエオ＊アイウエオ＊アイウエオ＊アイウエオ＊アイウエオ＊アイウ）</v>
      </c>
      <c r="F6" s="459"/>
      <c r="G6" s="459"/>
      <c r="H6" s="459"/>
      <c r="I6" s="459"/>
      <c r="J6" s="459"/>
      <c r="K6" s="459"/>
      <c r="L6" s="459"/>
      <c r="M6" s="459"/>
      <c r="N6" s="459"/>
      <c r="O6" s="459"/>
      <c r="P6" s="459"/>
      <c r="Q6" s="459"/>
      <c r="R6" s="459"/>
      <c r="S6" s="459"/>
      <c r="T6" s="459"/>
      <c r="U6" s="459"/>
      <c r="V6" s="459"/>
      <c r="W6" s="269"/>
      <c r="X6" s="270" t="s">
        <v>76</v>
      </c>
      <c r="Y6" s="271">
        <f>COUNTA(D9:AH9,D12:AH12,D15:AH15,D18:AH18)</f>
        <v>0</v>
      </c>
      <c r="Z6" s="272" t="s">
        <v>77</v>
      </c>
      <c r="AA6" s="1061">
        <f>SUM(D9:AH9,D12:AH12,D15:AH15,D18:AH18)</f>
        <v>0</v>
      </c>
      <c r="AB6" s="1062"/>
      <c r="AC6" s="272" t="s">
        <v>78</v>
      </c>
      <c r="AD6" s="272" t="s">
        <v>706</v>
      </c>
      <c r="AE6" s="272"/>
      <c r="AF6" s="272"/>
      <c r="AG6" s="272"/>
      <c r="AH6" s="272"/>
    </row>
    <row r="7" spans="2:63" ht="28.5" customHeight="1" thickTop="1">
      <c r="B7" s="273"/>
      <c r="C7" s="274" t="s">
        <v>79</v>
      </c>
      <c r="D7" s="274">
        <v>1</v>
      </c>
      <c r="E7" s="274">
        <v>2</v>
      </c>
      <c r="F7" s="274">
        <v>3</v>
      </c>
      <c r="G7" s="274">
        <v>4</v>
      </c>
      <c r="H7" s="274">
        <v>5</v>
      </c>
      <c r="I7" s="274">
        <v>6</v>
      </c>
      <c r="J7" s="274">
        <v>7</v>
      </c>
      <c r="K7" s="274">
        <v>8</v>
      </c>
      <c r="L7" s="274">
        <v>9</v>
      </c>
      <c r="M7" s="274">
        <v>10</v>
      </c>
      <c r="N7" s="275">
        <v>11</v>
      </c>
      <c r="O7" s="274">
        <v>12</v>
      </c>
      <c r="P7" s="274">
        <v>13</v>
      </c>
      <c r="Q7" s="274">
        <v>14</v>
      </c>
      <c r="R7" s="274">
        <v>15</v>
      </c>
      <c r="S7" s="276">
        <v>16</v>
      </c>
      <c r="T7" s="276">
        <v>17</v>
      </c>
      <c r="U7" s="276">
        <v>18</v>
      </c>
      <c r="V7" s="276">
        <v>19</v>
      </c>
      <c r="W7" s="276">
        <v>20</v>
      </c>
      <c r="X7" s="276">
        <v>21</v>
      </c>
      <c r="Y7" s="276">
        <v>22</v>
      </c>
      <c r="Z7" s="276">
        <v>23</v>
      </c>
      <c r="AA7" s="276">
        <v>24</v>
      </c>
      <c r="AB7" s="276">
        <v>25</v>
      </c>
      <c r="AC7" s="276">
        <v>26</v>
      </c>
      <c r="AD7" s="276">
        <v>27</v>
      </c>
      <c r="AE7" s="276">
        <v>28</v>
      </c>
      <c r="AF7" s="276">
        <v>29</v>
      </c>
      <c r="AG7" s="274">
        <v>30</v>
      </c>
      <c r="AH7" s="277">
        <v>31</v>
      </c>
    </row>
    <row r="8" spans="2:63" ht="28.5" customHeight="1">
      <c r="B8" s="1068" t="s">
        <v>32</v>
      </c>
      <c r="C8" s="278" t="s">
        <v>80</v>
      </c>
      <c r="D8" s="279"/>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80"/>
    </row>
    <row r="9" spans="2:63" ht="28.5" customHeight="1" thickBot="1">
      <c r="B9" s="1069"/>
      <c r="C9" s="281"/>
      <c r="D9" s="282"/>
      <c r="E9" s="282"/>
      <c r="F9" s="282"/>
      <c r="G9" s="282"/>
      <c r="H9" s="282"/>
      <c r="I9" s="282"/>
      <c r="J9" s="282"/>
      <c r="K9" s="282"/>
      <c r="L9" s="282"/>
      <c r="M9" s="282"/>
      <c r="N9" s="282"/>
      <c r="O9" s="282"/>
      <c r="P9" s="282"/>
      <c r="Q9" s="282"/>
      <c r="R9" s="282"/>
      <c r="S9" s="282"/>
      <c r="T9" s="282"/>
      <c r="U9" s="282"/>
      <c r="V9" s="282"/>
      <c r="W9" s="282"/>
      <c r="X9" s="282"/>
      <c r="Y9" s="282"/>
      <c r="Z9" s="282"/>
      <c r="AA9" s="282"/>
      <c r="AB9" s="282"/>
      <c r="AC9" s="282"/>
      <c r="AD9" s="282"/>
      <c r="AE9" s="282"/>
      <c r="AF9" s="282"/>
      <c r="AG9" s="282"/>
      <c r="AH9" s="283"/>
    </row>
    <row r="10" spans="2:63" ht="28.5" customHeight="1" thickTop="1">
      <c r="B10" s="273"/>
      <c r="C10" s="274" t="s">
        <v>79</v>
      </c>
      <c r="D10" s="274">
        <v>1</v>
      </c>
      <c r="E10" s="274">
        <v>2</v>
      </c>
      <c r="F10" s="274">
        <v>3</v>
      </c>
      <c r="G10" s="274">
        <v>4</v>
      </c>
      <c r="H10" s="274">
        <v>5</v>
      </c>
      <c r="I10" s="274">
        <v>6</v>
      </c>
      <c r="J10" s="274">
        <v>7</v>
      </c>
      <c r="K10" s="274">
        <v>8</v>
      </c>
      <c r="L10" s="274">
        <v>9</v>
      </c>
      <c r="M10" s="274">
        <v>10</v>
      </c>
      <c r="N10" s="274">
        <v>11</v>
      </c>
      <c r="O10" s="274">
        <v>12</v>
      </c>
      <c r="P10" s="274">
        <v>13</v>
      </c>
      <c r="Q10" s="274">
        <v>14</v>
      </c>
      <c r="R10" s="274">
        <v>15</v>
      </c>
      <c r="S10" s="274">
        <v>16</v>
      </c>
      <c r="T10" s="274">
        <v>17</v>
      </c>
      <c r="U10" s="274">
        <v>18</v>
      </c>
      <c r="V10" s="274">
        <v>19</v>
      </c>
      <c r="W10" s="274">
        <v>20</v>
      </c>
      <c r="X10" s="274">
        <v>21</v>
      </c>
      <c r="Y10" s="274">
        <v>22</v>
      </c>
      <c r="Z10" s="274">
        <v>23</v>
      </c>
      <c r="AA10" s="274">
        <v>24</v>
      </c>
      <c r="AB10" s="274">
        <v>25</v>
      </c>
      <c r="AC10" s="274">
        <v>26</v>
      </c>
      <c r="AD10" s="274">
        <v>27</v>
      </c>
      <c r="AE10" s="274">
        <v>28</v>
      </c>
      <c r="AF10" s="274">
        <v>29</v>
      </c>
      <c r="AG10" s="274">
        <v>30</v>
      </c>
      <c r="AH10" s="277">
        <v>31</v>
      </c>
    </row>
    <row r="11" spans="2:63" ht="28.5" customHeight="1">
      <c r="B11" s="1068" t="s">
        <v>32</v>
      </c>
      <c r="C11" s="278" t="s">
        <v>80</v>
      </c>
      <c r="D11" s="279"/>
      <c r="E11" s="279"/>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84"/>
    </row>
    <row r="12" spans="2:63" ht="28.5" customHeight="1" thickBot="1">
      <c r="B12" s="1069"/>
      <c r="C12" s="281"/>
      <c r="D12" s="282"/>
      <c r="E12" s="282"/>
      <c r="F12" s="282"/>
      <c r="G12" s="282"/>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3"/>
    </row>
    <row r="13" spans="2:63" ht="28.5" customHeight="1" thickTop="1">
      <c r="B13" s="273"/>
      <c r="C13" s="274" t="s">
        <v>79</v>
      </c>
      <c r="D13" s="274">
        <v>1</v>
      </c>
      <c r="E13" s="274">
        <v>2</v>
      </c>
      <c r="F13" s="274">
        <v>3</v>
      </c>
      <c r="G13" s="274">
        <v>4</v>
      </c>
      <c r="H13" s="274">
        <v>5</v>
      </c>
      <c r="I13" s="274">
        <v>6</v>
      </c>
      <c r="J13" s="274">
        <v>7</v>
      </c>
      <c r="K13" s="274">
        <v>8</v>
      </c>
      <c r="L13" s="274">
        <v>9</v>
      </c>
      <c r="M13" s="274">
        <v>10</v>
      </c>
      <c r="N13" s="274">
        <v>11</v>
      </c>
      <c r="O13" s="274">
        <v>12</v>
      </c>
      <c r="P13" s="274">
        <v>13</v>
      </c>
      <c r="Q13" s="274">
        <v>14</v>
      </c>
      <c r="R13" s="274">
        <v>15</v>
      </c>
      <c r="S13" s="274">
        <v>16</v>
      </c>
      <c r="T13" s="274">
        <v>17</v>
      </c>
      <c r="U13" s="274">
        <v>18</v>
      </c>
      <c r="V13" s="274">
        <v>19</v>
      </c>
      <c r="W13" s="274">
        <v>20</v>
      </c>
      <c r="X13" s="274">
        <v>21</v>
      </c>
      <c r="Y13" s="274">
        <v>22</v>
      </c>
      <c r="Z13" s="274">
        <v>23</v>
      </c>
      <c r="AA13" s="274">
        <v>24</v>
      </c>
      <c r="AB13" s="274">
        <v>25</v>
      </c>
      <c r="AC13" s="274">
        <v>26</v>
      </c>
      <c r="AD13" s="274">
        <v>27</v>
      </c>
      <c r="AE13" s="274">
        <v>28</v>
      </c>
      <c r="AF13" s="274">
        <v>29</v>
      </c>
      <c r="AG13" s="274">
        <v>30</v>
      </c>
      <c r="AH13" s="277">
        <v>31</v>
      </c>
    </row>
    <row r="14" spans="2:63" ht="28.5" customHeight="1">
      <c r="B14" s="1068" t="s">
        <v>32</v>
      </c>
      <c r="C14" s="278" t="s">
        <v>80</v>
      </c>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80"/>
    </row>
    <row r="15" spans="2:63" ht="28.5" customHeight="1" thickBot="1">
      <c r="B15" s="1069"/>
      <c r="C15" s="285"/>
      <c r="D15" s="282"/>
      <c r="E15" s="282"/>
      <c r="F15" s="282"/>
      <c r="G15" s="282"/>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3"/>
    </row>
    <row r="16" spans="2:63" ht="28.5" customHeight="1" thickTop="1">
      <c r="B16" s="273"/>
      <c r="C16" s="274" t="s">
        <v>79</v>
      </c>
      <c r="D16" s="274">
        <v>1</v>
      </c>
      <c r="E16" s="274">
        <v>2</v>
      </c>
      <c r="F16" s="274">
        <v>3</v>
      </c>
      <c r="G16" s="274">
        <v>4</v>
      </c>
      <c r="H16" s="274">
        <v>5</v>
      </c>
      <c r="I16" s="274">
        <v>6</v>
      </c>
      <c r="J16" s="274">
        <v>7</v>
      </c>
      <c r="K16" s="274">
        <v>8</v>
      </c>
      <c r="L16" s="274">
        <v>9</v>
      </c>
      <c r="M16" s="274">
        <v>10</v>
      </c>
      <c r="N16" s="274">
        <v>11</v>
      </c>
      <c r="O16" s="274">
        <v>12</v>
      </c>
      <c r="P16" s="274">
        <v>13</v>
      </c>
      <c r="Q16" s="274">
        <v>14</v>
      </c>
      <c r="R16" s="274">
        <v>15</v>
      </c>
      <c r="S16" s="274">
        <v>16</v>
      </c>
      <c r="T16" s="274">
        <v>17</v>
      </c>
      <c r="U16" s="274">
        <v>18</v>
      </c>
      <c r="V16" s="274">
        <v>19</v>
      </c>
      <c r="W16" s="274">
        <v>20</v>
      </c>
      <c r="X16" s="274">
        <v>21</v>
      </c>
      <c r="Y16" s="274">
        <v>22</v>
      </c>
      <c r="Z16" s="274">
        <v>23</v>
      </c>
      <c r="AA16" s="274">
        <v>24</v>
      </c>
      <c r="AB16" s="274">
        <v>25</v>
      </c>
      <c r="AC16" s="274">
        <v>26</v>
      </c>
      <c r="AD16" s="274">
        <v>27</v>
      </c>
      <c r="AE16" s="274">
        <v>28</v>
      </c>
      <c r="AF16" s="274">
        <v>29</v>
      </c>
      <c r="AG16" s="274">
        <v>30</v>
      </c>
      <c r="AH16" s="277">
        <v>31</v>
      </c>
    </row>
    <row r="17" spans="2:34" ht="28.5" customHeight="1">
      <c r="B17" s="1068" t="s">
        <v>32</v>
      </c>
      <c r="C17" s="278" t="s">
        <v>80</v>
      </c>
      <c r="D17" s="279"/>
      <c r="E17" s="279"/>
      <c r="F17" s="279"/>
      <c r="G17" s="279"/>
      <c r="H17" s="279"/>
      <c r="I17" s="279"/>
      <c r="J17" s="279"/>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80"/>
    </row>
    <row r="18" spans="2:34" ht="28.5" customHeight="1" thickBot="1">
      <c r="B18" s="1069"/>
      <c r="C18" s="281"/>
      <c r="D18" s="282"/>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3"/>
    </row>
    <row r="19" spans="2:34" ht="15" thickTop="1"/>
    <row r="20" spans="2:34" ht="21" customHeight="1">
      <c r="B20" s="52" t="s">
        <v>148</v>
      </c>
      <c r="D20" s="286"/>
      <c r="E20" s="52" t="s">
        <v>81</v>
      </c>
      <c r="F20" s="286"/>
      <c r="G20" s="52" t="s">
        <v>82</v>
      </c>
      <c r="H20" s="286"/>
      <c r="I20" s="52" t="s">
        <v>81</v>
      </c>
      <c r="J20" s="286"/>
      <c r="L20" s="52" t="s">
        <v>83</v>
      </c>
      <c r="P20" s="286"/>
      <c r="Q20" s="52" t="s">
        <v>77</v>
      </c>
      <c r="S20" s="52" t="s">
        <v>84</v>
      </c>
      <c r="V20" s="286"/>
      <c r="W20" s="52" t="s">
        <v>77</v>
      </c>
    </row>
    <row r="21" spans="2:34" ht="21" customHeight="1">
      <c r="B21" s="52" t="s">
        <v>149</v>
      </c>
      <c r="D21" s="286"/>
      <c r="E21" s="52" t="s">
        <v>81</v>
      </c>
      <c r="F21" s="286"/>
      <c r="G21" s="52" t="s">
        <v>82</v>
      </c>
      <c r="H21" s="286"/>
      <c r="I21" s="52" t="s">
        <v>81</v>
      </c>
      <c r="J21" s="286"/>
      <c r="L21" s="52" t="s">
        <v>83</v>
      </c>
      <c r="P21" s="286"/>
      <c r="Q21" s="52" t="s">
        <v>77</v>
      </c>
      <c r="S21" s="52" t="s">
        <v>84</v>
      </c>
      <c r="V21" s="286"/>
      <c r="W21" s="52" t="s">
        <v>77</v>
      </c>
    </row>
    <row r="22" spans="2:34" ht="21" customHeight="1">
      <c r="B22" s="52" t="s">
        <v>150</v>
      </c>
      <c r="D22" s="286"/>
      <c r="E22" s="52" t="s">
        <v>81</v>
      </c>
      <c r="F22" s="286"/>
      <c r="G22" s="52" t="s">
        <v>82</v>
      </c>
      <c r="H22" s="286"/>
      <c r="I22" s="52" t="s">
        <v>81</v>
      </c>
      <c r="J22" s="286"/>
      <c r="L22" s="52" t="s">
        <v>83</v>
      </c>
      <c r="P22" s="286"/>
      <c r="Q22" s="52" t="s">
        <v>77</v>
      </c>
      <c r="S22" s="52" t="s">
        <v>84</v>
      </c>
      <c r="V22" s="286"/>
      <c r="W22" s="52" t="s">
        <v>77</v>
      </c>
    </row>
    <row r="23" spans="2:34" ht="21" customHeight="1"/>
    <row r="24" spans="2:34" ht="21" customHeight="1">
      <c r="B24" s="265" t="s">
        <v>304</v>
      </c>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row>
    <row r="25" spans="2:34" ht="21" customHeight="1">
      <c r="B25" s="1070" t="s">
        <v>151</v>
      </c>
      <c r="C25" s="1071"/>
      <c r="D25" s="1071"/>
      <c r="E25" s="1071"/>
      <c r="F25" s="1071"/>
      <c r="G25" s="1071"/>
      <c r="H25" s="1071"/>
      <c r="I25" s="1071"/>
      <c r="J25" s="1071"/>
      <c r="K25" s="1071"/>
      <c r="L25" s="1071"/>
      <c r="M25" s="1071"/>
      <c r="N25" s="1071"/>
      <c r="O25" s="1071"/>
      <c r="P25" s="1071"/>
      <c r="Q25" s="1071"/>
      <c r="R25" s="1071"/>
      <c r="S25" s="1071"/>
      <c r="T25" s="1071"/>
      <c r="U25" s="1071"/>
      <c r="V25" s="1071"/>
      <c r="W25" s="1071"/>
      <c r="X25" s="1071"/>
      <c r="Y25" s="1071"/>
      <c r="Z25" s="1071"/>
      <c r="AA25" s="1071"/>
      <c r="AB25" s="1071"/>
      <c r="AC25" s="1071"/>
      <c r="AD25" s="1071"/>
      <c r="AE25" s="1071"/>
      <c r="AF25" s="1071"/>
      <c r="AG25" s="265"/>
      <c r="AH25" s="265"/>
    </row>
    <row r="26" spans="2:34" ht="21" customHeight="1">
      <c r="B26" s="287" t="s">
        <v>514</v>
      </c>
      <c r="C26" s="265"/>
      <c r="D26" s="265"/>
      <c r="E26" s="265"/>
      <c r="F26" s="288"/>
      <c r="G26" s="288"/>
      <c r="H26" s="265"/>
      <c r="I26" s="265"/>
      <c r="J26" s="265"/>
      <c r="K26" s="265"/>
      <c r="L26" s="289"/>
      <c r="M26" s="265"/>
      <c r="N26" s="265"/>
      <c r="O26" s="290"/>
      <c r="P26" s="290"/>
      <c r="Q26" s="265"/>
      <c r="R26" s="265"/>
      <c r="S26" s="265"/>
      <c r="T26" s="265"/>
      <c r="U26" s="265"/>
      <c r="V26" s="265"/>
      <c r="W26" s="265"/>
      <c r="X26" s="265"/>
      <c r="Y26" s="265"/>
      <c r="Z26" s="265"/>
      <c r="AA26" s="265"/>
      <c r="AB26" s="265"/>
      <c r="AC26" s="265"/>
      <c r="AD26" s="265"/>
      <c r="AE26" s="265"/>
      <c r="AF26" s="265"/>
      <c r="AG26" s="265"/>
      <c r="AH26" s="265"/>
    </row>
    <row r="27" spans="2:34" ht="21" customHeight="1">
      <c r="B27" s="560" t="s">
        <v>733</v>
      </c>
      <c r="C27" s="265"/>
      <c r="D27" s="265"/>
      <c r="E27" s="265"/>
      <c r="F27" s="265"/>
      <c r="G27" s="265"/>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row>
  </sheetData>
  <mergeCells count="14">
    <mergeCell ref="B8:B9"/>
    <mergeCell ref="B11:B12"/>
    <mergeCell ref="B14:B15"/>
    <mergeCell ref="B17:B18"/>
    <mergeCell ref="B25:AF25"/>
    <mergeCell ref="U3:W3"/>
    <mergeCell ref="AF1:AH1"/>
    <mergeCell ref="AA6:AB6"/>
    <mergeCell ref="X3:AA3"/>
    <mergeCell ref="AB3:AC3"/>
    <mergeCell ref="AD3:AG3"/>
    <mergeCell ref="C2:AA2"/>
    <mergeCell ref="B5:D5"/>
    <mergeCell ref="B4:D4"/>
  </mergeCells>
  <phoneticPr fontId="5"/>
  <printOptions horizontalCentered="1" verticalCentered="1"/>
  <pageMargins left="0.62992125984251968" right="0.78740157480314965" top="0.59055118110236227" bottom="0.78740157480314965" header="0.19685039370078741" footer="0.51181102362204722"/>
  <pageSetup paperSize="9" scale="72" orientation="landscape"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38"/>
  <sheetViews>
    <sheetView view="pageBreakPreview" zoomScale="80" zoomScaleNormal="100" zoomScaleSheetLayoutView="80" workbookViewId="0">
      <selection activeCell="N21" sqref="N21"/>
    </sheetView>
  </sheetViews>
  <sheetFormatPr defaultRowHeight="14.25"/>
  <cols>
    <col min="1" max="1" width="5.25" style="3" customWidth="1"/>
    <col min="2" max="2" width="9" style="3"/>
    <col min="3" max="3" width="13.375" style="3" customWidth="1"/>
    <col min="4" max="4" width="14.375" style="3" customWidth="1"/>
    <col min="5" max="5" width="6.125" style="3" customWidth="1"/>
    <col min="6" max="6" width="9.625" style="3" customWidth="1"/>
    <col min="7" max="16384" width="9" style="3"/>
  </cols>
  <sheetData>
    <row r="1" spans="1:10">
      <c r="I1" s="291" t="s">
        <v>856</v>
      </c>
    </row>
    <row r="2" spans="1:10" ht="31.5" customHeight="1">
      <c r="C2" s="1050" t="s">
        <v>267</v>
      </c>
      <c r="D2" s="1050"/>
      <c r="E2" s="1050"/>
      <c r="F2" s="1050"/>
      <c r="G2" s="1050"/>
    </row>
    <row r="4" spans="1:10" ht="17.25">
      <c r="H4" s="1072">
        <f>提出日</f>
        <v>45651</v>
      </c>
      <c r="I4" s="1072"/>
      <c r="J4" s="1072"/>
    </row>
    <row r="6" spans="1:10">
      <c r="B6" s="3" t="s">
        <v>166</v>
      </c>
    </row>
    <row r="7" spans="1:10">
      <c r="A7" s="3" t="s">
        <v>113</v>
      </c>
    </row>
    <row r="9" spans="1:10" ht="19.5" customHeight="1">
      <c r="E9" s="95" t="str">
        <f>"（団体所在地）　"&amp;団体所在地</f>
        <v>（団体所在地）　和歌山市小松原通１丁目１番地</v>
      </c>
      <c r="F9" s="95"/>
      <c r="G9" s="95"/>
      <c r="H9" s="95"/>
      <c r="I9" s="95"/>
      <c r="J9" s="95"/>
    </row>
    <row r="10" spans="1:10" ht="19.5" customHeight="1">
      <c r="E10" s="95" t="str">
        <f>"（団体名） 　　 "&amp;団体名</f>
        <v>（団体名） 　　 和歌山委託訓練センター</v>
      </c>
      <c r="F10" s="95"/>
      <c r="G10" s="95"/>
      <c r="H10" s="95"/>
      <c r="I10" s="95"/>
      <c r="J10" s="95"/>
    </row>
    <row r="11" spans="1:10" ht="19.5" customHeight="1">
      <c r="E11" s="95" t="str">
        <f>"（代表者職氏名）"&amp;代表者職氏名</f>
        <v>（代表者職氏名）代表取締役　和歌山　太郎</v>
      </c>
      <c r="F11" s="95"/>
      <c r="G11" s="95"/>
      <c r="H11" s="95"/>
      <c r="I11" s="292"/>
      <c r="J11" s="95"/>
    </row>
    <row r="12" spans="1:10" ht="19.5" customHeight="1">
      <c r="E12" s="95" t="str">
        <f>"（連絡先）　　　"&amp;団体電話番号</f>
        <v>（連絡先）　　　073-441-2802</v>
      </c>
      <c r="F12" s="95"/>
      <c r="G12" s="95"/>
      <c r="H12" s="95"/>
      <c r="I12" s="95"/>
      <c r="J12" s="95"/>
    </row>
    <row r="13" spans="1:10" ht="19.5" customHeight="1">
      <c r="E13" s="95" t="str">
        <f>"（発行責任者）　"&amp;発行責任者</f>
        <v>（発行責任者）　和歌山　太郎</v>
      </c>
      <c r="F13" s="95"/>
      <c r="G13" s="95"/>
      <c r="H13" s="95"/>
      <c r="I13" s="95"/>
      <c r="J13" s="95"/>
    </row>
    <row r="14" spans="1:10">
      <c r="E14" s="293"/>
    </row>
    <row r="15" spans="1:10" ht="14.25" customHeight="1">
      <c r="A15" s="1073" t="s">
        <v>421</v>
      </c>
      <c r="B15" s="1073"/>
      <c r="C15" s="1073"/>
      <c r="D15" s="1073"/>
      <c r="E15" s="1073"/>
      <c r="F15" s="1073"/>
      <c r="G15" s="1073"/>
      <c r="H15" s="1073"/>
      <c r="I15" s="1073"/>
      <c r="J15" s="1073"/>
    </row>
    <row r="16" spans="1:10">
      <c r="A16" s="1073"/>
      <c r="B16" s="1073"/>
      <c r="C16" s="1073"/>
      <c r="D16" s="1073"/>
      <c r="E16" s="1073"/>
      <c r="F16" s="1073"/>
      <c r="G16" s="1073"/>
      <c r="H16" s="1073"/>
      <c r="I16" s="1073"/>
      <c r="J16" s="1073"/>
    </row>
    <row r="18" spans="1:11">
      <c r="B18" s="5"/>
      <c r="C18" s="5"/>
      <c r="D18" s="5"/>
      <c r="E18" s="5"/>
      <c r="F18" s="5"/>
      <c r="G18" s="5"/>
    </row>
    <row r="19" spans="1:11">
      <c r="B19" s="5"/>
      <c r="C19" s="5"/>
      <c r="D19" s="5"/>
      <c r="E19" s="5"/>
      <c r="F19" s="5"/>
      <c r="G19" s="5"/>
    </row>
    <row r="20" spans="1:11" ht="19.5" customHeight="1">
      <c r="B20" s="1074" t="s">
        <v>707</v>
      </c>
      <c r="C20" s="1074"/>
      <c r="D20" s="1074"/>
      <c r="E20" s="1074"/>
      <c r="F20" s="1074"/>
      <c r="G20" s="1074"/>
      <c r="H20" s="1074"/>
      <c r="I20" s="1074"/>
      <c r="J20" s="1074"/>
    </row>
    <row r="22" spans="1:11" ht="17.25" customHeight="1">
      <c r="A22" s="3" t="s">
        <v>114</v>
      </c>
    </row>
    <row r="23" spans="1:11" ht="27.75" customHeight="1">
      <c r="A23" s="3" t="s">
        <v>496</v>
      </c>
      <c r="C23" s="460" t="str">
        <f>科名</f>
        <v>あいうえお＊あいうえお＊あいうえお＊あいうえお＊あいうえお＊あいう</v>
      </c>
      <c r="D23" s="460"/>
      <c r="E23" s="460"/>
      <c r="F23" s="460"/>
      <c r="G23" s="460"/>
      <c r="H23" s="95"/>
      <c r="I23" s="95"/>
      <c r="J23" s="95"/>
      <c r="K23" s="95"/>
    </row>
    <row r="24" spans="1:11" ht="27.75" customHeight="1">
      <c r="C24" s="460" t="str">
        <f>提案左括弧&amp;提案科名&amp;提案右括弧</f>
        <v>（アイウエオ＊アイウエオ＊アイウエオ＊アイウエオ＊アイウエオ＊アイウ）</v>
      </c>
      <c r="D24" s="460"/>
      <c r="E24" s="460"/>
      <c r="F24" s="460"/>
      <c r="G24" s="460"/>
      <c r="H24" s="95"/>
      <c r="I24" s="95"/>
      <c r="J24" s="95"/>
      <c r="K24" s="95"/>
    </row>
    <row r="25" spans="1:11" ht="27.75" customHeight="1">
      <c r="A25" s="3" t="s">
        <v>115</v>
      </c>
      <c r="C25" s="460" t="str">
        <f>定員&amp;"名"&amp;"（最低実施人数"&amp;最低人員&amp;"名）"</f>
        <v>15名（最低実施人数5名）</v>
      </c>
      <c r="D25" s="460"/>
      <c r="E25" s="460"/>
      <c r="F25" s="461"/>
      <c r="G25" s="461"/>
    </row>
    <row r="26" spans="1:11" ht="27.75" customHeight="1">
      <c r="A26" s="3" t="s">
        <v>116</v>
      </c>
      <c r="C26" s="1072">
        <f>開講日</f>
        <v>45794</v>
      </c>
      <c r="D26" s="1072"/>
      <c r="E26" s="462" t="s">
        <v>484</v>
      </c>
      <c r="F26" s="1072">
        <f>修了日</f>
        <v>45889</v>
      </c>
      <c r="G26" s="1072"/>
      <c r="H26" s="1072"/>
    </row>
    <row r="27" spans="1:11" ht="38.25" customHeight="1">
      <c r="A27" s="3" t="s">
        <v>118</v>
      </c>
      <c r="C27" s="460" t="str">
        <f>実施施設名</f>
        <v>和産技訓練センター小倉分室</v>
      </c>
      <c r="D27" s="460"/>
      <c r="E27" s="460"/>
      <c r="F27" s="460"/>
      <c r="G27" s="460"/>
      <c r="H27" s="95"/>
      <c r="I27" s="95"/>
      <c r="J27" s="95"/>
      <c r="K27" s="95"/>
    </row>
    <row r="28" spans="1:11" ht="19.5" customHeight="1"/>
    <row r="29" spans="1:11" ht="19.5" customHeight="1">
      <c r="A29" s="3" t="s">
        <v>117</v>
      </c>
    </row>
    <row r="30" spans="1:11" ht="34.5" customHeight="1">
      <c r="B30" s="1090" t="s">
        <v>129</v>
      </c>
      <c r="C30" s="1091"/>
      <c r="D30" s="1090" t="s">
        <v>699</v>
      </c>
      <c r="E30" s="1091"/>
      <c r="F30" s="1090" t="s">
        <v>698</v>
      </c>
      <c r="G30" s="1092"/>
      <c r="H30" s="1092"/>
      <c r="I30" s="1091"/>
    </row>
    <row r="31" spans="1:11" ht="34.5" customHeight="1">
      <c r="B31" s="1080" t="s">
        <v>119</v>
      </c>
      <c r="C31" s="1081"/>
      <c r="D31" s="1082"/>
      <c r="E31" s="1083"/>
      <c r="F31" s="1080" t="s">
        <v>120</v>
      </c>
      <c r="G31" s="1084"/>
      <c r="H31" s="1084"/>
      <c r="I31" s="1081"/>
    </row>
    <row r="32" spans="1:11" ht="34.5" customHeight="1">
      <c r="B32" s="1080" t="s">
        <v>121</v>
      </c>
      <c r="C32" s="1081"/>
      <c r="D32" s="1082"/>
      <c r="E32" s="1083"/>
      <c r="F32" s="1080" t="s">
        <v>126</v>
      </c>
      <c r="G32" s="1084"/>
      <c r="H32" s="1084"/>
      <c r="I32" s="1081"/>
    </row>
    <row r="33" spans="2:9" ht="34.5" customHeight="1">
      <c r="B33" s="1080" t="s">
        <v>122</v>
      </c>
      <c r="C33" s="1081"/>
      <c r="D33" s="1082"/>
      <c r="E33" s="1083"/>
      <c r="F33" s="1080" t="s">
        <v>125</v>
      </c>
      <c r="G33" s="1084"/>
      <c r="H33" s="1084"/>
      <c r="I33" s="1081"/>
    </row>
    <row r="34" spans="2:9" ht="34.5" customHeight="1">
      <c r="B34" s="1080" t="s">
        <v>123</v>
      </c>
      <c r="C34" s="1081"/>
      <c r="D34" s="1082"/>
      <c r="E34" s="1083"/>
      <c r="F34" s="1080" t="s">
        <v>73</v>
      </c>
      <c r="G34" s="1084"/>
      <c r="H34" s="1084"/>
      <c r="I34" s="1081"/>
    </row>
    <row r="35" spans="2:9" ht="34.5" customHeight="1">
      <c r="B35" s="1080" t="s">
        <v>124</v>
      </c>
      <c r="C35" s="1081"/>
      <c r="D35" s="1082"/>
      <c r="E35" s="1083"/>
      <c r="F35" s="1080" t="s">
        <v>128</v>
      </c>
      <c r="G35" s="1084"/>
      <c r="H35" s="1084"/>
      <c r="I35" s="1081"/>
    </row>
    <row r="36" spans="2:9" ht="34.5" customHeight="1" thickBot="1">
      <c r="B36" s="1077" t="s">
        <v>209</v>
      </c>
      <c r="C36" s="1079"/>
      <c r="D36" s="1075"/>
      <c r="E36" s="1076"/>
      <c r="F36" s="1077"/>
      <c r="G36" s="1078"/>
      <c r="H36" s="1078"/>
      <c r="I36" s="1079"/>
    </row>
    <row r="37" spans="2:9" ht="34.5" customHeight="1" thickTop="1">
      <c r="B37" s="1085" t="s">
        <v>167</v>
      </c>
      <c r="C37" s="1086"/>
      <c r="D37" s="1087"/>
      <c r="E37" s="1088"/>
      <c r="F37" s="1085" t="s">
        <v>276</v>
      </c>
      <c r="G37" s="1089"/>
      <c r="H37" s="1089"/>
      <c r="I37" s="1086"/>
    </row>
    <row r="38" spans="2:9" ht="19.5" customHeight="1">
      <c r="B38" s="3" t="s">
        <v>165</v>
      </c>
    </row>
  </sheetData>
  <mergeCells count="30">
    <mergeCell ref="B37:C37"/>
    <mergeCell ref="D37:E37"/>
    <mergeCell ref="F37:I37"/>
    <mergeCell ref="F33:I33"/>
    <mergeCell ref="B30:C30"/>
    <mergeCell ref="D30:E30"/>
    <mergeCell ref="F30:I30"/>
    <mergeCell ref="B32:C32"/>
    <mergeCell ref="D32:E32"/>
    <mergeCell ref="F32:I32"/>
    <mergeCell ref="B33:C33"/>
    <mergeCell ref="B31:C31"/>
    <mergeCell ref="D31:E31"/>
    <mergeCell ref="F31:I31"/>
    <mergeCell ref="D33:E33"/>
    <mergeCell ref="B36:C36"/>
    <mergeCell ref="D36:E36"/>
    <mergeCell ref="F36:I36"/>
    <mergeCell ref="B34:C34"/>
    <mergeCell ref="D34:E34"/>
    <mergeCell ref="F34:I34"/>
    <mergeCell ref="B35:C35"/>
    <mergeCell ref="D35:E35"/>
    <mergeCell ref="F35:I35"/>
    <mergeCell ref="C26:D26"/>
    <mergeCell ref="C2:G2"/>
    <mergeCell ref="H4:J4"/>
    <mergeCell ref="A15:J16"/>
    <mergeCell ref="B20:J20"/>
    <mergeCell ref="F26:H26"/>
  </mergeCells>
  <phoneticPr fontId="5"/>
  <pageMargins left="0.74803149606299213" right="0.74803149606299213" top="0.98425196850393704" bottom="0.98425196850393704" header="0.51181102362204722" footer="0.51181102362204722"/>
  <pageSetup paperSize="9" scale="85"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view="pageBreakPreview" zoomScale="80" zoomScaleNormal="100" zoomScaleSheetLayoutView="80" workbookViewId="0">
      <selection activeCell="N29" sqref="N29"/>
    </sheetView>
  </sheetViews>
  <sheetFormatPr defaultRowHeight="14.25"/>
  <cols>
    <col min="1" max="1" width="5.25" style="3" customWidth="1"/>
    <col min="2" max="2" width="9" style="3"/>
    <col min="3" max="3" width="13.375" style="3" customWidth="1"/>
    <col min="4" max="4" width="14.375" style="3" customWidth="1"/>
    <col min="5" max="5" width="6.125" style="3" customWidth="1"/>
    <col min="6" max="6" width="9.625" style="3" customWidth="1"/>
    <col min="7" max="16384" width="9" style="3"/>
  </cols>
  <sheetData>
    <row r="1" spans="1:10">
      <c r="I1" s="291" t="s">
        <v>655</v>
      </c>
    </row>
    <row r="2" spans="1:10" ht="17.25">
      <c r="C2" s="1050" t="s">
        <v>267</v>
      </c>
      <c r="D2" s="1050"/>
      <c r="E2" s="1050"/>
      <c r="F2" s="1050"/>
      <c r="G2" s="1050"/>
    </row>
    <row r="3" spans="1:10" ht="9.75" customHeight="1"/>
    <row r="4" spans="1:10" ht="23.25" customHeight="1">
      <c r="H4" s="1072">
        <f>提出日</f>
        <v>45651</v>
      </c>
      <c r="I4" s="1072"/>
      <c r="J4" s="1072"/>
    </row>
    <row r="5" spans="1:10">
      <c r="B5" s="3" t="s">
        <v>166</v>
      </c>
    </row>
    <row r="6" spans="1:10">
      <c r="A6" s="3" t="s">
        <v>113</v>
      </c>
    </row>
    <row r="7" spans="1:10" ht="19.5" customHeight="1">
      <c r="E7" s="95" t="str">
        <f>"（団体所在地）　"&amp;団体所在地</f>
        <v>（団体所在地）　和歌山市小松原通１丁目１番地</v>
      </c>
      <c r="F7" s="95"/>
      <c r="G7" s="95"/>
      <c r="H7" s="95"/>
      <c r="I7" s="95"/>
      <c r="J7" s="95"/>
    </row>
    <row r="8" spans="1:10" ht="19.5" customHeight="1">
      <c r="E8" s="95" t="str">
        <f>"（団体名） 　　 "&amp;団体名</f>
        <v>（団体名） 　　 和歌山委託訓練センター</v>
      </c>
      <c r="F8" s="95"/>
      <c r="G8" s="95"/>
      <c r="H8" s="95"/>
      <c r="I8" s="95"/>
      <c r="J8" s="95"/>
    </row>
    <row r="9" spans="1:10" ht="19.5" customHeight="1">
      <c r="E9" s="95" t="str">
        <f>"（代表者職氏名）"&amp;代表者職氏名</f>
        <v>（代表者職氏名）代表取締役　和歌山　太郎</v>
      </c>
      <c r="F9" s="95"/>
      <c r="G9" s="95"/>
      <c r="H9" s="95"/>
      <c r="I9" s="292"/>
      <c r="J9" s="95"/>
    </row>
    <row r="10" spans="1:10" ht="19.5" customHeight="1">
      <c r="E10" s="95" t="str">
        <f>"（連絡先）　　　"&amp;団体電話番号</f>
        <v>（連絡先）　　　073-441-2802</v>
      </c>
      <c r="F10" s="95"/>
      <c r="G10" s="95"/>
      <c r="H10" s="95"/>
      <c r="I10" s="95"/>
      <c r="J10" s="95"/>
    </row>
    <row r="11" spans="1:10" ht="19.5" customHeight="1">
      <c r="E11" s="95" t="str">
        <f>"（発行責任者）　"&amp;発行責任者</f>
        <v>（発行責任者）　和歌山　太郎</v>
      </c>
      <c r="F11" s="95"/>
      <c r="G11" s="95"/>
      <c r="H11" s="95"/>
      <c r="I11" s="95"/>
      <c r="J11" s="95"/>
    </row>
    <row r="12" spans="1:10" ht="13.5" customHeight="1">
      <c r="E12" s="293"/>
    </row>
    <row r="13" spans="1:10" ht="14.25" customHeight="1">
      <c r="A13" s="1073" t="s">
        <v>421</v>
      </c>
      <c r="B13" s="1073"/>
      <c r="C13" s="1073"/>
      <c r="D13" s="1073"/>
      <c r="E13" s="1073"/>
      <c r="F13" s="1073"/>
      <c r="G13" s="1073"/>
      <c r="H13" s="1073"/>
      <c r="I13" s="1073"/>
      <c r="J13" s="1073"/>
    </row>
    <row r="14" spans="1:10">
      <c r="A14" s="1073"/>
      <c r="B14" s="1073"/>
      <c r="C14" s="1073"/>
      <c r="D14" s="1073"/>
      <c r="E14" s="1073"/>
      <c r="F14" s="1073"/>
      <c r="G14" s="1073"/>
      <c r="H14" s="1073"/>
      <c r="I14" s="1073"/>
      <c r="J14" s="1073"/>
    </row>
    <row r="15" spans="1:10">
      <c r="B15" s="5"/>
      <c r="C15" s="5"/>
      <c r="D15" s="5"/>
      <c r="E15" s="5"/>
      <c r="F15" s="5"/>
      <c r="G15" s="5"/>
    </row>
    <row r="16" spans="1:10" ht="19.5" customHeight="1">
      <c r="B16" s="1074" t="s">
        <v>707</v>
      </c>
      <c r="C16" s="1074"/>
      <c r="D16" s="1074"/>
      <c r="E16" s="1074"/>
      <c r="F16" s="1074"/>
      <c r="G16" s="1074"/>
      <c r="H16" s="1074"/>
      <c r="I16" s="1074"/>
      <c r="J16" s="1074"/>
    </row>
    <row r="18" spans="1:11" s="57" customFormat="1" ht="18.75" customHeight="1">
      <c r="A18" s="253"/>
      <c r="B18" s="1093" t="s">
        <v>907</v>
      </c>
      <c r="C18" s="1093"/>
      <c r="D18" s="1093"/>
      <c r="E18" s="1093"/>
      <c r="F18" s="1093"/>
      <c r="G18" s="1093"/>
      <c r="H18" s="1093"/>
      <c r="I18" s="1093"/>
      <c r="J18" s="1093"/>
    </row>
    <row r="19" spans="1:11" s="57" customFormat="1" ht="19.5" customHeight="1">
      <c r="A19" s="253"/>
      <c r="B19" s="1093"/>
      <c r="C19" s="1093"/>
      <c r="D19" s="1093"/>
      <c r="E19" s="1093"/>
      <c r="F19" s="1093"/>
      <c r="G19" s="1093"/>
      <c r="H19" s="1093"/>
      <c r="I19" s="1093"/>
      <c r="J19" s="1093"/>
    </row>
    <row r="20" spans="1:11" s="57" customFormat="1" ht="22.5" customHeight="1">
      <c r="A20" s="253"/>
      <c r="B20" s="1093"/>
      <c r="C20" s="1093"/>
      <c r="D20" s="1093"/>
      <c r="E20" s="1093"/>
      <c r="F20" s="1093"/>
      <c r="G20" s="1093"/>
      <c r="H20" s="1093"/>
      <c r="I20" s="1093"/>
      <c r="J20" s="1093"/>
    </row>
    <row r="21" spans="1:11" s="57" customFormat="1" ht="15.75" customHeight="1">
      <c r="A21" s="253"/>
      <c r="B21" s="1093"/>
      <c r="C21" s="1093"/>
      <c r="D21" s="1093"/>
      <c r="E21" s="1093"/>
      <c r="F21" s="1093"/>
      <c r="G21" s="1093"/>
      <c r="H21" s="1093"/>
      <c r="I21" s="1093"/>
      <c r="J21" s="1093"/>
    </row>
    <row r="22" spans="1:11" s="57" customFormat="1" ht="12" customHeight="1">
      <c r="A22" s="253"/>
      <c r="B22" s="1093"/>
      <c r="C22" s="1093"/>
      <c r="D22" s="1093"/>
      <c r="E22" s="1093"/>
      <c r="F22" s="1093"/>
      <c r="G22" s="1093"/>
      <c r="H22" s="1093"/>
      <c r="I22" s="1093"/>
      <c r="J22" s="1093"/>
    </row>
    <row r="23" spans="1:11" s="57" customFormat="1" ht="24" customHeight="1">
      <c r="A23" s="253"/>
      <c r="B23" s="1094" t="s">
        <v>485</v>
      </c>
      <c r="C23" s="1095"/>
      <c r="D23" s="1095"/>
      <c r="E23" s="1095"/>
      <c r="F23" s="1095"/>
      <c r="G23" s="1095"/>
      <c r="H23" s="1095"/>
      <c r="I23" s="1095"/>
      <c r="J23" s="1095"/>
    </row>
    <row r="24" spans="1:11" s="57" customFormat="1" ht="27" customHeight="1">
      <c r="A24" s="253"/>
      <c r="B24" s="260"/>
      <c r="C24" s="870" t="s">
        <v>486</v>
      </c>
      <c r="D24" s="870"/>
      <c r="E24" s="870"/>
      <c r="F24" s="869" t="s">
        <v>656</v>
      </c>
      <c r="G24" s="870"/>
      <c r="H24" s="870"/>
      <c r="I24" s="870"/>
      <c r="J24" s="870"/>
    </row>
    <row r="25" spans="1:11" s="57" customFormat="1" ht="30" customHeight="1">
      <c r="A25" s="253"/>
      <c r="B25" s="253"/>
      <c r="C25" s="1096" t="s">
        <v>487</v>
      </c>
      <c r="D25" s="1096"/>
      <c r="E25" s="1096"/>
      <c r="F25" s="294" t="s">
        <v>488</v>
      </c>
      <c r="G25" s="836"/>
      <c r="H25" s="836"/>
      <c r="I25" s="836"/>
      <c r="J25" s="295" t="s">
        <v>489</v>
      </c>
    </row>
    <row r="26" spans="1:11" s="57" customFormat="1" ht="30" customHeight="1">
      <c r="A26" s="253"/>
      <c r="B26" s="253"/>
      <c r="C26" s="1096" t="s">
        <v>490</v>
      </c>
      <c r="D26" s="1096"/>
      <c r="E26" s="1096"/>
      <c r="F26" s="294" t="s">
        <v>488</v>
      </c>
      <c r="G26" s="836"/>
      <c r="H26" s="836"/>
      <c r="I26" s="836"/>
      <c r="J26" s="295" t="s">
        <v>489</v>
      </c>
    </row>
    <row r="27" spans="1:11" ht="17.25" customHeight="1">
      <c r="A27" s="3" t="s">
        <v>114</v>
      </c>
    </row>
    <row r="28" spans="1:11" ht="28.5" customHeight="1">
      <c r="A28" s="3" t="s">
        <v>496</v>
      </c>
      <c r="C28" s="460" t="str">
        <f>科名</f>
        <v>あいうえお＊あいうえお＊あいうえお＊あいうえお＊あいうえお＊あいう</v>
      </c>
      <c r="D28" s="460"/>
      <c r="E28" s="460"/>
      <c r="F28" s="460"/>
      <c r="G28" s="460"/>
      <c r="H28" s="95"/>
      <c r="I28" s="95"/>
      <c r="J28" s="95"/>
      <c r="K28" s="95"/>
    </row>
    <row r="29" spans="1:11" ht="28.5" customHeight="1">
      <c r="C29" s="460" t="str">
        <f>提案左括弧&amp;提案科名&amp;提案右括弧</f>
        <v>（アイウエオ＊アイウエオ＊アイウエオ＊アイウエオ＊アイウエオ＊アイウ）</v>
      </c>
      <c r="D29" s="460"/>
      <c r="E29" s="460"/>
      <c r="F29" s="460"/>
      <c r="G29" s="460"/>
      <c r="H29" s="95"/>
      <c r="I29" s="95"/>
      <c r="J29" s="95"/>
      <c r="K29" s="95"/>
    </row>
    <row r="30" spans="1:11" ht="28.5" customHeight="1">
      <c r="A30" s="3" t="s">
        <v>115</v>
      </c>
      <c r="C30" s="460" t="str">
        <f>定員&amp;"名"&amp;"（最低実施人数"&amp;最低人員&amp;"名）"</f>
        <v>15名（最低実施人数5名）</v>
      </c>
      <c r="D30" s="460"/>
      <c r="E30" s="460"/>
      <c r="F30" s="461"/>
      <c r="G30" s="461"/>
    </row>
    <row r="31" spans="1:11" ht="28.5" customHeight="1">
      <c r="A31" s="3" t="s">
        <v>116</v>
      </c>
      <c r="C31" s="1072">
        <f>開講日</f>
        <v>45794</v>
      </c>
      <c r="D31" s="1072"/>
      <c r="E31" s="462" t="s">
        <v>82</v>
      </c>
      <c r="F31" s="1072">
        <f>修了日</f>
        <v>45889</v>
      </c>
      <c r="G31" s="1072"/>
      <c r="H31" s="1072"/>
    </row>
    <row r="32" spans="1:11" ht="28.5" customHeight="1">
      <c r="A32" s="3" t="s">
        <v>118</v>
      </c>
      <c r="C32" s="460" t="str">
        <f>実施施設名</f>
        <v>和産技訓練センター小倉分室</v>
      </c>
      <c r="D32" s="460"/>
      <c r="E32" s="460"/>
      <c r="F32" s="460"/>
      <c r="G32" s="460"/>
      <c r="H32" s="95"/>
      <c r="I32" s="95"/>
      <c r="J32" s="95"/>
      <c r="K32" s="95"/>
    </row>
    <row r="33" spans="1:9" ht="15.75" customHeight="1"/>
    <row r="34" spans="1:9" ht="19.5" customHeight="1">
      <c r="A34" s="3" t="s">
        <v>117</v>
      </c>
    </row>
    <row r="35" spans="1:9" ht="26.25" customHeight="1">
      <c r="B35" s="1090" t="s">
        <v>129</v>
      </c>
      <c r="C35" s="1091"/>
      <c r="D35" s="1090" t="s">
        <v>699</v>
      </c>
      <c r="E35" s="1091"/>
      <c r="F35" s="1090" t="s">
        <v>698</v>
      </c>
      <c r="G35" s="1092"/>
      <c r="H35" s="1092"/>
      <c r="I35" s="1091"/>
    </row>
    <row r="36" spans="1:9" ht="26.25" customHeight="1">
      <c r="B36" s="1080" t="s">
        <v>119</v>
      </c>
      <c r="C36" s="1081"/>
      <c r="D36" s="1082"/>
      <c r="E36" s="1083"/>
      <c r="F36" s="1080" t="s">
        <v>120</v>
      </c>
      <c r="G36" s="1084"/>
      <c r="H36" s="1084"/>
      <c r="I36" s="1081"/>
    </row>
    <row r="37" spans="1:9" ht="26.25" customHeight="1">
      <c r="B37" s="1080" t="s">
        <v>121</v>
      </c>
      <c r="C37" s="1081"/>
      <c r="D37" s="1082"/>
      <c r="E37" s="1083"/>
      <c r="F37" s="1080" t="s">
        <v>126</v>
      </c>
      <c r="G37" s="1084"/>
      <c r="H37" s="1084"/>
      <c r="I37" s="1081"/>
    </row>
    <row r="38" spans="1:9" ht="26.25" customHeight="1">
      <c r="B38" s="1080" t="s">
        <v>122</v>
      </c>
      <c r="C38" s="1081"/>
      <c r="D38" s="1082"/>
      <c r="E38" s="1083"/>
      <c r="F38" s="1080" t="s">
        <v>125</v>
      </c>
      <c r="G38" s="1084"/>
      <c r="H38" s="1084"/>
      <c r="I38" s="1081"/>
    </row>
    <row r="39" spans="1:9" ht="26.25" customHeight="1">
      <c r="B39" s="1080" t="s">
        <v>123</v>
      </c>
      <c r="C39" s="1081"/>
      <c r="D39" s="1082"/>
      <c r="E39" s="1083"/>
      <c r="F39" s="1080" t="s">
        <v>73</v>
      </c>
      <c r="G39" s="1084"/>
      <c r="H39" s="1084"/>
      <c r="I39" s="1081"/>
    </row>
    <row r="40" spans="1:9" ht="26.25" customHeight="1">
      <c r="B40" s="1080" t="s">
        <v>124</v>
      </c>
      <c r="C40" s="1081"/>
      <c r="D40" s="1082"/>
      <c r="E40" s="1083"/>
      <c r="F40" s="1080" t="s">
        <v>128</v>
      </c>
      <c r="G40" s="1084"/>
      <c r="H40" s="1084"/>
      <c r="I40" s="1081"/>
    </row>
    <row r="41" spans="1:9" ht="26.25" customHeight="1" thickBot="1">
      <c r="B41" s="1077" t="s">
        <v>209</v>
      </c>
      <c r="C41" s="1079"/>
      <c r="D41" s="1075"/>
      <c r="E41" s="1076"/>
      <c r="F41" s="1077"/>
      <c r="G41" s="1078"/>
      <c r="H41" s="1078"/>
      <c r="I41" s="1079"/>
    </row>
    <row r="42" spans="1:9" ht="26.25" customHeight="1" thickTop="1">
      <c r="B42" s="1085" t="s">
        <v>167</v>
      </c>
      <c r="C42" s="1086"/>
      <c r="D42" s="1087"/>
      <c r="E42" s="1088"/>
      <c r="F42" s="1085" t="s">
        <v>276</v>
      </c>
      <c r="G42" s="1089"/>
      <c r="H42" s="1089"/>
      <c r="I42" s="1086"/>
    </row>
    <row r="43" spans="1:9" ht="21.75" customHeight="1">
      <c r="B43" s="3" t="s">
        <v>165</v>
      </c>
    </row>
  </sheetData>
  <mergeCells count="38">
    <mergeCell ref="B35:C35"/>
    <mergeCell ref="D35:E35"/>
    <mergeCell ref="F35:I35"/>
    <mergeCell ref="B36:C36"/>
    <mergeCell ref="D36:E36"/>
    <mergeCell ref="F36:I36"/>
    <mergeCell ref="B37:C37"/>
    <mergeCell ref="D37:E37"/>
    <mergeCell ref="F37:I37"/>
    <mergeCell ref="B38:C38"/>
    <mergeCell ref="D38:E38"/>
    <mergeCell ref="F38:I38"/>
    <mergeCell ref="B42:C42"/>
    <mergeCell ref="D42:E42"/>
    <mergeCell ref="F42:I42"/>
    <mergeCell ref="B39:C39"/>
    <mergeCell ref="D39:E39"/>
    <mergeCell ref="F39:I39"/>
    <mergeCell ref="B40:C40"/>
    <mergeCell ref="D40:E40"/>
    <mergeCell ref="F40:I40"/>
    <mergeCell ref="B41:C41"/>
    <mergeCell ref="D41:E41"/>
    <mergeCell ref="F41:I41"/>
    <mergeCell ref="C2:G2"/>
    <mergeCell ref="C31:D31"/>
    <mergeCell ref="B18:J22"/>
    <mergeCell ref="B23:J23"/>
    <mergeCell ref="C24:E24"/>
    <mergeCell ref="F24:J24"/>
    <mergeCell ref="C25:E25"/>
    <mergeCell ref="G25:I25"/>
    <mergeCell ref="C26:E26"/>
    <mergeCell ref="G26:I26"/>
    <mergeCell ref="F31:H31"/>
    <mergeCell ref="B16:J16"/>
    <mergeCell ref="A13:J14"/>
    <mergeCell ref="H4:J4"/>
  </mergeCells>
  <phoneticPr fontId="5"/>
  <pageMargins left="0.74803149606299213" right="0.74803149606299213" top="0.98425196850393704" bottom="0.98425196850393704" header="0.51181102362204722" footer="0.51181102362204722"/>
  <pageSetup paperSize="9" scale="85" fitToWidth="0" fitToHeight="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2"/>
  <sheetViews>
    <sheetView view="pageBreakPreview" zoomScaleNormal="100" zoomScaleSheetLayoutView="100" workbookViewId="0">
      <selection activeCell="Q16" sqref="Q16"/>
    </sheetView>
  </sheetViews>
  <sheetFormatPr defaultRowHeight="14.25"/>
  <cols>
    <col min="1" max="1" width="9" style="253" customWidth="1"/>
    <col min="2" max="7" width="9" style="253"/>
    <col min="8" max="8" width="13.75" style="253" customWidth="1"/>
    <col min="9" max="9" width="9" style="253"/>
    <col min="10" max="10" width="4.5" style="253" customWidth="1"/>
    <col min="11" max="16384" width="9" style="253"/>
  </cols>
  <sheetData>
    <row r="1" spans="1:11">
      <c r="I1" s="853" t="s">
        <v>644</v>
      </c>
      <c r="J1" s="854"/>
    </row>
    <row r="2" spans="1:11" ht="24.75" customHeight="1">
      <c r="C2" s="849" t="s">
        <v>491</v>
      </c>
      <c r="D2" s="849"/>
      <c r="E2" s="849"/>
      <c r="F2" s="849"/>
      <c r="G2" s="849"/>
    </row>
    <row r="3" spans="1:11" ht="25.5" customHeight="1">
      <c r="H3" s="537"/>
      <c r="I3" s="537"/>
      <c r="J3" s="537"/>
    </row>
    <row r="4" spans="1:11" ht="21.75" customHeight="1">
      <c r="A4" s="253" t="s">
        <v>177</v>
      </c>
    </row>
    <row r="5" spans="1:11" ht="21.75" customHeight="1"/>
    <row r="6" spans="1:11" ht="21.75" customHeight="1">
      <c r="F6" s="95" t="str">
        <f>"（団体所在地）　"&amp;団体所在地</f>
        <v>（団体所在地）　和歌山市小松原通１丁目１番地</v>
      </c>
      <c r="G6" s="95"/>
      <c r="H6" s="95"/>
      <c r="I6" s="95"/>
      <c r="J6" s="95"/>
      <c r="K6" s="95"/>
    </row>
    <row r="7" spans="1:11" ht="21.75" customHeight="1">
      <c r="F7" s="95" t="str">
        <f>"（団体名） 　　 "&amp;団体名</f>
        <v>（団体名） 　　 和歌山委託訓練センター</v>
      </c>
      <c r="G7" s="95"/>
      <c r="H7" s="95"/>
      <c r="I7" s="95"/>
      <c r="J7" s="95"/>
      <c r="K7" s="95"/>
    </row>
    <row r="8" spans="1:11" ht="26.25" customHeight="1">
      <c r="F8" s="95" t="str">
        <f>"（代表者職氏名）"&amp;代表者職氏名</f>
        <v>（代表者職氏名）代表取締役　和歌山　太郎</v>
      </c>
      <c r="G8" s="95"/>
      <c r="H8" s="95"/>
      <c r="I8" s="95"/>
      <c r="J8" s="292"/>
      <c r="K8" s="95"/>
    </row>
    <row r="9" spans="1:11" ht="26.25" customHeight="1"/>
    <row r="10" spans="1:11" ht="26.25" customHeight="1">
      <c r="A10" s="1093" t="s">
        <v>643</v>
      </c>
      <c r="B10" s="1093"/>
      <c r="C10" s="1093"/>
      <c r="D10" s="1093"/>
      <c r="E10" s="1093"/>
      <c r="F10" s="1093"/>
      <c r="G10" s="1093"/>
      <c r="H10" s="1093"/>
      <c r="I10" s="1093"/>
      <c r="J10" s="1093"/>
    </row>
    <row r="11" spans="1:11" ht="26.25" customHeight="1">
      <c r="A11" s="95" t="str">
        <f>"訓練科名："&amp;科名</f>
        <v>訓練科名：あいうえお＊あいうえお＊あいうえお＊あいうえお＊あいうえお＊あいう</v>
      </c>
      <c r="B11" s="95"/>
      <c r="C11" s="95"/>
      <c r="D11" s="95"/>
      <c r="E11" s="95"/>
      <c r="F11" s="95"/>
      <c r="G11" s="95"/>
      <c r="H11" s="95"/>
      <c r="I11" s="95"/>
      <c r="J11" s="95"/>
    </row>
    <row r="12" spans="1:11" ht="26.25" customHeight="1">
      <c r="B12" s="95" t="str">
        <f>提案左括弧&amp;提案科名&amp;提案右括弧</f>
        <v>（アイウエオ＊アイウエオ＊アイウエオ＊アイウエオ＊アイウエオ＊アイウ）</v>
      </c>
      <c r="C12" s="95"/>
      <c r="D12" s="95"/>
      <c r="E12" s="95"/>
      <c r="F12" s="95"/>
      <c r="G12" s="95"/>
      <c r="H12" s="95"/>
      <c r="I12" s="95"/>
      <c r="J12" s="95"/>
    </row>
    <row r="13" spans="1:11" s="303" customFormat="1" ht="26.25" customHeight="1">
      <c r="B13" s="293"/>
      <c r="C13" s="293"/>
      <c r="D13" s="293"/>
      <c r="E13" s="293"/>
      <c r="F13" s="293"/>
      <c r="G13" s="293"/>
      <c r="H13" s="293"/>
      <c r="I13" s="293"/>
      <c r="J13" s="293"/>
    </row>
    <row r="14" spans="1:11" ht="26.25" customHeight="1">
      <c r="E14" s="296" t="s">
        <v>14</v>
      </c>
    </row>
    <row r="15" spans="1:11" ht="26.25" customHeight="1"/>
    <row r="16" spans="1:11" ht="37.5" customHeight="1">
      <c r="A16" s="853" t="s">
        <v>492</v>
      </c>
      <c r="B16" s="799"/>
      <c r="C16" s="854"/>
      <c r="D16" s="853" t="s">
        <v>178</v>
      </c>
      <c r="E16" s="799"/>
      <c r="F16" s="854"/>
      <c r="G16" s="853" t="s">
        <v>179</v>
      </c>
      <c r="H16" s="854"/>
      <c r="I16" s="798" t="s">
        <v>493</v>
      </c>
      <c r="J16" s="1097"/>
    </row>
    <row r="17" spans="1:10" ht="20.100000000000001" customHeight="1">
      <c r="A17" s="297" t="s">
        <v>33</v>
      </c>
      <c r="B17" s="109"/>
      <c r="C17" s="298"/>
      <c r="D17" s="297" t="s">
        <v>180</v>
      </c>
      <c r="E17" s="156"/>
      <c r="F17" s="298"/>
      <c r="G17" s="299"/>
      <c r="H17" s="298"/>
      <c r="I17" s="109"/>
      <c r="J17" s="298"/>
    </row>
    <row r="18" spans="1:10" ht="20.100000000000001" customHeight="1">
      <c r="A18" s="297"/>
      <c r="B18" s="109"/>
      <c r="C18" s="298"/>
      <c r="D18" s="297"/>
      <c r="E18" s="109"/>
      <c r="F18" s="298"/>
      <c r="G18" s="297"/>
      <c r="H18" s="298"/>
      <c r="I18" s="109"/>
      <c r="J18" s="298"/>
    </row>
    <row r="19" spans="1:10" ht="20.100000000000001" customHeight="1">
      <c r="A19" s="297" t="s">
        <v>181</v>
      </c>
      <c r="B19" s="109"/>
      <c r="C19" s="298"/>
      <c r="D19" s="297" t="s">
        <v>182</v>
      </c>
      <c r="E19" s="109"/>
      <c r="F19" s="298"/>
      <c r="G19" s="297"/>
      <c r="H19" s="298"/>
      <c r="I19" s="109"/>
      <c r="J19" s="298"/>
    </row>
    <row r="20" spans="1:10" ht="20.100000000000001" customHeight="1">
      <c r="A20" s="297"/>
      <c r="B20" s="109"/>
      <c r="C20" s="298"/>
      <c r="D20" s="297"/>
      <c r="E20" s="109"/>
      <c r="F20" s="298"/>
      <c r="G20" s="297"/>
      <c r="H20" s="298"/>
      <c r="I20" s="109"/>
      <c r="J20" s="298"/>
    </row>
    <row r="21" spans="1:10" ht="20.100000000000001" customHeight="1">
      <c r="A21" s="300" t="s">
        <v>183</v>
      </c>
      <c r="B21" s="109"/>
      <c r="C21" s="298"/>
      <c r="D21" s="297"/>
      <c r="E21" s="109"/>
      <c r="F21" s="298"/>
      <c r="G21" s="297"/>
      <c r="H21" s="298"/>
      <c r="I21" s="109"/>
      <c r="J21" s="298"/>
    </row>
    <row r="22" spans="1:10" ht="20.100000000000001" customHeight="1">
      <c r="A22" s="297"/>
      <c r="B22" s="109"/>
      <c r="C22" s="298"/>
      <c r="D22" s="297" t="s">
        <v>184</v>
      </c>
      <c r="E22" s="109"/>
      <c r="F22" s="298"/>
      <c r="G22" s="297"/>
      <c r="H22" s="298"/>
      <c r="I22" s="109"/>
      <c r="J22" s="298"/>
    </row>
    <row r="23" spans="1:10" ht="20.100000000000001" customHeight="1">
      <c r="A23" s="300" t="s">
        <v>185</v>
      </c>
      <c r="B23" s="109"/>
      <c r="C23" s="298"/>
      <c r="D23" s="297"/>
      <c r="E23" s="109"/>
      <c r="F23" s="298"/>
      <c r="G23" s="297"/>
      <c r="H23" s="298"/>
      <c r="I23" s="109"/>
      <c r="J23" s="298"/>
    </row>
    <row r="24" spans="1:10" ht="20.100000000000001" customHeight="1">
      <c r="A24" s="301"/>
      <c r="B24" s="148"/>
      <c r="C24" s="53"/>
      <c r="D24" s="301"/>
      <c r="E24" s="148"/>
      <c r="F24" s="53"/>
      <c r="G24" s="301"/>
      <c r="H24" s="53"/>
      <c r="I24" s="148"/>
      <c r="J24" s="53"/>
    </row>
    <row r="25" spans="1:10" ht="20.100000000000001" customHeight="1">
      <c r="A25" s="297" t="s">
        <v>33</v>
      </c>
      <c r="B25" s="109"/>
      <c r="C25" s="298"/>
      <c r="D25" s="297" t="s">
        <v>180</v>
      </c>
      <c r="E25" s="109"/>
      <c r="F25" s="298"/>
      <c r="G25" s="297"/>
      <c r="H25" s="298"/>
      <c r="I25" s="109"/>
      <c r="J25" s="298"/>
    </row>
    <row r="26" spans="1:10" ht="20.100000000000001" customHeight="1">
      <c r="A26" s="297"/>
      <c r="B26" s="109"/>
      <c r="C26" s="298"/>
      <c r="D26" s="297"/>
      <c r="E26" s="109"/>
      <c r="F26" s="298"/>
      <c r="G26" s="297"/>
      <c r="H26" s="298"/>
      <c r="I26" s="109"/>
      <c r="J26" s="298"/>
    </row>
    <row r="27" spans="1:10" ht="20.100000000000001" customHeight="1">
      <c r="A27" s="297" t="s">
        <v>181</v>
      </c>
      <c r="B27" s="109"/>
      <c r="C27" s="298"/>
      <c r="D27" s="297" t="s">
        <v>182</v>
      </c>
      <c r="E27" s="109"/>
      <c r="F27" s="298"/>
      <c r="G27" s="297"/>
      <c r="H27" s="298"/>
      <c r="I27" s="109"/>
      <c r="J27" s="298"/>
    </row>
    <row r="28" spans="1:10" ht="20.100000000000001" customHeight="1">
      <c r="A28" s="297"/>
      <c r="B28" s="109"/>
      <c r="C28" s="298"/>
      <c r="D28" s="297"/>
      <c r="E28" s="109"/>
      <c r="F28" s="298"/>
      <c r="G28" s="297"/>
      <c r="H28" s="298"/>
      <c r="I28" s="109"/>
      <c r="J28" s="298"/>
    </row>
    <row r="29" spans="1:10" ht="20.100000000000001" customHeight="1">
      <c r="A29" s="300" t="s">
        <v>183</v>
      </c>
      <c r="B29" s="109"/>
      <c r="C29" s="298"/>
      <c r="D29" s="297"/>
      <c r="E29" s="109"/>
      <c r="F29" s="298"/>
      <c r="G29" s="297"/>
      <c r="H29" s="298"/>
      <c r="I29" s="109"/>
      <c r="J29" s="298"/>
    </row>
    <row r="30" spans="1:10" ht="20.100000000000001" customHeight="1">
      <c r="A30" s="297"/>
      <c r="B30" s="109"/>
      <c r="C30" s="298"/>
      <c r="D30" s="297" t="s">
        <v>184</v>
      </c>
      <c r="E30" s="109"/>
      <c r="F30" s="298"/>
      <c r="G30" s="297"/>
      <c r="H30" s="298"/>
      <c r="I30" s="109"/>
      <c r="J30" s="298"/>
    </row>
    <row r="31" spans="1:10" ht="20.100000000000001" customHeight="1">
      <c r="A31" s="300" t="s">
        <v>185</v>
      </c>
      <c r="B31" s="109"/>
      <c r="C31" s="298"/>
      <c r="D31" s="297"/>
      <c r="E31" s="109"/>
      <c r="F31" s="298"/>
      <c r="G31" s="297"/>
      <c r="H31" s="298"/>
      <c r="I31" s="109"/>
      <c r="J31" s="298"/>
    </row>
    <row r="32" spans="1:10" ht="20.100000000000001" customHeight="1">
      <c r="A32" s="301"/>
      <c r="B32" s="148"/>
      <c r="C32" s="53"/>
      <c r="D32" s="301"/>
      <c r="E32" s="148"/>
      <c r="F32" s="53"/>
      <c r="G32" s="301"/>
      <c r="H32" s="53"/>
      <c r="I32" s="148"/>
      <c r="J32" s="53"/>
    </row>
    <row r="33" spans="1:10" ht="20.100000000000001" customHeight="1">
      <c r="A33" s="297" t="s">
        <v>33</v>
      </c>
      <c r="B33" s="109"/>
      <c r="C33" s="298"/>
      <c r="D33" s="297" t="s">
        <v>180</v>
      </c>
      <c r="E33" s="109"/>
      <c r="F33" s="298"/>
      <c r="G33" s="297"/>
      <c r="H33" s="298"/>
      <c r="I33" s="109"/>
      <c r="J33" s="298"/>
    </row>
    <row r="34" spans="1:10" ht="20.100000000000001" customHeight="1">
      <c r="A34" s="297"/>
      <c r="B34" s="109"/>
      <c r="C34" s="298"/>
      <c r="D34" s="297"/>
      <c r="E34" s="109"/>
      <c r="F34" s="298"/>
      <c r="G34" s="297"/>
      <c r="H34" s="298"/>
      <c r="I34" s="109"/>
      <c r="J34" s="298"/>
    </row>
    <row r="35" spans="1:10" ht="20.100000000000001" customHeight="1">
      <c r="A35" s="297" t="s">
        <v>181</v>
      </c>
      <c r="B35" s="109"/>
      <c r="C35" s="298"/>
      <c r="D35" s="297" t="s">
        <v>182</v>
      </c>
      <c r="E35" s="109"/>
      <c r="F35" s="298"/>
      <c r="G35" s="297"/>
      <c r="H35" s="298"/>
      <c r="I35" s="109"/>
      <c r="J35" s="298"/>
    </row>
    <row r="36" spans="1:10" ht="20.100000000000001" customHeight="1">
      <c r="A36" s="297"/>
      <c r="B36" s="109"/>
      <c r="C36" s="298"/>
      <c r="D36" s="297"/>
      <c r="E36" s="109"/>
      <c r="F36" s="298"/>
      <c r="G36" s="297"/>
      <c r="H36" s="298"/>
      <c r="I36" s="109"/>
      <c r="J36" s="298"/>
    </row>
    <row r="37" spans="1:10" ht="20.100000000000001" customHeight="1">
      <c r="A37" s="300" t="s">
        <v>183</v>
      </c>
      <c r="B37" s="109"/>
      <c r="C37" s="298"/>
      <c r="D37" s="297"/>
      <c r="E37" s="109"/>
      <c r="F37" s="298"/>
      <c r="G37" s="297"/>
      <c r="H37" s="298"/>
      <c r="I37" s="109"/>
      <c r="J37" s="298"/>
    </row>
    <row r="38" spans="1:10" ht="20.100000000000001" customHeight="1">
      <c r="A38" s="297"/>
      <c r="B38" s="109"/>
      <c r="C38" s="298"/>
      <c r="D38" s="297" t="s">
        <v>184</v>
      </c>
      <c r="E38" s="109"/>
      <c r="F38" s="298"/>
      <c r="G38" s="297"/>
      <c r="H38" s="298"/>
      <c r="I38" s="109"/>
      <c r="J38" s="298"/>
    </row>
    <row r="39" spans="1:10" ht="20.100000000000001" customHeight="1">
      <c r="A39" s="300" t="s">
        <v>185</v>
      </c>
      <c r="B39" s="109"/>
      <c r="C39" s="298"/>
      <c r="D39" s="297"/>
      <c r="E39" s="109"/>
      <c r="F39" s="298"/>
      <c r="G39" s="297"/>
      <c r="H39" s="298"/>
      <c r="I39" s="109"/>
      <c r="J39" s="298"/>
    </row>
    <row r="40" spans="1:10" ht="20.100000000000001" customHeight="1">
      <c r="A40" s="301"/>
      <c r="B40" s="148"/>
      <c r="C40" s="53"/>
      <c r="D40" s="301"/>
      <c r="E40" s="148"/>
      <c r="F40" s="53"/>
      <c r="G40" s="301"/>
      <c r="H40" s="53"/>
      <c r="I40" s="148"/>
      <c r="J40" s="53"/>
    </row>
    <row r="42" spans="1:10">
      <c r="A42" s="253" t="s">
        <v>494</v>
      </c>
    </row>
  </sheetData>
  <mergeCells count="7">
    <mergeCell ref="I1:J1"/>
    <mergeCell ref="C2:G2"/>
    <mergeCell ref="A10:J10"/>
    <mergeCell ref="A16:C16"/>
    <mergeCell ref="D16:F16"/>
    <mergeCell ref="G16:H16"/>
    <mergeCell ref="I16:J16"/>
  </mergeCells>
  <phoneticPr fontId="5"/>
  <pageMargins left="0.70866141732283472" right="0.70866141732283472" top="0.74803149606299213" bottom="0.74803149606299213" header="0.31496062992125984" footer="0.31496062992125984"/>
  <pageSetup paperSize="9" scale="8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M42"/>
  <sheetViews>
    <sheetView view="pageBreakPreview" zoomScaleNormal="100" zoomScaleSheetLayoutView="100" workbookViewId="0">
      <selection activeCell="Q14" sqref="Q14"/>
    </sheetView>
  </sheetViews>
  <sheetFormatPr defaultRowHeight="14.25"/>
  <cols>
    <col min="1" max="10" width="7.375" style="253" customWidth="1"/>
    <col min="11" max="11" width="10.875" style="253" customWidth="1"/>
    <col min="12" max="12" width="9" style="253"/>
    <col min="13" max="13" width="2.375" style="253" customWidth="1"/>
    <col min="14" max="16384" width="9" style="253"/>
  </cols>
  <sheetData>
    <row r="1" spans="1:13" ht="27" customHeight="1">
      <c r="L1" s="302" t="s">
        <v>645</v>
      </c>
    </row>
    <row r="2" spans="1:13" ht="18.75" customHeight="1">
      <c r="C2" s="849" t="s">
        <v>226</v>
      </c>
      <c r="D2" s="849"/>
      <c r="E2" s="849"/>
      <c r="F2" s="849"/>
      <c r="G2" s="849"/>
      <c r="H2" s="849"/>
      <c r="I2" s="849"/>
      <c r="J2" s="849"/>
      <c r="K2" s="1100"/>
      <c r="L2" s="1100"/>
    </row>
    <row r="3" spans="1:13" ht="21.75" customHeight="1"/>
    <row r="4" spans="1:13" ht="22.5" customHeight="1">
      <c r="J4" s="537"/>
      <c r="K4" s="537"/>
      <c r="L4" s="537"/>
    </row>
    <row r="5" spans="1:13" ht="22.5" customHeight="1"/>
    <row r="6" spans="1:13" ht="22.5" customHeight="1">
      <c r="A6" s="253" t="s">
        <v>177</v>
      </c>
    </row>
    <row r="7" spans="1:13" ht="22.5" customHeight="1">
      <c r="F7" s="95" t="str">
        <f>"（団体所在地）　"&amp;団体所在地</f>
        <v>（団体所在地）　和歌山市小松原通１丁目１番地</v>
      </c>
      <c r="G7" s="95"/>
      <c r="H7" s="95"/>
      <c r="I7" s="95"/>
      <c r="J7" s="95"/>
      <c r="K7" s="95"/>
    </row>
    <row r="8" spans="1:13" ht="22.5" customHeight="1">
      <c r="F8" s="95" t="str">
        <f>"（団体名） 　　 "&amp;団体名</f>
        <v>（団体名） 　　 和歌山委託訓練センター</v>
      </c>
      <c r="G8" s="95"/>
      <c r="H8" s="95"/>
      <c r="I8" s="95"/>
      <c r="J8" s="95"/>
      <c r="K8" s="95"/>
    </row>
    <row r="9" spans="1:13" ht="22.5" customHeight="1">
      <c r="F9" s="95" t="str">
        <f>"（代表者職氏名）"&amp;代表者職氏名</f>
        <v>（代表者職氏名）代表取締役　和歌山　太郎</v>
      </c>
      <c r="G9" s="95"/>
      <c r="H9" s="95"/>
      <c r="I9" s="95"/>
      <c r="J9" s="292"/>
      <c r="K9" s="95"/>
    </row>
    <row r="10" spans="1:13" ht="25.5" customHeight="1">
      <c r="E10" s="303"/>
      <c r="F10" s="293"/>
      <c r="G10" s="293"/>
      <c r="H10" s="293"/>
      <c r="I10" s="293"/>
      <c r="J10" s="304"/>
      <c r="K10" s="293"/>
      <c r="L10" s="303"/>
    </row>
    <row r="11" spans="1:13" ht="21.75" customHeight="1">
      <c r="A11" s="1098" t="s">
        <v>657</v>
      </c>
      <c r="B11" s="1098"/>
      <c r="C11" s="1098"/>
      <c r="D11" s="1098"/>
      <c r="E11" s="1098"/>
      <c r="F11" s="1098"/>
      <c r="G11" s="1098"/>
      <c r="H11" s="1098"/>
      <c r="I11" s="1098"/>
      <c r="J11" s="1098"/>
      <c r="K11" s="1098"/>
      <c r="L11" s="1098"/>
      <c r="M11" s="1098"/>
    </row>
    <row r="12" spans="1:13" ht="18.75" customHeight="1">
      <c r="E12" s="303"/>
      <c r="F12" s="293"/>
      <c r="G12" s="293"/>
      <c r="H12" s="293"/>
      <c r="I12" s="293"/>
      <c r="J12" s="304"/>
      <c r="K12" s="293"/>
      <c r="L12" s="303"/>
    </row>
    <row r="13" spans="1:13" ht="30.75" customHeight="1">
      <c r="A13" s="95" t="str">
        <f>"訓練科名："&amp;科名</f>
        <v>訓練科名：あいうえお＊あいうえお＊あいうえお＊あいうえお＊あいうえお＊あいう</v>
      </c>
      <c r="B13" s="305"/>
      <c r="C13" s="306"/>
      <c r="D13" s="306"/>
      <c r="E13" s="306"/>
      <c r="F13" s="306"/>
      <c r="G13" s="306"/>
      <c r="H13" s="306"/>
      <c r="I13" s="306"/>
      <c r="J13" s="306"/>
      <c r="K13" s="306"/>
      <c r="L13" s="306"/>
      <c r="M13" s="307"/>
    </row>
    <row r="14" spans="1:13" ht="30.75" customHeight="1">
      <c r="B14" s="95" t="str">
        <f>提案左括弧&amp;提案科名&amp;提案右括弧</f>
        <v>（アイウエオ＊アイウエオ＊アイウエオ＊アイウエオ＊アイウエオ＊アイウ）</v>
      </c>
      <c r="C14" s="306"/>
      <c r="D14" s="306"/>
      <c r="E14" s="306"/>
      <c r="F14" s="306"/>
      <c r="G14" s="306"/>
      <c r="H14" s="306"/>
      <c r="I14" s="306"/>
      <c r="J14" s="306"/>
      <c r="K14" s="306"/>
      <c r="L14" s="306"/>
      <c r="M14" s="307"/>
    </row>
    <row r="16" spans="1:13" ht="21.75" customHeight="1">
      <c r="A16" s="1099" t="s">
        <v>14</v>
      </c>
      <c r="B16" s="1095"/>
      <c r="C16" s="1095"/>
      <c r="D16" s="1095"/>
      <c r="E16" s="1095"/>
      <c r="F16" s="1095"/>
      <c r="G16" s="1095"/>
      <c r="H16" s="1095"/>
      <c r="I16" s="1095"/>
      <c r="J16" s="1095"/>
      <c r="K16" s="1095"/>
      <c r="L16" s="1095"/>
      <c r="M16" s="1095"/>
    </row>
    <row r="17" spans="1:13" ht="23.25" customHeight="1"/>
    <row r="18" spans="1:13" ht="37.5" customHeight="1">
      <c r="A18" s="847" t="s">
        <v>227</v>
      </c>
      <c r="B18" s="799"/>
      <c r="C18" s="854"/>
      <c r="D18" s="853" t="s">
        <v>228</v>
      </c>
      <c r="E18" s="799"/>
      <c r="F18" s="854"/>
      <c r="G18" s="853" t="s">
        <v>178</v>
      </c>
      <c r="H18" s="799"/>
      <c r="I18" s="854"/>
      <c r="J18" s="853" t="s">
        <v>179</v>
      </c>
      <c r="K18" s="854"/>
      <c r="L18" s="798" t="s">
        <v>229</v>
      </c>
      <c r="M18" s="1097"/>
    </row>
    <row r="19" spans="1:13" ht="20.100000000000001" customHeight="1">
      <c r="A19" s="297" t="s">
        <v>33</v>
      </c>
      <c r="B19" s="109"/>
      <c r="C19" s="298"/>
      <c r="D19" s="297"/>
      <c r="E19" s="156"/>
      <c r="F19" s="298"/>
      <c r="G19" s="297" t="s">
        <v>180</v>
      </c>
      <c r="H19" s="156"/>
      <c r="I19" s="298"/>
      <c r="J19" s="299"/>
      <c r="K19" s="298"/>
      <c r="L19" s="109"/>
      <c r="M19" s="298"/>
    </row>
    <row r="20" spans="1:13" ht="20.100000000000001" customHeight="1">
      <c r="A20" s="297"/>
      <c r="B20" s="109"/>
      <c r="C20" s="298"/>
      <c r="D20" s="297"/>
      <c r="E20" s="109"/>
      <c r="F20" s="298"/>
      <c r="G20" s="297"/>
      <c r="H20" s="109"/>
      <c r="I20" s="298"/>
      <c r="J20" s="297"/>
      <c r="K20" s="298"/>
      <c r="L20" s="109"/>
      <c r="M20" s="298"/>
    </row>
    <row r="21" spans="1:13" ht="20.100000000000001" customHeight="1">
      <c r="A21" s="297" t="s">
        <v>181</v>
      </c>
      <c r="B21" s="109"/>
      <c r="C21" s="298"/>
      <c r="D21" s="297"/>
      <c r="E21" s="109"/>
      <c r="F21" s="298"/>
      <c r="G21" s="297" t="s">
        <v>182</v>
      </c>
      <c r="H21" s="109"/>
      <c r="I21" s="298"/>
      <c r="J21" s="297"/>
      <c r="K21" s="298"/>
      <c r="L21" s="109"/>
      <c r="M21" s="298"/>
    </row>
    <row r="22" spans="1:13" ht="20.100000000000001" customHeight="1">
      <c r="A22" s="297"/>
      <c r="B22" s="109"/>
      <c r="C22" s="298"/>
      <c r="D22" s="297"/>
      <c r="E22" s="109"/>
      <c r="F22" s="298"/>
      <c r="G22" s="297"/>
      <c r="H22" s="109"/>
      <c r="I22" s="298"/>
      <c r="J22" s="297"/>
      <c r="K22" s="298"/>
      <c r="L22" s="109"/>
      <c r="M22" s="298"/>
    </row>
    <row r="23" spans="1:13" ht="20.100000000000001" customHeight="1">
      <c r="A23" s="300" t="s">
        <v>183</v>
      </c>
      <c r="B23" s="109"/>
      <c r="C23" s="298"/>
      <c r="D23" s="297"/>
      <c r="E23" s="109"/>
      <c r="F23" s="298"/>
      <c r="G23" s="297"/>
      <c r="H23" s="109"/>
      <c r="I23" s="298"/>
      <c r="J23" s="297"/>
      <c r="K23" s="298"/>
      <c r="L23" s="109"/>
      <c r="M23" s="298"/>
    </row>
    <row r="24" spans="1:13" ht="20.100000000000001" customHeight="1">
      <c r="A24" s="297"/>
      <c r="B24" s="109"/>
      <c r="C24" s="298"/>
      <c r="D24" s="297"/>
      <c r="E24" s="109"/>
      <c r="F24" s="298"/>
      <c r="G24" s="297" t="s">
        <v>184</v>
      </c>
      <c r="H24" s="109"/>
      <c r="I24" s="298"/>
      <c r="J24" s="297"/>
      <c r="K24" s="298"/>
      <c r="L24" s="109"/>
      <c r="M24" s="298"/>
    </row>
    <row r="25" spans="1:13" ht="20.100000000000001" customHeight="1">
      <c r="A25" s="300" t="s">
        <v>185</v>
      </c>
      <c r="B25" s="109"/>
      <c r="C25" s="298"/>
      <c r="D25" s="297"/>
      <c r="E25" s="109"/>
      <c r="F25" s="298"/>
      <c r="G25" s="297"/>
      <c r="H25" s="109"/>
      <c r="I25" s="298"/>
      <c r="J25" s="297"/>
      <c r="K25" s="298"/>
      <c r="L25" s="109"/>
      <c r="M25" s="298"/>
    </row>
    <row r="26" spans="1:13" ht="20.100000000000001" customHeight="1">
      <c r="A26" s="301"/>
      <c r="B26" s="148"/>
      <c r="C26" s="53"/>
      <c r="D26" s="301"/>
      <c r="E26" s="148"/>
      <c r="F26" s="53"/>
      <c r="G26" s="301"/>
      <c r="H26" s="148"/>
      <c r="I26" s="53"/>
      <c r="J26" s="301"/>
      <c r="K26" s="53"/>
      <c r="L26" s="148"/>
      <c r="M26" s="53"/>
    </row>
    <row r="27" spans="1:13" ht="20.100000000000001" customHeight="1">
      <c r="A27" s="297" t="s">
        <v>33</v>
      </c>
      <c r="B27" s="109"/>
      <c r="C27" s="298"/>
      <c r="D27" s="297"/>
      <c r="E27" s="109"/>
      <c r="F27" s="298"/>
      <c r="G27" s="297" t="s">
        <v>180</v>
      </c>
      <c r="H27" s="109"/>
      <c r="I27" s="298"/>
      <c r="J27" s="297"/>
      <c r="K27" s="298"/>
      <c r="L27" s="109"/>
      <c r="M27" s="298"/>
    </row>
    <row r="28" spans="1:13" ht="20.100000000000001" customHeight="1">
      <c r="A28" s="297"/>
      <c r="B28" s="109"/>
      <c r="C28" s="298"/>
      <c r="D28" s="297"/>
      <c r="E28" s="109"/>
      <c r="F28" s="298"/>
      <c r="G28" s="297"/>
      <c r="H28" s="109"/>
      <c r="I28" s="298"/>
      <c r="J28" s="297"/>
      <c r="K28" s="298"/>
      <c r="L28" s="109"/>
      <c r="M28" s="298"/>
    </row>
    <row r="29" spans="1:13" ht="20.100000000000001" customHeight="1">
      <c r="A29" s="297" t="s">
        <v>181</v>
      </c>
      <c r="B29" s="109"/>
      <c r="C29" s="298"/>
      <c r="D29" s="297"/>
      <c r="E29" s="109"/>
      <c r="F29" s="298"/>
      <c r="G29" s="297" t="s">
        <v>182</v>
      </c>
      <c r="H29" s="109"/>
      <c r="I29" s="298"/>
      <c r="J29" s="297"/>
      <c r="K29" s="298"/>
      <c r="L29" s="109"/>
      <c r="M29" s="298"/>
    </row>
    <row r="30" spans="1:13" ht="20.100000000000001" customHeight="1">
      <c r="A30" s="297"/>
      <c r="B30" s="109"/>
      <c r="C30" s="298"/>
      <c r="D30" s="297"/>
      <c r="E30" s="109"/>
      <c r="F30" s="298"/>
      <c r="G30" s="297"/>
      <c r="H30" s="109"/>
      <c r="I30" s="298"/>
      <c r="J30" s="297"/>
      <c r="K30" s="298"/>
      <c r="L30" s="109"/>
      <c r="M30" s="298"/>
    </row>
    <row r="31" spans="1:13" ht="20.100000000000001" customHeight="1">
      <c r="A31" s="300" t="s">
        <v>183</v>
      </c>
      <c r="B31" s="109"/>
      <c r="C31" s="298"/>
      <c r="D31" s="297"/>
      <c r="E31" s="109"/>
      <c r="F31" s="298"/>
      <c r="G31" s="297"/>
      <c r="H31" s="109"/>
      <c r="I31" s="298"/>
      <c r="J31" s="297"/>
      <c r="K31" s="298"/>
      <c r="L31" s="109"/>
      <c r="M31" s="298"/>
    </row>
    <row r="32" spans="1:13" ht="20.100000000000001" customHeight="1">
      <c r="A32" s="297"/>
      <c r="B32" s="109"/>
      <c r="C32" s="298"/>
      <c r="D32" s="297"/>
      <c r="E32" s="109"/>
      <c r="F32" s="298"/>
      <c r="G32" s="297" t="s">
        <v>184</v>
      </c>
      <c r="H32" s="109"/>
      <c r="I32" s="298"/>
      <c r="J32" s="297"/>
      <c r="K32" s="298"/>
      <c r="L32" s="109"/>
      <c r="M32" s="298"/>
    </row>
    <row r="33" spans="1:13" ht="20.100000000000001" customHeight="1">
      <c r="A33" s="300" t="s">
        <v>185</v>
      </c>
      <c r="B33" s="109"/>
      <c r="C33" s="298"/>
      <c r="D33" s="297"/>
      <c r="E33" s="109"/>
      <c r="F33" s="298"/>
      <c r="G33" s="297"/>
      <c r="H33" s="109"/>
      <c r="I33" s="298"/>
      <c r="J33" s="297"/>
      <c r="K33" s="298"/>
      <c r="L33" s="109"/>
      <c r="M33" s="298"/>
    </row>
    <row r="34" spans="1:13" ht="20.100000000000001" customHeight="1">
      <c r="A34" s="301"/>
      <c r="B34" s="148"/>
      <c r="C34" s="53"/>
      <c r="D34" s="301"/>
      <c r="E34" s="148"/>
      <c r="F34" s="53"/>
      <c r="G34" s="301"/>
      <c r="H34" s="148"/>
      <c r="I34" s="53"/>
      <c r="J34" s="301"/>
      <c r="K34" s="53"/>
      <c r="L34" s="148"/>
      <c r="M34" s="53"/>
    </row>
    <row r="35" spans="1:13" ht="20.100000000000001" customHeight="1">
      <c r="A35" s="297" t="s">
        <v>33</v>
      </c>
      <c r="B35" s="109"/>
      <c r="C35" s="298"/>
      <c r="D35" s="297"/>
      <c r="E35" s="109"/>
      <c r="F35" s="298"/>
      <c r="G35" s="297" t="s">
        <v>180</v>
      </c>
      <c r="H35" s="109"/>
      <c r="I35" s="298"/>
      <c r="J35" s="297"/>
      <c r="K35" s="298"/>
      <c r="L35" s="109"/>
      <c r="M35" s="298"/>
    </row>
    <row r="36" spans="1:13" ht="20.100000000000001" customHeight="1">
      <c r="A36" s="297"/>
      <c r="B36" s="109"/>
      <c r="C36" s="298"/>
      <c r="D36" s="297"/>
      <c r="E36" s="109"/>
      <c r="F36" s="298"/>
      <c r="G36" s="297"/>
      <c r="H36" s="109"/>
      <c r="I36" s="298"/>
      <c r="J36" s="297"/>
      <c r="K36" s="298"/>
      <c r="L36" s="109"/>
      <c r="M36" s="298"/>
    </row>
    <row r="37" spans="1:13" ht="20.100000000000001" customHeight="1">
      <c r="A37" s="297" t="s">
        <v>181</v>
      </c>
      <c r="B37" s="109"/>
      <c r="C37" s="298"/>
      <c r="D37" s="297"/>
      <c r="E37" s="109"/>
      <c r="F37" s="298"/>
      <c r="G37" s="297" t="s">
        <v>182</v>
      </c>
      <c r="H37" s="109"/>
      <c r="I37" s="298"/>
      <c r="J37" s="297"/>
      <c r="K37" s="298"/>
      <c r="L37" s="109"/>
      <c r="M37" s="298"/>
    </row>
    <row r="38" spans="1:13" ht="20.100000000000001" customHeight="1">
      <c r="A38" s="297"/>
      <c r="B38" s="109"/>
      <c r="C38" s="298"/>
      <c r="D38" s="297"/>
      <c r="E38" s="109"/>
      <c r="F38" s="298"/>
      <c r="G38" s="297"/>
      <c r="H38" s="109"/>
      <c r="I38" s="298"/>
      <c r="J38" s="297"/>
      <c r="K38" s="298"/>
      <c r="L38" s="109"/>
      <c r="M38" s="298"/>
    </row>
    <row r="39" spans="1:13" ht="20.100000000000001" customHeight="1">
      <c r="A39" s="300" t="s">
        <v>183</v>
      </c>
      <c r="B39" s="109"/>
      <c r="C39" s="298"/>
      <c r="D39" s="297"/>
      <c r="E39" s="109"/>
      <c r="F39" s="298"/>
      <c r="G39" s="297"/>
      <c r="H39" s="109"/>
      <c r="I39" s="298"/>
      <c r="J39" s="297"/>
      <c r="K39" s="298"/>
      <c r="L39" s="109"/>
      <c r="M39" s="298"/>
    </row>
    <row r="40" spans="1:13" ht="20.100000000000001" customHeight="1">
      <c r="A40" s="297"/>
      <c r="B40" s="109"/>
      <c r="C40" s="298"/>
      <c r="D40" s="297"/>
      <c r="E40" s="109"/>
      <c r="F40" s="298"/>
      <c r="G40" s="297" t="s">
        <v>184</v>
      </c>
      <c r="H40" s="109"/>
      <c r="I40" s="298"/>
      <c r="J40" s="297"/>
      <c r="K40" s="298"/>
      <c r="L40" s="109"/>
      <c r="M40" s="298"/>
    </row>
    <row r="41" spans="1:13" ht="20.100000000000001" customHeight="1">
      <c r="A41" s="300" t="s">
        <v>185</v>
      </c>
      <c r="B41" s="109"/>
      <c r="C41" s="298"/>
      <c r="D41" s="297"/>
      <c r="E41" s="109"/>
      <c r="F41" s="298"/>
      <c r="G41" s="297"/>
      <c r="H41" s="109"/>
      <c r="I41" s="298"/>
      <c r="J41" s="297"/>
      <c r="K41" s="298"/>
      <c r="L41" s="109"/>
      <c r="M41" s="298"/>
    </row>
    <row r="42" spans="1:13" ht="20.100000000000001" customHeight="1">
      <c r="A42" s="301"/>
      <c r="B42" s="148"/>
      <c r="C42" s="53"/>
      <c r="D42" s="301"/>
      <c r="E42" s="148"/>
      <c r="F42" s="53"/>
      <c r="G42" s="301"/>
      <c r="H42" s="148"/>
      <c r="I42" s="53"/>
      <c r="J42" s="301"/>
      <c r="K42" s="53"/>
      <c r="L42" s="148"/>
      <c r="M42" s="53"/>
    </row>
  </sheetData>
  <mergeCells count="9">
    <mergeCell ref="C2:J2"/>
    <mergeCell ref="A11:M11"/>
    <mergeCell ref="A16:M16"/>
    <mergeCell ref="A18:C18"/>
    <mergeCell ref="D18:F18"/>
    <mergeCell ref="G18:I18"/>
    <mergeCell ref="J18:K18"/>
    <mergeCell ref="L18:M18"/>
    <mergeCell ref="K2:L2"/>
  </mergeCells>
  <phoneticPr fontId="5"/>
  <pageMargins left="0.78740157480314965" right="0.19685039370078741" top="0.98425196850393704" bottom="0.98425196850393704" header="0.51181102362204722" footer="0.51181102362204722"/>
  <pageSetup paperSize="9" scale="8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B1:V16"/>
  <sheetViews>
    <sheetView view="pageBreakPreview" zoomScale="80" zoomScaleNormal="70" zoomScaleSheetLayoutView="80" workbookViewId="0">
      <selection activeCell="M13" sqref="M13"/>
    </sheetView>
  </sheetViews>
  <sheetFormatPr defaultColWidth="8.875" defaultRowHeight="27.75" customHeight="1"/>
  <cols>
    <col min="1" max="1" width="1.75" style="308" customWidth="1"/>
    <col min="2" max="2" width="6.75" style="308" customWidth="1"/>
    <col min="3" max="3" width="14.625" style="308" customWidth="1"/>
    <col min="4" max="4" width="31.25" style="308" customWidth="1"/>
    <col min="5" max="5" width="16.625" style="308" customWidth="1"/>
    <col min="6" max="6" width="24" style="308" customWidth="1"/>
    <col min="7" max="8" width="20.875" style="308" customWidth="1"/>
    <col min="9" max="9" width="14.625" style="308" customWidth="1"/>
    <col min="10" max="10" width="23.5" style="308" customWidth="1"/>
    <col min="11" max="11" width="1.75" style="308" customWidth="1"/>
    <col min="12" max="16384" width="8.875" style="308"/>
  </cols>
  <sheetData>
    <row r="1" spans="2:22" ht="27.75" customHeight="1" thickBot="1">
      <c r="J1" s="309" t="s">
        <v>537</v>
      </c>
    </row>
    <row r="2" spans="2:22" ht="27.75" customHeight="1">
      <c r="B2" s="1101" t="s">
        <v>301</v>
      </c>
      <c r="C2" s="1101"/>
      <c r="D2" s="1101"/>
      <c r="E2" s="1101"/>
      <c r="F2" s="1101"/>
      <c r="G2" s="1101"/>
      <c r="H2" s="1101"/>
      <c r="I2" s="1101"/>
      <c r="J2" s="1101"/>
    </row>
    <row r="4" spans="2:22" s="322" customFormat="1" ht="27.75" customHeight="1">
      <c r="B4" s="1102" t="s">
        <v>283</v>
      </c>
      <c r="C4" s="1102"/>
      <c r="D4" s="535" t="str">
        <f>基礎データ入力票!$M$36</f>
        <v>和産技訓練センター小倉分室</v>
      </c>
      <c r="E4" s="536"/>
      <c r="F4" s="310"/>
      <c r="G4" s="310"/>
      <c r="H4" s="310"/>
      <c r="I4" s="310"/>
      <c r="J4" s="311"/>
      <c r="K4" s="255"/>
      <c r="L4" s="255"/>
      <c r="M4" s="255"/>
      <c r="N4" s="255"/>
      <c r="O4" s="255"/>
      <c r="P4" s="255"/>
      <c r="Q4" s="255"/>
      <c r="R4" s="255"/>
      <c r="S4" s="255"/>
      <c r="T4" s="255"/>
      <c r="U4" s="255"/>
      <c r="V4" s="255"/>
    </row>
    <row r="5" spans="2:22" s="322" customFormat="1" ht="27.75" customHeight="1">
      <c r="B5" s="1102" t="s">
        <v>284</v>
      </c>
      <c r="C5" s="1102"/>
      <c r="D5" s="535" t="str">
        <f>科名</f>
        <v>あいうえお＊あいうえお＊あいうえお＊あいうえお＊あいうえお＊あいう</v>
      </c>
      <c r="E5" s="536"/>
      <c r="F5" s="536"/>
      <c r="G5" s="536"/>
      <c r="H5" s="324"/>
      <c r="I5" s="324"/>
      <c r="J5" s="311"/>
      <c r="K5" s="255"/>
      <c r="L5" s="255"/>
      <c r="M5" s="255"/>
      <c r="N5" s="255"/>
      <c r="O5" s="255"/>
      <c r="P5" s="255"/>
      <c r="Q5" s="255"/>
      <c r="R5" s="255"/>
      <c r="S5" s="255"/>
      <c r="T5" s="255"/>
      <c r="U5" s="255"/>
      <c r="V5" s="255"/>
    </row>
    <row r="6" spans="2:22" s="322" customFormat="1" ht="27.75" customHeight="1">
      <c r="B6" s="1102"/>
      <c r="C6" s="1102"/>
      <c r="D6" s="535" t="str">
        <f>提案左括弧&amp;提案科名&amp;提案右括弧</f>
        <v>（アイウエオ＊アイウエオ＊アイウエオ＊アイウエオ＊アイウエオ＊アイウ）</v>
      </c>
      <c r="E6" s="536"/>
      <c r="F6" s="536"/>
      <c r="G6" s="536"/>
      <c r="H6" s="324"/>
      <c r="I6" s="324"/>
      <c r="J6" s="311"/>
      <c r="K6" s="255"/>
      <c r="L6" s="255"/>
      <c r="M6" s="255"/>
      <c r="N6" s="255"/>
      <c r="O6" s="255"/>
      <c r="P6" s="255"/>
      <c r="Q6" s="255"/>
      <c r="R6" s="255"/>
      <c r="S6" s="255"/>
      <c r="T6" s="255"/>
      <c r="U6" s="255"/>
      <c r="V6" s="255"/>
    </row>
    <row r="8" spans="2:22" s="316" customFormat="1" ht="57" customHeight="1">
      <c r="B8" s="312" t="s">
        <v>285</v>
      </c>
      <c r="C8" s="313" t="s">
        <v>286</v>
      </c>
      <c r="D8" s="313" t="s">
        <v>287</v>
      </c>
      <c r="E8" s="313" t="s">
        <v>288</v>
      </c>
      <c r="F8" s="314" t="s">
        <v>289</v>
      </c>
      <c r="G8" s="315" t="s">
        <v>290</v>
      </c>
      <c r="H8" s="315" t="s">
        <v>291</v>
      </c>
      <c r="I8" s="315" t="s">
        <v>292</v>
      </c>
      <c r="J8" s="315" t="s">
        <v>293</v>
      </c>
    </row>
    <row r="9" spans="2:22" ht="57" customHeight="1">
      <c r="B9" s="698" t="s">
        <v>300</v>
      </c>
      <c r="C9" s="315" t="s">
        <v>294</v>
      </c>
      <c r="D9" s="701" t="s">
        <v>899</v>
      </c>
      <c r="E9" s="317" t="s">
        <v>295</v>
      </c>
      <c r="F9" s="318"/>
      <c r="G9" s="318" t="s">
        <v>708</v>
      </c>
      <c r="H9" s="318" t="s">
        <v>296</v>
      </c>
      <c r="I9" s="312" t="s">
        <v>297</v>
      </c>
      <c r="J9" s="319" t="s">
        <v>298</v>
      </c>
    </row>
    <row r="10" spans="2:22" ht="57" customHeight="1">
      <c r="B10" s="313">
        <v>1</v>
      </c>
      <c r="C10" s="313"/>
      <c r="D10" s="317"/>
      <c r="E10" s="317"/>
      <c r="F10" s="318"/>
      <c r="G10" s="318"/>
      <c r="H10" s="318"/>
      <c r="I10" s="312"/>
      <c r="J10" s="312"/>
    </row>
    <row r="11" spans="2:22" ht="57" customHeight="1">
      <c r="B11" s="313">
        <v>2</v>
      </c>
      <c r="C11" s="313"/>
      <c r="D11" s="317"/>
      <c r="E11" s="317"/>
      <c r="F11" s="318"/>
      <c r="G11" s="320"/>
      <c r="H11" s="320"/>
      <c r="I11" s="314"/>
      <c r="J11" s="312"/>
    </row>
    <row r="12" spans="2:22" ht="57" customHeight="1">
      <c r="B12" s="313">
        <v>3</v>
      </c>
      <c r="C12" s="313"/>
      <c r="D12" s="317"/>
      <c r="E12" s="317"/>
      <c r="F12" s="318"/>
      <c r="G12" s="320"/>
      <c r="H12" s="320"/>
      <c r="I12" s="312"/>
      <c r="J12" s="312"/>
    </row>
    <row r="13" spans="2:22" ht="57" customHeight="1">
      <c r="B13" s="313">
        <v>4</v>
      </c>
      <c r="C13" s="315"/>
      <c r="D13" s="317"/>
      <c r="E13" s="317"/>
      <c r="F13" s="318"/>
      <c r="G13" s="320"/>
      <c r="H13" s="320"/>
      <c r="I13" s="312"/>
      <c r="J13" s="312"/>
    </row>
    <row r="15" spans="2:22" ht="27.75" customHeight="1">
      <c r="B15" s="321" t="s">
        <v>299</v>
      </c>
      <c r="C15" s="322"/>
      <c r="D15" s="322"/>
      <c r="E15" s="322"/>
      <c r="F15" s="322"/>
      <c r="G15" s="322"/>
      <c r="H15" s="322"/>
      <c r="I15" s="322"/>
      <c r="J15" s="322"/>
    </row>
    <row r="16" spans="2:22" ht="27.75" customHeight="1">
      <c r="B16" s="323"/>
      <c r="C16" s="322"/>
      <c r="D16" s="322"/>
      <c r="E16" s="322"/>
      <c r="F16" s="322"/>
      <c r="G16" s="322"/>
      <c r="H16" s="322"/>
      <c r="I16" s="322"/>
      <c r="J16" s="322"/>
    </row>
  </sheetData>
  <mergeCells count="4">
    <mergeCell ref="B2:J2"/>
    <mergeCell ref="B4:C4"/>
    <mergeCell ref="B5:C5"/>
    <mergeCell ref="B6:C6"/>
  </mergeCells>
  <phoneticPr fontId="5"/>
  <pageMargins left="0.7" right="0.7" top="0.75" bottom="0.75" header="0.3" footer="0.3"/>
  <pageSetup paperSize="9" scale="7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B1:AI19"/>
  <sheetViews>
    <sheetView view="pageBreakPreview" zoomScale="80" zoomScaleNormal="70" zoomScaleSheetLayoutView="80" workbookViewId="0">
      <selection activeCell="AB13" sqref="AB13"/>
    </sheetView>
  </sheetViews>
  <sheetFormatPr defaultColWidth="8.875" defaultRowHeight="14.25"/>
  <cols>
    <col min="1" max="1" width="1.75" style="308" customWidth="1"/>
    <col min="2" max="2" width="6.75" style="308" customWidth="1"/>
    <col min="3" max="22" width="8" style="308" customWidth="1"/>
    <col min="23" max="23" width="23.5" style="308" customWidth="1"/>
    <col min="24" max="24" width="1.75" style="308" customWidth="1"/>
    <col min="25" max="16384" width="8.875" style="308"/>
  </cols>
  <sheetData>
    <row r="1" spans="2:35" ht="24" customHeight="1" thickBot="1">
      <c r="W1" s="309" t="s">
        <v>538</v>
      </c>
    </row>
    <row r="2" spans="2:35" ht="24.75" customHeight="1">
      <c r="B2" s="1101" t="s">
        <v>527</v>
      </c>
      <c r="C2" s="1101"/>
      <c r="D2" s="1101"/>
      <c r="E2" s="1101"/>
      <c r="F2" s="1101"/>
      <c r="G2" s="1101"/>
      <c r="H2" s="1101"/>
      <c r="I2" s="1101"/>
      <c r="J2" s="1101"/>
      <c r="K2" s="1101"/>
      <c r="L2" s="1101"/>
      <c r="M2" s="1101"/>
      <c r="N2" s="1101"/>
      <c r="O2" s="1101"/>
      <c r="P2" s="1101"/>
      <c r="Q2" s="1101"/>
      <c r="R2" s="1101"/>
      <c r="S2" s="1101"/>
      <c r="T2" s="1101"/>
      <c r="U2" s="1101"/>
      <c r="V2" s="1101"/>
      <c r="W2" s="1101"/>
    </row>
    <row r="3" spans="2:35" ht="14.25" customHeight="1"/>
    <row r="4" spans="2:35" ht="30" customHeight="1">
      <c r="B4" s="1102" t="s">
        <v>283</v>
      </c>
      <c r="C4" s="1102"/>
      <c r="D4" s="1102"/>
      <c r="E4" s="1105" t="str">
        <f>基礎データ入力票!$M$36</f>
        <v>和産技訓練センター小倉分室</v>
      </c>
      <c r="F4" s="1105"/>
      <c r="G4" s="1105"/>
      <c r="H4" s="1105"/>
      <c r="I4" s="1105"/>
      <c r="J4" s="1105"/>
      <c r="K4" s="534"/>
      <c r="L4" s="534"/>
      <c r="M4" s="534"/>
      <c r="N4" s="534"/>
      <c r="O4" s="534"/>
      <c r="P4" s="534"/>
      <c r="Q4" s="324"/>
      <c r="R4" s="324"/>
      <c r="S4" s="324"/>
      <c r="T4" s="324"/>
      <c r="U4" s="324"/>
      <c r="V4" s="324"/>
      <c r="W4" s="311"/>
      <c r="X4" s="325"/>
      <c r="Y4" s="325"/>
      <c r="Z4" s="325"/>
      <c r="AA4" s="325"/>
      <c r="AB4" s="325"/>
      <c r="AC4" s="325"/>
      <c r="AD4" s="325"/>
      <c r="AE4" s="325"/>
      <c r="AF4" s="325"/>
      <c r="AG4" s="325"/>
      <c r="AH4" s="325"/>
      <c r="AI4" s="325"/>
    </row>
    <row r="5" spans="2:35" ht="30" customHeight="1">
      <c r="B5" s="1102" t="s">
        <v>284</v>
      </c>
      <c r="C5" s="1102"/>
      <c r="D5" s="1102"/>
      <c r="E5" s="1105" t="str">
        <f>提案科名</f>
        <v>アイウエオ＊アイウエオ＊アイウエオ＊アイウエオ＊アイウエオ＊アイウ</v>
      </c>
      <c r="F5" s="1105"/>
      <c r="G5" s="1105"/>
      <c r="H5" s="1105"/>
      <c r="I5" s="1105"/>
      <c r="J5" s="1105"/>
      <c r="K5" s="1105"/>
      <c r="L5" s="1105"/>
      <c r="M5" s="1105"/>
      <c r="N5" s="1105"/>
      <c r="O5" s="1105"/>
      <c r="P5" s="1105"/>
      <c r="Q5" s="326"/>
      <c r="R5" s="326"/>
      <c r="S5" s="326"/>
      <c r="T5" s="326"/>
      <c r="U5" s="326"/>
      <c r="V5" s="326"/>
      <c r="W5" s="311"/>
      <c r="X5" s="325"/>
      <c r="Y5" s="325"/>
      <c r="Z5" s="325"/>
      <c r="AA5" s="325"/>
      <c r="AB5" s="325"/>
      <c r="AC5" s="325"/>
      <c r="AD5" s="325"/>
      <c r="AE5" s="325"/>
      <c r="AF5" s="325"/>
      <c r="AG5" s="325"/>
      <c r="AH5" s="325"/>
      <c r="AI5" s="325"/>
    </row>
    <row r="6" spans="2:35" ht="30" customHeight="1">
      <c r="B6" s="1102"/>
      <c r="C6" s="1102"/>
      <c r="D6" s="1102"/>
      <c r="E6" s="1105" t="str">
        <f>提案左括弧&amp;提案科名&amp;提案右括弧</f>
        <v>（アイウエオ＊アイウエオ＊アイウエオ＊アイウエオ＊アイウエオ＊アイウ）</v>
      </c>
      <c r="F6" s="1105"/>
      <c r="G6" s="1105"/>
      <c r="H6" s="1105"/>
      <c r="I6" s="1105"/>
      <c r="J6" s="1105"/>
      <c r="K6" s="1105"/>
      <c r="L6" s="1105"/>
      <c r="M6" s="1105"/>
      <c r="N6" s="1105"/>
      <c r="O6" s="1105"/>
      <c r="P6" s="1105"/>
      <c r="Q6" s="326"/>
      <c r="R6" s="326"/>
      <c r="S6" s="326"/>
      <c r="T6" s="326"/>
      <c r="U6" s="326"/>
      <c r="V6" s="326"/>
      <c r="W6" s="311"/>
      <c r="X6" s="325"/>
      <c r="Y6" s="325"/>
      <c r="Z6" s="325"/>
      <c r="AA6" s="325"/>
      <c r="AB6" s="325"/>
      <c r="AC6" s="325"/>
      <c r="AD6" s="325"/>
      <c r="AE6" s="325"/>
      <c r="AF6" s="325"/>
      <c r="AG6" s="325"/>
      <c r="AH6" s="325"/>
      <c r="AI6" s="325"/>
    </row>
    <row r="7" spans="2:35" ht="14.25" customHeight="1"/>
    <row r="8" spans="2:35" s="316" customFormat="1" ht="63" customHeight="1">
      <c r="B8" s="312" t="s">
        <v>285</v>
      </c>
      <c r="C8" s="1104" t="s">
        <v>528</v>
      </c>
      <c r="D8" s="1104"/>
      <c r="E8" s="1103" t="s">
        <v>286</v>
      </c>
      <c r="F8" s="1103"/>
      <c r="G8" s="1103"/>
      <c r="H8" s="1103" t="s">
        <v>287</v>
      </c>
      <c r="I8" s="1103"/>
      <c r="J8" s="1103"/>
      <c r="K8" s="1103"/>
      <c r="L8" s="1103" t="s">
        <v>288</v>
      </c>
      <c r="M8" s="1103"/>
      <c r="N8" s="1103"/>
      <c r="O8" s="1103"/>
      <c r="P8" s="1104" t="s">
        <v>529</v>
      </c>
      <c r="Q8" s="1104"/>
      <c r="R8" s="1104"/>
      <c r="S8" s="1103" t="s">
        <v>290</v>
      </c>
      <c r="T8" s="1103"/>
      <c r="U8" s="1103" t="s">
        <v>292</v>
      </c>
      <c r="V8" s="1103"/>
      <c r="W8" s="313" t="s">
        <v>259</v>
      </c>
    </row>
    <row r="9" spans="2:35" ht="56.25" customHeight="1">
      <c r="B9" s="313" t="s">
        <v>300</v>
      </c>
      <c r="C9" s="1106" t="s">
        <v>530</v>
      </c>
      <c r="D9" s="1106"/>
      <c r="E9" s="1103" t="s">
        <v>531</v>
      </c>
      <c r="F9" s="1103"/>
      <c r="G9" s="1103"/>
      <c r="H9" s="1107" t="s">
        <v>899</v>
      </c>
      <c r="I9" s="1107"/>
      <c r="J9" s="1107"/>
      <c r="K9" s="1107"/>
      <c r="L9" s="1103" t="s">
        <v>295</v>
      </c>
      <c r="M9" s="1103"/>
      <c r="N9" s="1103"/>
      <c r="O9" s="1103"/>
      <c r="P9" s="1104" t="s">
        <v>540</v>
      </c>
      <c r="Q9" s="1104"/>
      <c r="R9" s="1104"/>
      <c r="S9" s="1106" t="s">
        <v>532</v>
      </c>
      <c r="T9" s="1106"/>
      <c r="U9" s="1104" t="s">
        <v>533</v>
      </c>
      <c r="V9" s="1104"/>
      <c r="W9" s="319" t="s">
        <v>298</v>
      </c>
    </row>
    <row r="10" spans="2:35" ht="56.25" customHeight="1">
      <c r="B10" s="313" t="s">
        <v>300</v>
      </c>
      <c r="C10" s="1106" t="s">
        <v>534</v>
      </c>
      <c r="D10" s="1106"/>
      <c r="E10" s="1103" t="s">
        <v>531</v>
      </c>
      <c r="F10" s="1103"/>
      <c r="G10" s="1103"/>
      <c r="H10" s="1107" t="s">
        <v>899</v>
      </c>
      <c r="I10" s="1107"/>
      <c r="J10" s="1107"/>
      <c r="K10" s="1107"/>
      <c r="L10" s="1103" t="s">
        <v>535</v>
      </c>
      <c r="M10" s="1103"/>
      <c r="N10" s="1103"/>
      <c r="O10" s="1103"/>
      <c r="P10" s="1104" t="s">
        <v>539</v>
      </c>
      <c r="Q10" s="1104"/>
      <c r="R10" s="1104"/>
      <c r="S10" s="1106" t="s">
        <v>532</v>
      </c>
      <c r="T10" s="1106"/>
      <c r="U10" s="1104" t="s">
        <v>533</v>
      </c>
      <c r="V10" s="1104"/>
      <c r="W10" s="319" t="s">
        <v>298</v>
      </c>
    </row>
    <row r="11" spans="2:35" ht="56.25" customHeight="1">
      <c r="B11" s="313">
        <v>1</v>
      </c>
      <c r="C11" s="1106"/>
      <c r="D11" s="1106"/>
      <c r="E11" s="1103"/>
      <c r="F11" s="1103"/>
      <c r="G11" s="1103"/>
      <c r="H11" s="1103"/>
      <c r="I11" s="1103"/>
      <c r="J11" s="1103"/>
      <c r="K11" s="1103"/>
      <c r="L11" s="1103"/>
      <c r="M11" s="1103"/>
      <c r="N11" s="1103"/>
      <c r="O11" s="1103"/>
      <c r="P11" s="1104"/>
      <c r="Q11" s="1104"/>
      <c r="R11" s="1104"/>
      <c r="S11" s="1104"/>
      <c r="T11" s="1104"/>
      <c r="U11" s="1104"/>
      <c r="V11" s="1104"/>
      <c r="W11" s="312"/>
    </row>
    <row r="12" spans="2:35" ht="56.25" customHeight="1">
      <c r="B12" s="313">
        <v>2</v>
      </c>
      <c r="C12" s="1106"/>
      <c r="D12" s="1106"/>
      <c r="E12" s="1103"/>
      <c r="F12" s="1103"/>
      <c r="G12" s="1103"/>
      <c r="H12" s="1103"/>
      <c r="I12" s="1103"/>
      <c r="J12" s="1103"/>
      <c r="K12" s="1103"/>
      <c r="L12" s="1103"/>
      <c r="M12" s="1103"/>
      <c r="N12" s="1103"/>
      <c r="O12" s="1103"/>
      <c r="P12" s="1104"/>
      <c r="Q12" s="1104"/>
      <c r="R12" s="1104"/>
      <c r="S12" s="1104"/>
      <c r="T12" s="1104"/>
      <c r="U12" s="1104"/>
      <c r="V12" s="1104"/>
      <c r="W12" s="312"/>
    </row>
    <row r="13" spans="2:35" ht="56.25" customHeight="1">
      <c r="B13" s="313">
        <v>3</v>
      </c>
      <c r="C13" s="1106"/>
      <c r="D13" s="1106"/>
      <c r="E13" s="1103"/>
      <c r="F13" s="1103"/>
      <c r="G13" s="1103"/>
      <c r="H13" s="1103"/>
      <c r="I13" s="1103"/>
      <c r="J13" s="1103"/>
      <c r="K13" s="1103"/>
      <c r="L13" s="1103"/>
      <c r="M13" s="1103"/>
      <c r="N13" s="1103"/>
      <c r="O13" s="1103"/>
      <c r="P13" s="1104"/>
      <c r="Q13" s="1104"/>
      <c r="R13" s="1104"/>
      <c r="S13" s="1104"/>
      <c r="T13" s="1104"/>
      <c r="U13" s="1104"/>
      <c r="V13" s="1104"/>
      <c r="W13" s="312"/>
    </row>
    <row r="15" spans="2:35">
      <c r="B15" s="322" t="s">
        <v>536</v>
      </c>
      <c r="C15" s="322"/>
      <c r="D15" s="322"/>
      <c r="E15" s="322"/>
      <c r="F15" s="322"/>
      <c r="G15" s="322"/>
      <c r="H15" s="322"/>
      <c r="I15" s="322"/>
      <c r="J15" s="322"/>
      <c r="K15" s="322"/>
      <c r="L15" s="322"/>
      <c r="M15" s="322"/>
      <c r="N15" s="322"/>
      <c r="O15" s="322"/>
      <c r="P15" s="322"/>
      <c r="Q15" s="322"/>
      <c r="R15" s="322"/>
      <c r="S15" s="322"/>
      <c r="T15" s="322"/>
      <c r="U15" s="322"/>
      <c r="V15" s="322"/>
      <c r="W15" s="322"/>
    </row>
    <row r="16" spans="2:35">
      <c r="B16" s="323"/>
      <c r="C16" s="323"/>
      <c r="D16" s="322"/>
      <c r="E16" s="322"/>
      <c r="F16" s="322"/>
      <c r="G16" s="322"/>
      <c r="H16" s="322"/>
      <c r="I16" s="323"/>
      <c r="J16" s="323"/>
      <c r="K16" s="322"/>
      <c r="L16" s="322"/>
      <c r="M16" s="322"/>
      <c r="N16" s="322"/>
      <c r="O16" s="322"/>
      <c r="P16" s="322"/>
      <c r="Q16" s="322"/>
      <c r="R16" s="322"/>
      <c r="S16" s="322"/>
      <c r="T16" s="322"/>
      <c r="U16" s="322"/>
      <c r="V16" s="322"/>
      <c r="W16" s="322"/>
    </row>
    <row r="17" spans="2:23">
      <c r="B17" s="322"/>
      <c r="C17" s="322"/>
      <c r="D17" s="322"/>
      <c r="E17" s="322"/>
      <c r="F17" s="322"/>
      <c r="G17" s="322"/>
      <c r="H17" s="322"/>
      <c r="I17" s="322"/>
      <c r="J17" s="322"/>
      <c r="K17" s="322"/>
      <c r="L17" s="322"/>
      <c r="M17" s="322"/>
      <c r="N17" s="322"/>
      <c r="O17" s="322"/>
      <c r="P17" s="322"/>
      <c r="Q17" s="322"/>
      <c r="R17" s="322"/>
      <c r="S17" s="322"/>
      <c r="T17" s="322"/>
      <c r="U17" s="322"/>
      <c r="V17" s="322"/>
      <c r="W17" s="322"/>
    </row>
    <row r="18" spans="2:23">
      <c r="B18" s="1108"/>
      <c r="C18" s="1108"/>
      <c r="D18" s="322"/>
      <c r="E18" s="322"/>
      <c r="F18" s="322"/>
      <c r="G18" s="322"/>
      <c r="H18" s="322"/>
      <c r="I18" s="322"/>
      <c r="J18" s="322"/>
      <c r="K18" s="322"/>
      <c r="L18" s="322"/>
      <c r="M18" s="322"/>
      <c r="N18" s="322"/>
      <c r="O18" s="322"/>
      <c r="P18" s="322"/>
      <c r="Q18" s="322"/>
      <c r="R18" s="322"/>
      <c r="S18" s="322"/>
      <c r="T18" s="322"/>
      <c r="U18" s="322"/>
      <c r="V18" s="322"/>
      <c r="W18" s="322"/>
    </row>
    <row r="19" spans="2:23">
      <c r="B19" s="322"/>
      <c r="C19" s="322"/>
      <c r="D19" s="322"/>
      <c r="E19" s="322"/>
      <c r="F19" s="322"/>
      <c r="G19" s="322"/>
      <c r="H19" s="322"/>
      <c r="I19" s="322"/>
      <c r="J19" s="322"/>
      <c r="K19" s="322"/>
      <c r="L19" s="322"/>
      <c r="M19" s="322"/>
      <c r="N19" s="322"/>
      <c r="O19" s="322"/>
      <c r="P19" s="322"/>
      <c r="Q19" s="322"/>
      <c r="R19" s="322"/>
      <c r="S19" s="322"/>
      <c r="T19" s="322"/>
      <c r="U19" s="322"/>
      <c r="V19" s="322"/>
      <c r="W19" s="322"/>
    </row>
  </sheetData>
  <mergeCells count="50">
    <mergeCell ref="S13:T13"/>
    <mergeCell ref="B18:C18"/>
    <mergeCell ref="E4:J4"/>
    <mergeCell ref="E5:P5"/>
    <mergeCell ref="U13:V13"/>
    <mergeCell ref="C13:D13"/>
    <mergeCell ref="E13:G13"/>
    <mergeCell ref="H13:K13"/>
    <mergeCell ref="L13:O13"/>
    <mergeCell ref="P13:R13"/>
    <mergeCell ref="U11:V11"/>
    <mergeCell ref="C12:D12"/>
    <mergeCell ref="E12:G12"/>
    <mergeCell ref="H12:K12"/>
    <mergeCell ref="L12:O12"/>
    <mergeCell ref="P12:R12"/>
    <mergeCell ref="S12:T12"/>
    <mergeCell ref="U12:V12"/>
    <mergeCell ref="C11:D11"/>
    <mergeCell ref="E11:G11"/>
    <mergeCell ref="H11:K11"/>
    <mergeCell ref="L11:O11"/>
    <mergeCell ref="P11:R11"/>
    <mergeCell ref="S11:T11"/>
    <mergeCell ref="U9:V9"/>
    <mergeCell ref="C10:D10"/>
    <mergeCell ref="E10:G10"/>
    <mergeCell ref="H10:K10"/>
    <mergeCell ref="L10:O10"/>
    <mergeCell ref="P10:R10"/>
    <mergeCell ref="S10:T10"/>
    <mergeCell ref="U10:V10"/>
    <mergeCell ref="C9:D9"/>
    <mergeCell ref="E9:G9"/>
    <mergeCell ref="H9:K9"/>
    <mergeCell ref="L9:O9"/>
    <mergeCell ref="P9:R9"/>
    <mergeCell ref="S9:T9"/>
    <mergeCell ref="S8:T8"/>
    <mergeCell ref="U8:V8"/>
    <mergeCell ref="B2:W2"/>
    <mergeCell ref="B4:D4"/>
    <mergeCell ref="B5:D5"/>
    <mergeCell ref="C8:D8"/>
    <mergeCell ref="E8:G8"/>
    <mergeCell ref="H8:K8"/>
    <mergeCell ref="L8:O8"/>
    <mergeCell ref="P8:R8"/>
    <mergeCell ref="B6:D6"/>
    <mergeCell ref="E6:P6"/>
  </mergeCells>
  <phoneticPr fontId="5"/>
  <dataValidations count="2">
    <dataValidation type="list" allowBlank="1" showInputMessage="1" showErrorMessage="1" sqref="C9:D13">
      <formula1>"特別養護老人ホーム, グループホーム, サービス付高齢者住宅, デイサービス, ショートステイ, 訪問介護, 障害福祉施設, その他"</formula1>
    </dataValidation>
    <dataValidation type="list" allowBlank="1" showInputMessage="1" showErrorMessage="1" sqref="P9:R13">
      <formula1>"職場見学, 職場体験, 職場実習"</formula1>
    </dataValidation>
  </dataValidations>
  <pageMargins left="0.7" right="0.7" top="0.75" bottom="0.75" header="0.3" footer="0.3"/>
  <pageSetup paperSize="9" scale="68"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U32"/>
  <sheetViews>
    <sheetView view="pageBreakPreview" zoomScale="80" zoomScaleNormal="55" zoomScaleSheetLayoutView="80" workbookViewId="0">
      <selection activeCell="W12" sqref="W12"/>
    </sheetView>
  </sheetViews>
  <sheetFormatPr defaultRowHeight="14.25"/>
  <cols>
    <col min="1" max="1" width="1.125" style="57" customWidth="1"/>
    <col min="2" max="3" width="5.625" style="253" customWidth="1"/>
    <col min="4" max="4" width="14.125" style="253" customWidth="1"/>
    <col min="5" max="5" width="17.625" style="253" customWidth="1"/>
    <col min="6" max="16" width="9" style="253"/>
    <col min="17" max="17" width="1.25" style="57" customWidth="1"/>
    <col min="18" max="16384" width="9" style="57"/>
  </cols>
  <sheetData>
    <row r="1" spans="1:16" ht="30" customHeight="1" thickBot="1">
      <c r="O1" s="1142" t="s">
        <v>618</v>
      </c>
      <c r="P1" s="788"/>
    </row>
    <row r="2" spans="1:16" ht="25.5" customHeight="1">
      <c r="A2" s="54"/>
      <c r="B2" s="1146" t="s">
        <v>272</v>
      </c>
      <c r="C2" s="1146"/>
      <c r="D2" s="1146"/>
      <c r="E2" s="1146"/>
      <c r="F2" s="1146"/>
      <c r="G2" s="1146"/>
      <c r="H2" s="1146"/>
      <c r="I2" s="1146"/>
      <c r="J2" s="1146"/>
      <c r="K2" s="1146"/>
      <c r="L2" s="1146"/>
      <c r="M2" s="1146"/>
      <c r="N2" s="1146"/>
      <c r="O2" s="1146"/>
      <c r="P2" s="1146"/>
    </row>
    <row r="3" spans="1:16" ht="33.75" customHeight="1">
      <c r="A3" s="72"/>
      <c r="B3" s="1147" t="s">
        <v>199</v>
      </c>
      <c r="C3" s="1147"/>
      <c r="D3" s="1148"/>
      <c r="E3" s="463" t="str">
        <f>科名</f>
        <v>あいうえお＊あいうえお＊あいうえお＊あいうえお＊あいうえお＊あいう</v>
      </c>
      <c r="F3" s="464"/>
      <c r="G3" s="464"/>
      <c r="H3" s="464"/>
      <c r="I3" s="464"/>
      <c r="J3" s="464"/>
      <c r="K3" s="464"/>
      <c r="L3" s="466"/>
      <c r="M3" s="846" t="s">
        <v>198</v>
      </c>
      <c r="N3" s="846"/>
      <c r="O3" s="1149" t="s">
        <v>210</v>
      </c>
      <c r="P3" s="917"/>
    </row>
    <row r="4" spans="1:16" ht="33.75" customHeight="1">
      <c r="A4" s="411"/>
      <c r="B4" s="1154"/>
      <c r="C4" s="1155"/>
      <c r="D4" s="1155"/>
      <c r="E4" s="539" t="str">
        <f>提案左括弧&amp;提案科名&amp;提案右括弧</f>
        <v>（アイウエオ＊アイウエオ＊アイウエオ＊アイウエオ＊アイウエオ＊アイウ）</v>
      </c>
      <c r="F4" s="465"/>
      <c r="G4" s="465"/>
      <c r="H4" s="465"/>
      <c r="I4" s="465"/>
      <c r="J4" s="465"/>
      <c r="K4" s="465"/>
      <c r="L4" s="467"/>
      <c r="M4" s="846"/>
      <c r="N4" s="846"/>
      <c r="O4" s="1150"/>
      <c r="P4" s="816"/>
    </row>
    <row r="5" spans="1:16" ht="33.75" customHeight="1">
      <c r="A5" s="72"/>
      <c r="B5" s="1115" t="s">
        <v>200</v>
      </c>
      <c r="C5" s="1115"/>
      <c r="D5" s="1115"/>
      <c r="E5" s="1152">
        <f>開講日</f>
        <v>45794</v>
      </c>
      <c r="F5" s="1153"/>
      <c r="G5" s="1153"/>
      <c r="H5" s="538" t="s">
        <v>484</v>
      </c>
      <c r="I5" s="1153">
        <f>修了日</f>
        <v>45889</v>
      </c>
      <c r="J5" s="1153"/>
      <c r="K5" s="1153"/>
      <c r="L5" s="328"/>
      <c r="M5" s="846"/>
      <c r="N5" s="846"/>
      <c r="O5" s="1151"/>
      <c r="P5" s="942"/>
    </row>
    <row r="6" spans="1:16" ht="39.950000000000003" customHeight="1">
      <c r="A6" s="72"/>
      <c r="B6" s="1115" t="s">
        <v>206</v>
      </c>
      <c r="C6" s="1115"/>
      <c r="D6" s="1115"/>
      <c r="E6" s="1143" t="s">
        <v>211</v>
      </c>
      <c r="F6" s="1144"/>
      <c r="G6" s="1144"/>
      <c r="H6" s="1144"/>
      <c r="I6" s="1144"/>
      <c r="J6" s="1144"/>
      <c r="K6" s="1144"/>
      <c r="L6" s="1144"/>
      <c r="M6" s="1144"/>
      <c r="N6" s="1144"/>
      <c r="O6" s="1144"/>
      <c r="P6" s="1145"/>
    </row>
    <row r="7" spans="1:16" ht="39.950000000000003" customHeight="1">
      <c r="A7" s="72"/>
      <c r="B7" s="1115" t="s">
        <v>207</v>
      </c>
      <c r="C7" s="1115"/>
      <c r="D7" s="1115"/>
      <c r="E7" s="1143" t="s">
        <v>271</v>
      </c>
      <c r="F7" s="1144"/>
      <c r="G7" s="1144"/>
      <c r="H7" s="1144"/>
      <c r="I7" s="1144"/>
      <c r="J7" s="1144"/>
      <c r="K7" s="1144"/>
      <c r="L7" s="1144"/>
      <c r="M7" s="1144"/>
      <c r="N7" s="1144"/>
      <c r="O7" s="1144"/>
      <c r="P7" s="1145"/>
    </row>
    <row r="8" spans="1:16" ht="39.950000000000003" customHeight="1">
      <c r="A8" s="72"/>
      <c r="B8" s="1115" t="s">
        <v>201</v>
      </c>
      <c r="C8" s="1115"/>
      <c r="D8" s="1115"/>
      <c r="E8" s="1134" t="s">
        <v>212</v>
      </c>
      <c r="F8" s="1134"/>
      <c r="G8" s="1134"/>
      <c r="H8" s="1134"/>
      <c r="I8" s="1134"/>
      <c r="J8" s="1134"/>
      <c r="K8" s="1134"/>
      <c r="L8" s="1134"/>
      <c r="M8" s="1134"/>
      <c r="N8" s="1134"/>
      <c r="O8" s="1134"/>
      <c r="P8" s="1134"/>
    </row>
    <row r="9" spans="1:16" s="54" customFormat="1" ht="57" customHeight="1">
      <c r="A9" s="55"/>
      <c r="B9" s="846"/>
      <c r="C9" s="846"/>
      <c r="D9" s="846" t="s">
        <v>202</v>
      </c>
      <c r="E9" s="846"/>
      <c r="F9" s="847" t="s">
        <v>203</v>
      </c>
      <c r="G9" s="798"/>
      <c r="H9" s="798"/>
      <c r="I9" s="798"/>
      <c r="J9" s="798"/>
      <c r="K9" s="798"/>
      <c r="L9" s="798"/>
      <c r="M9" s="798"/>
      <c r="N9" s="798"/>
      <c r="O9" s="848"/>
      <c r="P9" s="73" t="s">
        <v>204</v>
      </c>
    </row>
    <row r="10" spans="1:16" ht="39.950000000000003" customHeight="1">
      <c r="A10" s="72"/>
      <c r="B10" s="1135" t="s">
        <v>208</v>
      </c>
      <c r="C10" s="1126" t="s">
        <v>213</v>
      </c>
      <c r="D10" s="1137"/>
      <c r="E10" s="1137"/>
      <c r="F10" s="1112"/>
      <c r="G10" s="1113"/>
      <c r="H10" s="1113"/>
      <c r="I10" s="1113"/>
      <c r="J10" s="1113"/>
      <c r="K10" s="1113"/>
      <c r="L10" s="1113"/>
      <c r="M10" s="1113"/>
      <c r="N10" s="1113"/>
      <c r="O10" s="1114"/>
      <c r="P10" s="330"/>
    </row>
    <row r="11" spans="1:16" ht="39.950000000000003" customHeight="1">
      <c r="A11" s="72"/>
      <c r="B11" s="1136"/>
      <c r="C11" s="1126"/>
      <c r="D11" s="1138"/>
      <c r="E11" s="1138"/>
      <c r="F11" s="1109"/>
      <c r="G11" s="1110"/>
      <c r="H11" s="1110"/>
      <c r="I11" s="1110"/>
      <c r="J11" s="1110"/>
      <c r="K11" s="1110"/>
      <c r="L11" s="1110"/>
      <c r="M11" s="1110"/>
      <c r="N11" s="1110"/>
      <c r="O11" s="1111"/>
      <c r="P11" s="331"/>
    </row>
    <row r="12" spans="1:16" ht="39.950000000000003" customHeight="1">
      <c r="A12" s="72"/>
      <c r="B12" s="1136"/>
      <c r="C12" s="1126"/>
      <c r="D12" s="1138"/>
      <c r="E12" s="1138"/>
      <c r="F12" s="1109"/>
      <c r="G12" s="1110"/>
      <c r="H12" s="1110"/>
      <c r="I12" s="1110"/>
      <c r="J12" s="1110"/>
      <c r="K12" s="1110"/>
      <c r="L12" s="1110"/>
      <c r="M12" s="1110"/>
      <c r="N12" s="1110"/>
      <c r="O12" s="1111"/>
      <c r="P12" s="331"/>
    </row>
    <row r="13" spans="1:16" ht="39.950000000000003" customHeight="1">
      <c r="A13" s="72"/>
      <c r="B13" s="1136"/>
      <c r="C13" s="1126"/>
      <c r="D13" s="1138"/>
      <c r="E13" s="1138"/>
      <c r="F13" s="1109"/>
      <c r="G13" s="1110"/>
      <c r="H13" s="1110"/>
      <c r="I13" s="1110"/>
      <c r="J13" s="1110"/>
      <c r="K13" s="1110"/>
      <c r="L13" s="1110"/>
      <c r="M13" s="1110"/>
      <c r="N13" s="1110"/>
      <c r="O13" s="1111"/>
      <c r="P13" s="331"/>
    </row>
    <row r="14" spans="1:16" ht="39.950000000000003" customHeight="1">
      <c r="A14" s="72"/>
      <c r="B14" s="1136"/>
      <c r="C14" s="1126"/>
      <c r="D14" s="1109"/>
      <c r="E14" s="1111"/>
      <c r="F14" s="1109"/>
      <c r="G14" s="1110"/>
      <c r="H14" s="1110"/>
      <c r="I14" s="1110"/>
      <c r="J14" s="1110"/>
      <c r="K14" s="1110"/>
      <c r="L14" s="1110"/>
      <c r="M14" s="1110"/>
      <c r="N14" s="1110"/>
      <c r="O14" s="1111"/>
      <c r="P14" s="331"/>
    </row>
    <row r="15" spans="1:16" ht="39.950000000000003" customHeight="1">
      <c r="A15" s="72"/>
      <c r="B15" s="1136"/>
      <c r="C15" s="1126"/>
      <c r="D15" s="1139"/>
      <c r="E15" s="1140"/>
      <c r="F15" s="1109"/>
      <c r="G15" s="1110"/>
      <c r="H15" s="1110"/>
      <c r="I15" s="1110"/>
      <c r="J15" s="1110"/>
      <c r="K15" s="1110"/>
      <c r="L15" s="1110"/>
      <c r="M15" s="1110"/>
      <c r="N15" s="1110"/>
      <c r="O15" s="1111"/>
      <c r="P15" s="332"/>
    </row>
    <row r="16" spans="1:16" ht="39.950000000000003" customHeight="1">
      <c r="A16" s="72"/>
      <c r="B16" s="1136"/>
      <c r="C16" s="1126"/>
      <c r="D16" s="1138"/>
      <c r="E16" s="1138"/>
      <c r="F16" s="1109"/>
      <c r="G16" s="1110"/>
      <c r="H16" s="1110"/>
      <c r="I16" s="1110"/>
      <c r="J16" s="1110"/>
      <c r="K16" s="1110"/>
      <c r="L16" s="1110"/>
      <c r="M16" s="1110"/>
      <c r="N16" s="1110"/>
      <c r="O16" s="1111"/>
      <c r="P16" s="331"/>
    </row>
    <row r="17" spans="1:21" ht="39.950000000000003" customHeight="1">
      <c r="A17" s="72"/>
      <c r="B17" s="1136"/>
      <c r="C17" s="1126"/>
      <c r="D17" s="1130" t="s">
        <v>214</v>
      </c>
      <c r="E17" s="1131"/>
      <c r="F17" s="1109"/>
      <c r="G17" s="1110"/>
      <c r="H17" s="1110"/>
      <c r="I17" s="1110"/>
      <c r="J17" s="1110"/>
      <c r="K17" s="1110"/>
      <c r="L17" s="1110"/>
      <c r="M17" s="1110"/>
      <c r="N17" s="1110"/>
      <c r="O17" s="1110"/>
      <c r="P17" s="331">
        <v>12</v>
      </c>
    </row>
    <row r="18" spans="1:21" ht="39.950000000000003" customHeight="1">
      <c r="A18" s="72"/>
      <c r="B18" s="1136"/>
      <c r="C18" s="1126"/>
      <c r="D18" s="1130" t="s">
        <v>215</v>
      </c>
      <c r="E18" s="1131"/>
      <c r="F18" s="1109"/>
      <c r="G18" s="1110"/>
      <c r="H18" s="1110"/>
      <c r="I18" s="1110"/>
      <c r="J18" s="1110"/>
      <c r="K18" s="1110"/>
      <c r="L18" s="1110"/>
      <c r="M18" s="1110"/>
      <c r="N18" s="1110"/>
      <c r="O18" s="1110"/>
      <c r="P18" s="331">
        <v>24</v>
      </c>
      <c r="T18" s="254"/>
      <c r="U18" s="254"/>
    </row>
    <row r="19" spans="1:21" ht="39.950000000000003" customHeight="1">
      <c r="A19" s="72"/>
      <c r="B19" s="1136"/>
      <c r="C19" s="1126"/>
      <c r="D19" s="1141" t="s">
        <v>217</v>
      </c>
      <c r="E19" s="1141"/>
      <c r="F19" s="1138"/>
      <c r="G19" s="1138"/>
      <c r="H19" s="1138"/>
      <c r="I19" s="1138"/>
      <c r="J19" s="1138"/>
      <c r="K19" s="1138"/>
      <c r="L19" s="1138"/>
      <c r="M19" s="1138"/>
      <c r="N19" s="1138"/>
      <c r="O19" s="1138"/>
      <c r="P19" s="331">
        <v>24</v>
      </c>
      <c r="T19" s="254"/>
      <c r="U19" s="254"/>
    </row>
    <row r="20" spans="1:21" ht="39.950000000000003" customHeight="1">
      <c r="A20" s="72"/>
      <c r="B20" s="1136"/>
      <c r="C20" s="1126"/>
      <c r="D20" s="1132" t="s">
        <v>218</v>
      </c>
      <c r="E20" s="1132"/>
      <c r="F20" s="1133"/>
      <c r="G20" s="1133"/>
      <c r="H20" s="1133"/>
      <c r="I20" s="1133"/>
      <c r="J20" s="1133"/>
      <c r="K20" s="1133"/>
      <c r="L20" s="1133"/>
      <c r="M20" s="1133"/>
      <c r="N20" s="1133"/>
      <c r="O20" s="1133"/>
      <c r="P20" s="333">
        <v>3</v>
      </c>
    </row>
    <row r="21" spans="1:21" ht="39.950000000000003" customHeight="1">
      <c r="A21" s="72"/>
      <c r="B21" s="1136"/>
      <c r="C21" s="1126"/>
      <c r="D21" s="1122" t="s">
        <v>219</v>
      </c>
      <c r="E21" s="1123"/>
      <c r="F21" s="1123"/>
      <c r="G21" s="1123"/>
      <c r="H21" s="1123"/>
      <c r="I21" s="1123"/>
      <c r="J21" s="1123"/>
      <c r="K21" s="1123"/>
      <c r="L21" s="1123"/>
      <c r="M21" s="1123"/>
      <c r="N21" s="1123"/>
      <c r="O21" s="1123"/>
      <c r="P21" s="334"/>
    </row>
    <row r="22" spans="1:21" ht="39.950000000000003" customHeight="1">
      <c r="A22" s="72"/>
      <c r="B22" s="1136"/>
      <c r="C22" s="1126" t="s">
        <v>220</v>
      </c>
      <c r="D22" s="1112"/>
      <c r="E22" s="1114"/>
      <c r="F22" s="1109"/>
      <c r="G22" s="1110"/>
      <c r="H22" s="1110"/>
      <c r="I22" s="1110"/>
      <c r="J22" s="1110"/>
      <c r="K22" s="1110"/>
      <c r="L22" s="1110"/>
      <c r="M22" s="1110"/>
      <c r="N22" s="1110"/>
      <c r="O22" s="1111"/>
      <c r="P22" s="330"/>
    </row>
    <row r="23" spans="1:21" ht="39.950000000000003" customHeight="1">
      <c r="A23" s="72"/>
      <c r="B23" s="1136"/>
      <c r="C23" s="1126"/>
      <c r="D23" s="1109"/>
      <c r="E23" s="1111"/>
      <c r="F23" s="1109"/>
      <c r="G23" s="1110"/>
      <c r="H23" s="1110"/>
      <c r="I23" s="1110"/>
      <c r="J23" s="1110"/>
      <c r="K23" s="1110"/>
      <c r="L23" s="1110"/>
      <c r="M23" s="1110"/>
      <c r="N23" s="1110"/>
      <c r="O23" s="1111"/>
      <c r="P23" s="335"/>
    </row>
    <row r="24" spans="1:21" ht="39.950000000000003" customHeight="1">
      <c r="A24" s="1127"/>
      <c r="B24" s="1136"/>
      <c r="C24" s="1126"/>
      <c r="D24" s="1128"/>
      <c r="E24" s="1129"/>
      <c r="F24" s="1109"/>
      <c r="G24" s="1110"/>
      <c r="H24" s="1110"/>
      <c r="I24" s="1110"/>
      <c r="J24" s="1110"/>
      <c r="K24" s="1110"/>
      <c r="L24" s="1110"/>
      <c r="M24" s="1110"/>
      <c r="N24" s="1110"/>
      <c r="O24" s="1111"/>
      <c r="P24" s="331"/>
    </row>
    <row r="25" spans="1:21" ht="39.950000000000003" customHeight="1">
      <c r="A25" s="1127"/>
      <c r="B25" s="1136"/>
      <c r="C25" s="1126"/>
      <c r="D25" s="1109"/>
      <c r="E25" s="1111"/>
      <c r="F25" s="1109"/>
      <c r="G25" s="1110"/>
      <c r="H25" s="1110"/>
      <c r="I25" s="1110"/>
      <c r="J25" s="1110"/>
      <c r="K25" s="1110"/>
      <c r="L25" s="1110"/>
      <c r="M25" s="1110"/>
      <c r="N25" s="1110"/>
      <c r="O25" s="1111"/>
      <c r="P25" s="331"/>
    </row>
    <row r="26" spans="1:21" ht="39.950000000000003" customHeight="1">
      <c r="A26" s="1127"/>
      <c r="B26" s="1136"/>
      <c r="C26" s="1126"/>
      <c r="D26" s="1120"/>
      <c r="E26" s="1121"/>
      <c r="F26" s="1109"/>
      <c r="G26" s="1110"/>
      <c r="H26" s="1110"/>
      <c r="I26" s="1110"/>
      <c r="J26" s="1110"/>
      <c r="K26" s="1110"/>
      <c r="L26" s="1110"/>
      <c r="M26" s="1110"/>
      <c r="N26" s="1110"/>
      <c r="O26" s="1111"/>
      <c r="P26" s="331"/>
    </row>
    <row r="27" spans="1:21" ht="39.950000000000003" customHeight="1">
      <c r="A27" s="1127"/>
      <c r="B27" s="1136"/>
      <c r="C27" s="1126"/>
      <c r="D27" s="1122" t="s">
        <v>221</v>
      </c>
      <c r="E27" s="1123"/>
      <c r="F27" s="1123"/>
      <c r="G27" s="1123"/>
      <c r="H27" s="1123"/>
      <c r="I27" s="1123"/>
      <c r="J27" s="1123"/>
      <c r="K27" s="1123"/>
      <c r="L27" s="1123"/>
      <c r="M27" s="1123"/>
      <c r="N27" s="1123"/>
      <c r="O27" s="1123"/>
      <c r="P27" s="334"/>
    </row>
    <row r="28" spans="1:21" ht="39.950000000000003" customHeight="1">
      <c r="A28" s="56"/>
      <c r="B28" s="1124" t="s">
        <v>205</v>
      </c>
      <c r="C28" s="1124"/>
      <c r="D28" s="1124"/>
      <c r="E28" s="1124"/>
      <c r="F28" s="1124"/>
      <c r="G28" s="1124"/>
      <c r="H28" s="1124"/>
      <c r="I28" s="1124"/>
      <c r="J28" s="1124"/>
      <c r="K28" s="1124"/>
      <c r="L28" s="1124"/>
      <c r="M28" s="1124"/>
      <c r="N28" s="1124"/>
      <c r="O28" s="1124"/>
      <c r="P28" s="336">
        <v>324</v>
      </c>
    </row>
    <row r="29" spans="1:21">
      <c r="A29" s="56"/>
      <c r="B29" s="337"/>
      <c r="C29" s="337"/>
      <c r="D29" s="337"/>
      <c r="E29" s="337"/>
      <c r="F29" s="337"/>
      <c r="G29" s="337"/>
      <c r="H29" s="337"/>
      <c r="I29" s="337"/>
      <c r="J29" s="337"/>
      <c r="K29" s="337"/>
      <c r="L29" s="337"/>
      <c r="M29" s="337"/>
      <c r="N29" s="337"/>
      <c r="O29" s="337"/>
      <c r="P29" s="337"/>
    </row>
    <row r="30" spans="1:21" ht="39.950000000000003" customHeight="1">
      <c r="B30" s="1115" t="s">
        <v>222</v>
      </c>
      <c r="C30" s="1115"/>
      <c r="D30" s="1115"/>
      <c r="E30" s="1115"/>
      <c r="F30" s="1125" t="s">
        <v>659</v>
      </c>
      <c r="G30" s="1125"/>
      <c r="H30" s="1125"/>
      <c r="I30" s="1125"/>
      <c r="J30" s="1125"/>
      <c r="K30" s="1125"/>
      <c r="L30" s="1125"/>
      <c r="M30" s="1125"/>
      <c r="N30" s="1125"/>
      <c r="O30" s="1125"/>
      <c r="P30" s="1125"/>
    </row>
    <row r="31" spans="1:21" ht="39.950000000000003" customHeight="1">
      <c r="B31" s="1115" t="s">
        <v>223</v>
      </c>
      <c r="C31" s="1115"/>
      <c r="D31" s="1115"/>
      <c r="E31" s="1115"/>
      <c r="F31" s="1116" t="s">
        <v>224</v>
      </c>
      <c r="G31" s="1117"/>
      <c r="H31" s="1117"/>
      <c r="I31" s="1117"/>
      <c r="J31" s="1117"/>
      <c r="K31" s="1117"/>
      <c r="L31" s="1117"/>
      <c r="M31" s="1117"/>
      <c r="N31" s="1117"/>
      <c r="O31" s="1117"/>
      <c r="P31" s="1118"/>
    </row>
    <row r="32" spans="1:21" ht="39.950000000000003" customHeight="1">
      <c r="B32" s="1115" t="s">
        <v>225</v>
      </c>
      <c r="C32" s="1115"/>
      <c r="D32" s="1115"/>
      <c r="E32" s="1115"/>
      <c r="F32" s="1119" t="s">
        <v>755</v>
      </c>
      <c r="G32" s="1119"/>
      <c r="H32" s="1119"/>
      <c r="I32" s="1119"/>
      <c r="J32" s="1119"/>
      <c r="K32" s="1119"/>
      <c r="L32" s="1119"/>
      <c r="M32" s="1119"/>
      <c r="N32" s="1119"/>
      <c r="O32" s="1119"/>
      <c r="P32" s="1119"/>
    </row>
  </sheetData>
  <mergeCells count="63">
    <mergeCell ref="O1:P1"/>
    <mergeCell ref="B6:D6"/>
    <mergeCell ref="E6:P6"/>
    <mergeCell ref="B7:D7"/>
    <mergeCell ref="E7:P7"/>
    <mergeCell ref="B2:P2"/>
    <mergeCell ref="B3:D3"/>
    <mergeCell ref="M3:N5"/>
    <mergeCell ref="O3:P5"/>
    <mergeCell ref="B5:D5"/>
    <mergeCell ref="E5:G5"/>
    <mergeCell ref="I5:K5"/>
    <mergeCell ref="B4:D4"/>
    <mergeCell ref="B8:D8"/>
    <mergeCell ref="E8:P8"/>
    <mergeCell ref="B9:C9"/>
    <mergeCell ref="D9:E9"/>
    <mergeCell ref="B10:B27"/>
    <mergeCell ref="C10:C21"/>
    <mergeCell ref="D10:E10"/>
    <mergeCell ref="D11:E11"/>
    <mergeCell ref="D12:E12"/>
    <mergeCell ref="D13:E13"/>
    <mergeCell ref="D14:E14"/>
    <mergeCell ref="D21:O21"/>
    <mergeCell ref="D15:E15"/>
    <mergeCell ref="D19:E19"/>
    <mergeCell ref="F19:O19"/>
    <mergeCell ref="D16:E16"/>
    <mergeCell ref="D17:E17"/>
    <mergeCell ref="F17:O17"/>
    <mergeCell ref="D18:E18"/>
    <mergeCell ref="F18:O18"/>
    <mergeCell ref="D20:E20"/>
    <mergeCell ref="F20:O20"/>
    <mergeCell ref="A24:A27"/>
    <mergeCell ref="D24:E24"/>
    <mergeCell ref="D25:E25"/>
    <mergeCell ref="F25:O25"/>
    <mergeCell ref="F26:O26"/>
    <mergeCell ref="B31:E31"/>
    <mergeCell ref="F31:P31"/>
    <mergeCell ref="B32:E32"/>
    <mergeCell ref="F32:P32"/>
    <mergeCell ref="D26:E26"/>
    <mergeCell ref="D27:O27"/>
    <mergeCell ref="B28:O28"/>
    <mergeCell ref="B30:E30"/>
    <mergeCell ref="F30:P30"/>
    <mergeCell ref="C22:C27"/>
    <mergeCell ref="D22:E22"/>
    <mergeCell ref="D23:E23"/>
    <mergeCell ref="F24:O24"/>
    <mergeCell ref="F9:O9"/>
    <mergeCell ref="F10:O10"/>
    <mergeCell ref="F11:O11"/>
    <mergeCell ref="F12:O12"/>
    <mergeCell ref="F13:O13"/>
    <mergeCell ref="F14:O14"/>
    <mergeCell ref="F15:O15"/>
    <mergeCell ref="F16:O16"/>
    <mergeCell ref="F22:O22"/>
    <mergeCell ref="F23:O23"/>
  </mergeCells>
  <phoneticPr fontId="5"/>
  <printOptions horizontalCentered="1" verticalCentered="1"/>
  <pageMargins left="0.70866141732283472" right="0.31496062992125984" top="0.35433070866141736" bottom="0.35433070866141736" header="0.31496062992125984" footer="0.31496062992125984"/>
  <pageSetup paperSize="9" scale="65" fitToWidth="0" fitToHeight="0" orientation="portrait" horizontalDpi="300" verticalDpi="300" r:id="rId1"/>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2"/>
  <sheetViews>
    <sheetView view="pageBreakPreview" zoomScale="80" zoomScaleNormal="70" zoomScaleSheetLayoutView="80" workbookViewId="0">
      <selection activeCell="V17" sqref="V17"/>
    </sheetView>
  </sheetViews>
  <sheetFormatPr defaultRowHeight="14.25"/>
  <cols>
    <col min="1" max="1" width="1.125" style="57" customWidth="1"/>
    <col min="2" max="3" width="5.625" style="253" customWidth="1"/>
    <col min="4" max="5" width="14.125" style="253" customWidth="1"/>
    <col min="6" max="8" width="9" style="253" customWidth="1"/>
    <col min="9" max="9" width="9" style="253"/>
    <col min="10" max="12" width="9" style="253" customWidth="1"/>
    <col min="13" max="13" width="9" style="253"/>
    <col min="14" max="14" width="9" style="253" customWidth="1"/>
    <col min="15" max="16" width="9" style="253"/>
    <col min="17" max="17" width="1.25" style="57" customWidth="1"/>
    <col min="18" max="16384" width="9" style="57"/>
  </cols>
  <sheetData>
    <row r="1" spans="1:16" ht="30" customHeight="1" thickBot="1">
      <c r="O1" s="1142" t="s">
        <v>619</v>
      </c>
      <c r="P1" s="788"/>
    </row>
    <row r="2" spans="1:16" ht="27.75" customHeight="1">
      <c r="A2" s="54"/>
      <c r="B2" s="1146" t="s">
        <v>626</v>
      </c>
      <c r="C2" s="1146"/>
      <c r="D2" s="1146"/>
      <c r="E2" s="1146"/>
      <c r="F2" s="1146"/>
      <c r="G2" s="1146"/>
      <c r="H2" s="1146"/>
      <c r="I2" s="1146"/>
      <c r="J2" s="1146"/>
      <c r="K2" s="1146"/>
      <c r="L2" s="1146"/>
      <c r="M2" s="1146"/>
      <c r="N2" s="1146"/>
      <c r="O2" s="1146"/>
      <c r="P2" s="1146"/>
    </row>
    <row r="3" spans="1:16" ht="39.950000000000003" customHeight="1">
      <c r="A3" s="72"/>
      <c r="B3" s="1147" t="s">
        <v>199</v>
      </c>
      <c r="C3" s="1147"/>
      <c r="D3" s="1147"/>
      <c r="E3" s="463" t="str">
        <f>科名</f>
        <v>あいうえお＊あいうえお＊あいうえお＊あいうえお＊あいうえお＊あいう</v>
      </c>
      <c r="F3" s="464"/>
      <c r="G3" s="464"/>
      <c r="H3" s="464"/>
      <c r="I3" s="464"/>
      <c r="J3" s="464"/>
      <c r="K3" s="464"/>
      <c r="L3" s="466"/>
      <c r="M3" s="846" t="s">
        <v>198</v>
      </c>
      <c r="N3" s="846"/>
      <c r="O3" s="1149" t="s">
        <v>627</v>
      </c>
      <c r="P3" s="917"/>
    </row>
    <row r="4" spans="1:16" ht="39.950000000000003" customHeight="1">
      <c r="A4" s="472"/>
      <c r="B4" s="473"/>
      <c r="C4" s="474"/>
      <c r="D4" s="475"/>
      <c r="E4" s="539" t="str">
        <f>提案左括弧&amp;提案科名&amp;提案右括弧</f>
        <v>（アイウエオ＊アイウエオ＊アイウエオ＊アイウエオ＊アイウエオ＊アイウ）</v>
      </c>
      <c r="F4" s="465"/>
      <c r="G4" s="465"/>
      <c r="H4" s="467"/>
      <c r="I4" s="540"/>
      <c r="J4" s="540"/>
      <c r="K4" s="540"/>
      <c r="L4" s="541"/>
      <c r="M4" s="846"/>
      <c r="N4" s="846"/>
      <c r="O4" s="1150"/>
      <c r="P4" s="816"/>
    </row>
    <row r="5" spans="1:16" ht="39.950000000000003" customHeight="1">
      <c r="A5" s="72"/>
      <c r="B5" s="1115" t="s">
        <v>200</v>
      </c>
      <c r="C5" s="1115"/>
      <c r="D5" s="1115"/>
      <c r="E5" s="1152">
        <f>開講日</f>
        <v>45794</v>
      </c>
      <c r="F5" s="1153"/>
      <c r="G5" s="1153"/>
      <c r="H5" s="538" t="s">
        <v>82</v>
      </c>
      <c r="I5" s="1153">
        <f>修了日</f>
        <v>45889</v>
      </c>
      <c r="J5" s="1153"/>
      <c r="K5" s="1153"/>
      <c r="L5" s="542"/>
      <c r="M5" s="846"/>
      <c r="N5" s="846"/>
      <c r="O5" s="1151"/>
      <c r="P5" s="942"/>
    </row>
    <row r="6" spans="1:16" ht="39.950000000000003" customHeight="1">
      <c r="A6" s="72"/>
      <c r="B6" s="1115" t="s">
        <v>206</v>
      </c>
      <c r="C6" s="1115"/>
      <c r="D6" s="1115"/>
      <c r="E6" s="937" t="s">
        <v>628</v>
      </c>
      <c r="F6" s="793"/>
      <c r="G6" s="793"/>
      <c r="H6" s="793"/>
      <c r="I6" s="793"/>
      <c r="J6" s="793"/>
      <c r="K6" s="793"/>
      <c r="L6" s="793"/>
      <c r="M6" s="793"/>
      <c r="N6" s="793"/>
      <c r="O6" s="793"/>
      <c r="P6" s="794"/>
    </row>
    <row r="7" spans="1:16" ht="39.950000000000003" customHeight="1">
      <c r="A7" s="72"/>
      <c r="B7" s="1115" t="s">
        <v>207</v>
      </c>
      <c r="C7" s="1115"/>
      <c r="D7" s="1115"/>
      <c r="E7" s="937" t="s">
        <v>629</v>
      </c>
      <c r="F7" s="793"/>
      <c r="G7" s="793"/>
      <c r="H7" s="793"/>
      <c r="I7" s="793"/>
      <c r="J7" s="793"/>
      <c r="K7" s="793"/>
      <c r="L7" s="793"/>
      <c r="M7" s="793"/>
      <c r="N7" s="793"/>
      <c r="O7" s="793"/>
      <c r="P7" s="794"/>
    </row>
    <row r="8" spans="1:16" ht="39.950000000000003" customHeight="1">
      <c r="A8" s="72"/>
      <c r="B8" s="1115" t="s">
        <v>201</v>
      </c>
      <c r="C8" s="1115"/>
      <c r="D8" s="1115"/>
      <c r="E8" s="937" t="s">
        <v>630</v>
      </c>
      <c r="F8" s="793"/>
      <c r="G8" s="793"/>
      <c r="H8" s="793"/>
      <c r="I8" s="793"/>
      <c r="J8" s="793"/>
      <c r="K8" s="793"/>
      <c r="L8" s="793"/>
      <c r="M8" s="793"/>
      <c r="N8" s="793"/>
      <c r="O8" s="793"/>
      <c r="P8" s="794"/>
    </row>
    <row r="9" spans="1:16" s="54" customFormat="1" ht="39.950000000000003" customHeight="1">
      <c r="A9" s="55"/>
      <c r="B9" s="846"/>
      <c r="C9" s="846"/>
      <c r="D9" s="846" t="s">
        <v>202</v>
      </c>
      <c r="E9" s="846"/>
      <c r="F9" s="847" t="s">
        <v>203</v>
      </c>
      <c r="G9" s="798"/>
      <c r="H9" s="798"/>
      <c r="I9" s="798"/>
      <c r="J9" s="798"/>
      <c r="K9" s="798"/>
      <c r="L9" s="798"/>
      <c r="M9" s="798"/>
      <c r="N9" s="798"/>
      <c r="O9" s="848"/>
      <c r="P9" s="73" t="s">
        <v>204</v>
      </c>
    </row>
    <row r="10" spans="1:16" ht="39.950000000000003" customHeight="1">
      <c r="A10" s="72"/>
      <c r="B10" s="1135" t="s">
        <v>208</v>
      </c>
      <c r="C10" s="1126" t="s">
        <v>213</v>
      </c>
      <c r="D10" s="1137"/>
      <c r="E10" s="1137"/>
      <c r="F10" s="1112"/>
      <c r="G10" s="1113"/>
      <c r="H10" s="1113"/>
      <c r="I10" s="1113"/>
      <c r="J10" s="1113"/>
      <c r="K10" s="1113"/>
      <c r="L10" s="1113"/>
      <c r="M10" s="1113"/>
      <c r="N10" s="1113"/>
      <c r="O10" s="1114"/>
      <c r="P10" s="338"/>
    </row>
    <row r="11" spans="1:16" ht="39.950000000000003" customHeight="1">
      <c r="A11" s="72"/>
      <c r="B11" s="1136"/>
      <c r="C11" s="1126"/>
      <c r="D11" s="1138"/>
      <c r="E11" s="1138"/>
      <c r="F11" s="1109"/>
      <c r="G11" s="1110"/>
      <c r="H11" s="1110"/>
      <c r="I11" s="1110"/>
      <c r="J11" s="1110"/>
      <c r="K11" s="1110"/>
      <c r="L11" s="1110"/>
      <c r="M11" s="1110"/>
      <c r="N11" s="1110"/>
      <c r="O11" s="1111"/>
      <c r="P11" s="339"/>
    </row>
    <row r="12" spans="1:16" ht="39.950000000000003" customHeight="1">
      <c r="A12" s="72"/>
      <c r="B12" s="1136"/>
      <c r="C12" s="1126"/>
      <c r="D12" s="1138"/>
      <c r="E12" s="1138"/>
      <c r="F12" s="1109"/>
      <c r="G12" s="1110"/>
      <c r="H12" s="1110"/>
      <c r="I12" s="1110"/>
      <c r="J12" s="1110"/>
      <c r="K12" s="1110"/>
      <c r="L12" s="1110"/>
      <c r="M12" s="1110"/>
      <c r="N12" s="1110"/>
      <c r="O12" s="1111"/>
      <c r="P12" s="339"/>
    </row>
    <row r="13" spans="1:16" ht="39.950000000000003" customHeight="1">
      <c r="A13" s="72"/>
      <c r="B13" s="1136"/>
      <c r="C13" s="1126"/>
      <c r="D13" s="1138"/>
      <c r="E13" s="1138"/>
      <c r="F13" s="1109"/>
      <c r="G13" s="1110"/>
      <c r="H13" s="1110"/>
      <c r="I13" s="1110"/>
      <c r="J13" s="1110"/>
      <c r="K13" s="1110"/>
      <c r="L13" s="1110"/>
      <c r="M13" s="1110"/>
      <c r="N13" s="1110"/>
      <c r="O13" s="1111"/>
      <c r="P13" s="339"/>
    </row>
    <row r="14" spans="1:16" ht="39.950000000000003" customHeight="1">
      <c r="A14" s="72"/>
      <c r="B14" s="1136"/>
      <c r="C14" s="1126"/>
      <c r="D14" s="1109"/>
      <c r="E14" s="1111"/>
      <c r="F14" s="1109"/>
      <c r="G14" s="1110"/>
      <c r="H14" s="1110"/>
      <c r="I14" s="1110"/>
      <c r="J14" s="1110"/>
      <c r="K14" s="1110"/>
      <c r="L14" s="1110"/>
      <c r="M14" s="1110"/>
      <c r="N14" s="1110"/>
      <c r="O14" s="1111"/>
      <c r="P14" s="339"/>
    </row>
    <row r="15" spans="1:16" ht="39.950000000000003" customHeight="1">
      <c r="A15" s="72"/>
      <c r="B15" s="1136"/>
      <c r="C15" s="1126"/>
      <c r="D15" s="1156" t="s">
        <v>631</v>
      </c>
      <c r="E15" s="1157"/>
      <c r="F15" s="1109"/>
      <c r="G15" s="1110"/>
      <c r="H15" s="1110"/>
      <c r="I15" s="1110"/>
      <c r="J15" s="1110"/>
      <c r="K15" s="1110"/>
      <c r="L15" s="1110"/>
      <c r="M15" s="1110"/>
      <c r="N15" s="1110"/>
      <c r="O15" s="1111"/>
      <c r="P15" s="340"/>
    </row>
    <row r="16" spans="1:16" ht="39.950000000000003" customHeight="1">
      <c r="A16" s="72"/>
      <c r="B16" s="1136"/>
      <c r="C16" s="1126"/>
      <c r="D16" s="1170" t="s">
        <v>632</v>
      </c>
      <c r="E16" s="1170"/>
      <c r="F16" s="1109"/>
      <c r="G16" s="1110"/>
      <c r="H16" s="1110"/>
      <c r="I16" s="1110"/>
      <c r="J16" s="1110"/>
      <c r="K16" s="1110"/>
      <c r="L16" s="1110"/>
      <c r="M16" s="1110"/>
      <c r="N16" s="1110"/>
      <c r="O16" s="1111"/>
      <c r="P16" s="339"/>
    </row>
    <row r="17" spans="1:23" ht="39.950000000000003" customHeight="1">
      <c r="A17" s="72"/>
      <c r="B17" s="1136"/>
      <c r="C17" s="1126"/>
      <c r="D17" s="1130" t="s">
        <v>214</v>
      </c>
      <c r="E17" s="1131"/>
      <c r="F17" s="1109"/>
      <c r="G17" s="1110"/>
      <c r="H17" s="1110"/>
      <c r="I17" s="1110"/>
      <c r="J17" s="1110"/>
      <c r="K17" s="1110"/>
      <c r="L17" s="1110"/>
      <c r="M17" s="1110"/>
      <c r="N17" s="1110"/>
      <c r="O17" s="1111"/>
      <c r="P17" s="331">
        <v>12</v>
      </c>
    </row>
    <row r="18" spans="1:23" ht="39.950000000000003" customHeight="1">
      <c r="A18" s="72"/>
      <c r="B18" s="1136"/>
      <c r="C18" s="1126"/>
      <c r="D18" s="1130" t="s">
        <v>215</v>
      </c>
      <c r="E18" s="1131"/>
      <c r="F18" s="1109"/>
      <c r="G18" s="1110"/>
      <c r="H18" s="1110"/>
      <c r="I18" s="1110"/>
      <c r="J18" s="1110"/>
      <c r="K18" s="1110"/>
      <c r="L18" s="1110"/>
      <c r="M18" s="1110"/>
      <c r="N18" s="1110"/>
      <c r="O18" s="1111"/>
      <c r="P18" s="331">
        <v>24</v>
      </c>
      <c r="T18" s="254"/>
      <c r="U18" s="254"/>
      <c r="V18" s="254"/>
      <c r="W18" s="254"/>
    </row>
    <row r="19" spans="1:23" ht="39.950000000000003" customHeight="1">
      <c r="A19" s="72"/>
      <c r="B19" s="1136"/>
      <c r="C19" s="1126"/>
      <c r="D19" s="1141" t="s">
        <v>217</v>
      </c>
      <c r="E19" s="1141"/>
      <c r="F19" s="1109"/>
      <c r="G19" s="1110"/>
      <c r="H19" s="1110"/>
      <c r="I19" s="1110"/>
      <c r="J19" s="1110"/>
      <c r="K19" s="1110"/>
      <c r="L19" s="1110"/>
      <c r="M19" s="1110"/>
      <c r="N19" s="1110"/>
      <c r="O19" s="1111"/>
      <c r="P19" s="331">
        <v>24</v>
      </c>
      <c r="T19" s="254"/>
      <c r="U19" s="254"/>
      <c r="V19" s="254"/>
      <c r="W19" s="254"/>
    </row>
    <row r="20" spans="1:23" ht="39.950000000000003" customHeight="1">
      <c r="A20" s="72"/>
      <c r="B20" s="1136"/>
      <c r="C20" s="1126"/>
      <c r="D20" s="1132" t="s">
        <v>218</v>
      </c>
      <c r="E20" s="1132"/>
      <c r="F20" s="1109"/>
      <c r="G20" s="1110"/>
      <c r="H20" s="1110"/>
      <c r="I20" s="1110"/>
      <c r="J20" s="1110"/>
      <c r="K20" s="1110"/>
      <c r="L20" s="1110"/>
      <c r="M20" s="1110"/>
      <c r="N20" s="1110"/>
      <c r="O20" s="1111"/>
      <c r="P20" s="333">
        <v>3</v>
      </c>
    </row>
    <row r="21" spans="1:23" ht="39.950000000000003" customHeight="1">
      <c r="A21" s="72"/>
      <c r="B21" s="1136"/>
      <c r="C21" s="1126"/>
      <c r="D21" s="1164" t="s">
        <v>219</v>
      </c>
      <c r="E21" s="1165"/>
      <c r="F21" s="1165"/>
      <c r="G21" s="1165"/>
      <c r="H21" s="1165"/>
      <c r="I21" s="1165"/>
      <c r="J21" s="1165"/>
      <c r="K21" s="1165"/>
      <c r="L21" s="1165"/>
      <c r="M21" s="1165"/>
      <c r="N21" s="1165"/>
      <c r="O21" s="1165"/>
      <c r="P21" s="341"/>
    </row>
    <row r="22" spans="1:23" ht="39.950000000000003" customHeight="1">
      <c r="A22" s="72"/>
      <c r="B22" s="1136"/>
      <c r="C22" s="1126" t="s">
        <v>220</v>
      </c>
      <c r="D22" s="1112"/>
      <c r="E22" s="1114"/>
      <c r="F22" s="1112"/>
      <c r="G22" s="1113"/>
      <c r="H22" s="1113"/>
      <c r="I22" s="1113"/>
      <c r="J22" s="1113"/>
      <c r="K22" s="1113"/>
      <c r="L22" s="1113"/>
      <c r="M22" s="1113"/>
      <c r="N22" s="1113"/>
      <c r="O22" s="1114"/>
      <c r="P22" s="342"/>
    </row>
    <row r="23" spans="1:23" ht="39.950000000000003" customHeight="1">
      <c r="A23" s="72"/>
      <c r="B23" s="1136"/>
      <c r="C23" s="1126"/>
      <c r="D23" s="1109"/>
      <c r="E23" s="1111"/>
      <c r="F23" s="1109"/>
      <c r="G23" s="1110"/>
      <c r="H23" s="1110"/>
      <c r="I23" s="1110"/>
      <c r="J23" s="1110"/>
      <c r="K23" s="1110"/>
      <c r="L23" s="1110"/>
      <c r="M23" s="1110"/>
      <c r="N23" s="1110"/>
      <c r="O23" s="1111"/>
      <c r="P23" s="343"/>
    </row>
    <row r="24" spans="1:23" ht="39.950000000000003" customHeight="1">
      <c r="A24" s="1127"/>
      <c r="B24" s="1136"/>
      <c r="C24" s="1126"/>
      <c r="D24" s="1128"/>
      <c r="E24" s="1129"/>
      <c r="F24" s="1109"/>
      <c r="G24" s="1110"/>
      <c r="H24" s="1110"/>
      <c r="I24" s="1110"/>
      <c r="J24" s="1110"/>
      <c r="K24" s="1110"/>
      <c r="L24" s="1110"/>
      <c r="M24" s="1110"/>
      <c r="N24" s="1110"/>
      <c r="O24" s="1111"/>
      <c r="P24" s="344"/>
    </row>
    <row r="25" spans="1:23" ht="39.950000000000003" customHeight="1">
      <c r="A25" s="1127"/>
      <c r="B25" s="1136"/>
      <c r="C25" s="1126"/>
      <c r="D25" s="1109"/>
      <c r="E25" s="1111"/>
      <c r="F25" s="1109"/>
      <c r="G25" s="1110"/>
      <c r="H25" s="1110"/>
      <c r="I25" s="1110"/>
      <c r="J25" s="1110"/>
      <c r="K25" s="1110"/>
      <c r="L25" s="1110"/>
      <c r="M25" s="1110"/>
      <c r="N25" s="1110"/>
      <c r="O25" s="1111"/>
      <c r="P25" s="343"/>
    </row>
    <row r="26" spans="1:23" ht="39.950000000000003" customHeight="1">
      <c r="A26" s="1127"/>
      <c r="B26" s="1136"/>
      <c r="C26" s="1126"/>
      <c r="D26" s="1120"/>
      <c r="E26" s="1121"/>
      <c r="F26" s="1120"/>
      <c r="G26" s="1163"/>
      <c r="H26" s="1163"/>
      <c r="I26" s="1163"/>
      <c r="J26" s="1163"/>
      <c r="K26" s="1163"/>
      <c r="L26" s="1163"/>
      <c r="M26" s="1163"/>
      <c r="N26" s="1163"/>
      <c r="O26" s="1121"/>
      <c r="P26" s="345"/>
    </row>
    <row r="27" spans="1:23" ht="39.950000000000003" customHeight="1">
      <c r="A27" s="1127"/>
      <c r="B27" s="1136"/>
      <c r="C27" s="1126"/>
      <c r="D27" s="1164" t="s">
        <v>219</v>
      </c>
      <c r="E27" s="1165"/>
      <c r="F27" s="1165"/>
      <c r="G27" s="1165"/>
      <c r="H27" s="1165"/>
      <c r="I27" s="1165"/>
      <c r="J27" s="1165"/>
      <c r="K27" s="1165"/>
      <c r="L27" s="1165"/>
      <c r="M27" s="1165"/>
      <c r="N27" s="1165"/>
      <c r="O27" s="1165"/>
      <c r="P27" s="334"/>
    </row>
    <row r="28" spans="1:23" ht="39.950000000000003" customHeight="1">
      <c r="A28" s="56"/>
      <c r="B28" s="1166" t="s">
        <v>205</v>
      </c>
      <c r="C28" s="1167"/>
      <c r="D28" s="1167"/>
      <c r="E28" s="1167"/>
      <c r="F28" s="1167"/>
      <c r="G28" s="1167"/>
      <c r="H28" s="1167"/>
      <c r="I28" s="1167"/>
      <c r="J28" s="1167"/>
      <c r="K28" s="1167"/>
      <c r="L28" s="1167"/>
      <c r="M28" s="1167"/>
      <c r="N28" s="1167"/>
      <c r="O28" s="1168"/>
      <c r="P28" s="336">
        <v>438</v>
      </c>
    </row>
    <row r="29" spans="1:23">
      <c r="A29" s="56"/>
      <c r="B29" s="337"/>
      <c r="C29" s="337"/>
      <c r="D29" s="337"/>
      <c r="E29" s="337"/>
      <c r="F29" s="337"/>
      <c r="G29" s="337"/>
      <c r="H29" s="337"/>
      <c r="I29" s="337"/>
      <c r="J29" s="337"/>
      <c r="K29" s="337"/>
      <c r="L29" s="337"/>
      <c r="M29" s="337"/>
      <c r="N29" s="337"/>
      <c r="O29" s="337"/>
      <c r="P29" s="337"/>
    </row>
    <row r="30" spans="1:23" ht="39.950000000000003" customHeight="1">
      <c r="B30" s="1115" t="s">
        <v>222</v>
      </c>
      <c r="C30" s="1115"/>
      <c r="D30" s="1115"/>
      <c r="E30" s="1115"/>
      <c r="F30" s="1161" t="s">
        <v>659</v>
      </c>
      <c r="G30" s="1162"/>
      <c r="H30" s="1162"/>
      <c r="I30" s="1162"/>
      <c r="J30" s="1162"/>
      <c r="K30" s="1162"/>
      <c r="L30" s="1162"/>
      <c r="M30" s="1162"/>
      <c r="N30" s="1162"/>
      <c r="O30" s="1162"/>
      <c r="P30" s="1169"/>
    </row>
    <row r="31" spans="1:23" ht="39.950000000000003" customHeight="1">
      <c r="B31" s="1115" t="s">
        <v>223</v>
      </c>
      <c r="C31" s="1115"/>
      <c r="D31" s="1115"/>
      <c r="E31" s="1115"/>
      <c r="F31" s="1161" t="s">
        <v>224</v>
      </c>
      <c r="G31" s="1162"/>
      <c r="H31" s="1162"/>
      <c r="I31" s="1162"/>
      <c r="J31" s="1162"/>
      <c r="K31" s="1162"/>
      <c r="L31" s="1162"/>
      <c r="M31" s="1162"/>
      <c r="N31" s="1162"/>
      <c r="O31" s="1162"/>
      <c r="P31" s="346"/>
    </row>
    <row r="32" spans="1:23" ht="39.950000000000003" customHeight="1">
      <c r="B32" s="1115" t="s">
        <v>225</v>
      </c>
      <c r="C32" s="1115"/>
      <c r="D32" s="1115"/>
      <c r="E32" s="1115"/>
      <c r="F32" s="1158" t="s">
        <v>755</v>
      </c>
      <c r="G32" s="1159"/>
      <c r="H32" s="1159"/>
      <c r="I32" s="1159"/>
      <c r="J32" s="1159"/>
      <c r="K32" s="1159"/>
      <c r="L32" s="1159"/>
      <c r="M32" s="1159"/>
      <c r="N32" s="1159"/>
      <c r="O32" s="1159"/>
      <c r="P32" s="1160"/>
    </row>
  </sheetData>
  <mergeCells count="62">
    <mergeCell ref="F10:O10"/>
    <mergeCell ref="F11:O11"/>
    <mergeCell ref="F19:O19"/>
    <mergeCell ref="F20:O20"/>
    <mergeCell ref="F13:O13"/>
    <mergeCell ref="F14:O14"/>
    <mergeCell ref="F15:O15"/>
    <mergeCell ref="F23:O23"/>
    <mergeCell ref="B2:P2"/>
    <mergeCell ref="B28:O28"/>
    <mergeCell ref="B30:E30"/>
    <mergeCell ref="F30:P30"/>
    <mergeCell ref="D19:E19"/>
    <mergeCell ref="D20:E20"/>
    <mergeCell ref="D21:O21"/>
    <mergeCell ref="D16:E16"/>
    <mergeCell ref="F16:O16"/>
    <mergeCell ref="D17:E17"/>
    <mergeCell ref="F17:O17"/>
    <mergeCell ref="D18:E18"/>
    <mergeCell ref="F18:O18"/>
    <mergeCell ref="F12:O12"/>
    <mergeCell ref="F9:O9"/>
    <mergeCell ref="B31:E31"/>
    <mergeCell ref="B32:E32"/>
    <mergeCell ref="F32:P32"/>
    <mergeCell ref="F31:O31"/>
    <mergeCell ref="A24:A27"/>
    <mergeCell ref="D24:E24"/>
    <mergeCell ref="F24:O24"/>
    <mergeCell ref="D25:E25"/>
    <mergeCell ref="F25:O25"/>
    <mergeCell ref="D26:E26"/>
    <mergeCell ref="F26:O26"/>
    <mergeCell ref="D27:O27"/>
    <mergeCell ref="C22:C27"/>
    <mergeCell ref="D22:E22"/>
    <mergeCell ref="D23:E23"/>
    <mergeCell ref="F22:O22"/>
    <mergeCell ref="B9:C9"/>
    <mergeCell ref="D9:E9"/>
    <mergeCell ref="B10:B27"/>
    <mergeCell ref="C10:C21"/>
    <mergeCell ref="D10:E10"/>
    <mergeCell ref="D11:E11"/>
    <mergeCell ref="D12:E12"/>
    <mergeCell ref="D13:E13"/>
    <mergeCell ref="D14:E14"/>
    <mergeCell ref="D15:E15"/>
    <mergeCell ref="E8:P8"/>
    <mergeCell ref="O1:P1"/>
    <mergeCell ref="B3:D3"/>
    <mergeCell ref="M3:N5"/>
    <mergeCell ref="O3:P5"/>
    <mergeCell ref="B5:D5"/>
    <mergeCell ref="E5:G5"/>
    <mergeCell ref="I5:K5"/>
    <mergeCell ref="B6:D6"/>
    <mergeCell ref="E6:P6"/>
    <mergeCell ref="B7:D7"/>
    <mergeCell ref="E7:P7"/>
    <mergeCell ref="B8:D8"/>
  </mergeCells>
  <phoneticPr fontId="5"/>
  <printOptions horizontalCentered="1" verticalCentered="1"/>
  <pageMargins left="0.70866141732283472" right="0.31496062992125984" top="0.35433070866141736" bottom="0.35433070866141736" header="0.31496062992125984" footer="0.31496062992125984"/>
  <pageSetup paperSize="9" scale="65" fitToWidth="0" fitToHeight="0" orientation="portrait" horizontalDpi="300" verticalDpi="3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2"/>
  <sheetViews>
    <sheetView view="pageBreakPreview" topLeftCell="A7" zoomScale="85" zoomScaleNormal="70" zoomScaleSheetLayoutView="85" workbookViewId="0">
      <selection activeCell="W14" sqref="W14"/>
    </sheetView>
  </sheetViews>
  <sheetFormatPr defaultRowHeight="14.25"/>
  <cols>
    <col min="1" max="1" width="1.125" style="57" customWidth="1"/>
    <col min="2" max="3" width="5.625" style="253" customWidth="1"/>
    <col min="4" max="5" width="14.125" style="253" customWidth="1"/>
    <col min="6" max="8" width="9" style="253" customWidth="1"/>
    <col min="9" max="9" width="9" style="253"/>
    <col min="10" max="12" width="9" style="253" customWidth="1"/>
    <col min="13" max="13" width="9" style="253"/>
    <col min="14" max="14" width="9" style="253" customWidth="1"/>
    <col min="15" max="16" width="9" style="253"/>
    <col min="17" max="16384" width="9" style="57"/>
  </cols>
  <sheetData>
    <row r="1" spans="1:16" ht="30" customHeight="1" thickBot="1">
      <c r="O1" s="1142" t="s">
        <v>633</v>
      </c>
      <c r="P1" s="788"/>
    </row>
    <row r="2" spans="1:16" ht="27" customHeight="1">
      <c r="A2" s="54"/>
      <c r="B2" s="1146" t="s">
        <v>639</v>
      </c>
      <c r="C2" s="1146"/>
      <c r="D2" s="1146"/>
      <c r="E2" s="1146"/>
      <c r="F2" s="1146"/>
      <c r="G2" s="1146"/>
      <c r="H2" s="1146"/>
      <c r="I2" s="1146"/>
      <c r="J2" s="1146"/>
      <c r="K2" s="1146"/>
      <c r="L2" s="1146"/>
      <c r="M2" s="1146"/>
      <c r="N2" s="1146"/>
      <c r="O2" s="1146"/>
      <c r="P2" s="1146"/>
    </row>
    <row r="3" spans="1:16" ht="32.25" customHeight="1">
      <c r="A3" s="72"/>
      <c r="B3" s="1147" t="s">
        <v>199</v>
      </c>
      <c r="C3" s="1147"/>
      <c r="D3" s="1147"/>
      <c r="E3" s="463" t="str">
        <f>科名</f>
        <v>あいうえお＊あいうえお＊あいうえお＊あいうえお＊あいうえお＊あいう</v>
      </c>
      <c r="F3" s="464"/>
      <c r="G3" s="464"/>
      <c r="H3" s="464"/>
      <c r="I3" s="464"/>
      <c r="J3" s="464"/>
      <c r="K3" s="464"/>
      <c r="L3" s="466"/>
      <c r="M3" s="846" t="s">
        <v>198</v>
      </c>
      <c r="N3" s="846"/>
      <c r="O3" s="1149" t="s">
        <v>636</v>
      </c>
      <c r="P3" s="917"/>
    </row>
    <row r="4" spans="1:16" ht="32.25" customHeight="1">
      <c r="A4" s="472"/>
      <c r="B4" s="473"/>
      <c r="C4" s="474"/>
      <c r="D4" s="475"/>
      <c r="E4" s="539" t="str">
        <f>提案左括弧&amp;提案科名&amp;提案右括弧</f>
        <v>（アイウエオ＊アイウエオ＊アイウエオ＊アイウエオ＊アイウエオ＊アイウ）</v>
      </c>
      <c r="F4" s="465"/>
      <c r="G4" s="465"/>
      <c r="H4" s="467"/>
      <c r="I4" s="540"/>
      <c r="J4" s="540"/>
      <c r="K4" s="540"/>
      <c r="L4" s="541"/>
      <c r="M4" s="846"/>
      <c r="N4" s="846"/>
      <c r="O4" s="1150"/>
      <c r="P4" s="816"/>
    </row>
    <row r="5" spans="1:16" ht="32.25" customHeight="1">
      <c r="A5" s="72"/>
      <c r="B5" s="1115" t="s">
        <v>200</v>
      </c>
      <c r="C5" s="1115"/>
      <c r="D5" s="1115"/>
      <c r="E5" s="1152">
        <f>開講日</f>
        <v>45794</v>
      </c>
      <c r="F5" s="1153"/>
      <c r="G5" s="1153"/>
      <c r="H5" s="538" t="s">
        <v>82</v>
      </c>
      <c r="I5" s="1153">
        <f>修了日</f>
        <v>45889</v>
      </c>
      <c r="J5" s="1153"/>
      <c r="K5" s="1153"/>
      <c r="L5" s="542"/>
      <c r="M5" s="846"/>
      <c r="N5" s="846"/>
      <c r="O5" s="1151"/>
      <c r="P5" s="942"/>
    </row>
    <row r="6" spans="1:16" ht="39.950000000000003" customHeight="1">
      <c r="A6" s="72"/>
      <c r="B6" s="1115" t="s">
        <v>206</v>
      </c>
      <c r="C6" s="1115"/>
      <c r="D6" s="1115"/>
      <c r="E6" s="937" t="s">
        <v>637</v>
      </c>
      <c r="F6" s="793"/>
      <c r="G6" s="793"/>
      <c r="H6" s="793"/>
      <c r="I6" s="793"/>
      <c r="J6" s="793"/>
      <c r="K6" s="793"/>
      <c r="L6" s="793"/>
      <c r="M6" s="793"/>
      <c r="N6" s="793"/>
      <c r="O6" s="793"/>
      <c r="P6" s="794"/>
    </row>
    <row r="7" spans="1:16" ht="39.950000000000003" customHeight="1">
      <c r="A7" s="72"/>
      <c r="B7" s="1115" t="s">
        <v>207</v>
      </c>
      <c r="C7" s="1115"/>
      <c r="D7" s="1115"/>
      <c r="E7" s="937" t="s">
        <v>638</v>
      </c>
      <c r="F7" s="793"/>
      <c r="G7" s="793"/>
      <c r="H7" s="793"/>
      <c r="I7" s="793"/>
      <c r="J7" s="793"/>
      <c r="K7" s="793"/>
      <c r="L7" s="793"/>
      <c r="M7" s="793"/>
      <c r="N7" s="793"/>
      <c r="O7" s="793"/>
      <c r="P7" s="794"/>
    </row>
    <row r="8" spans="1:16" ht="39.950000000000003" customHeight="1">
      <c r="A8" s="72"/>
      <c r="B8" s="1115" t="s">
        <v>201</v>
      </c>
      <c r="C8" s="1115"/>
      <c r="D8" s="1115"/>
      <c r="E8" s="937" t="s">
        <v>640</v>
      </c>
      <c r="F8" s="793"/>
      <c r="G8" s="793"/>
      <c r="H8" s="793"/>
      <c r="I8" s="793"/>
      <c r="J8" s="793"/>
      <c r="K8" s="793"/>
      <c r="L8" s="793"/>
      <c r="M8" s="793"/>
      <c r="N8" s="793"/>
      <c r="O8" s="793"/>
      <c r="P8" s="794"/>
    </row>
    <row r="9" spans="1:16" s="54" customFormat="1" ht="39.950000000000003" customHeight="1">
      <c r="A9" s="55"/>
      <c r="B9" s="846"/>
      <c r="C9" s="846"/>
      <c r="D9" s="846" t="s">
        <v>202</v>
      </c>
      <c r="E9" s="846"/>
      <c r="F9" s="847" t="s">
        <v>203</v>
      </c>
      <c r="G9" s="798"/>
      <c r="H9" s="798"/>
      <c r="I9" s="798"/>
      <c r="J9" s="798"/>
      <c r="K9" s="798"/>
      <c r="L9" s="798"/>
      <c r="M9" s="798"/>
      <c r="N9" s="798"/>
      <c r="O9" s="848"/>
      <c r="P9" s="73" t="s">
        <v>204</v>
      </c>
    </row>
    <row r="10" spans="1:16" ht="39.950000000000003" customHeight="1">
      <c r="A10" s="72"/>
      <c r="B10" s="1135" t="s">
        <v>208</v>
      </c>
      <c r="C10" s="1126" t="s">
        <v>213</v>
      </c>
      <c r="D10" s="1137"/>
      <c r="E10" s="1137"/>
      <c r="F10" s="1112"/>
      <c r="G10" s="1113"/>
      <c r="H10" s="1113"/>
      <c r="I10" s="1113"/>
      <c r="J10" s="1113"/>
      <c r="K10" s="1113"/>
      <c r="L10" s="1113"/>
      <c r="M10" s="1113"/>
      <c r="N10" s="1113"/>
      <c r="O10" s="1114"/>
      <c r="P10" s="338"/>
    </row>
    <row r="11" spans="1:16" ht="39.950000000000003" customHeight="1">
      <c r="A11" s="72"/>
      <c r="B11" s="1136"/>
      <c r="C11" s="1126"/>
      <c r="D11" s="1138"/>
      <c r="E11" s="1138"/>
      <c r="F11" s="1109"/>
      <c r="G11" s="1110"/>
      <c r="H11" s="1110"/>
      <c r="I11" s="1110"/>
      <c r="J11" s="1110"/>
      <c r="K11" s="1110"/>
      <c r="L11" s="1110"/>
      <c r="M11" s="1110"/>
      <c r="N11" s="1110"/>
      <c r="O11" s="1111"/>
      <c r="P11" s="339"/>
    </row>
    <row r="12" spans="1:16" ht="39.950000000000003" customHeight="1">
      <c r="A12" s="72"/>
      <c r="B12" s="1136"/>
      <c r="C12" s="1126"/>
      <c r="D12" s="1138"/>
      <c r="E12" s="1138"/>
      <c r="F12" s="1109"/>
      <c r="G12" s="1110"/>
      <c r="H12" s="1110"/>
      <c r="I12" s="1110"/>
      <c r="J12" s="1110"/>
      <c r="K12" s="1110"/>
      <c r="L12" s="1110"/>
      <c r="M12" s="1110"/>
      <c r="N12" s="1110"/>
      <c r="O12" s="1111"/>
      <c r="P12" s="339"/>
    </row>
    <row r="13" spans="1:16" ht="39.950000000000003" customHeight="1">
      <c r="A13" s="72"/>
      <c r="B13" s="1136"/>
      <c r="C13" s="1126"/>
      <c r="D13" s="1138"/>
      <c r="E13" s="1138"/>
      <c r="F13" s="1109"/>
      <c r="G13" s="1110"/>
      <c r="H13" s="1110"/>
      <c r="I13" s="1110"/>
      <c r="J13" s="1110"/>
      <c r="K13" s="1110"/>
      <c r="L13" s="1110"/>
      <c r="M13" s="1110"/>
      <c r="N13" s="1110"/>
      <c r="O13" s="1111"/>
      <c r="P13" s="339"/>
    </row>
    <row r="14" spans="1:16" ht="39.950000000000003" customHeight="1">
      <c r="A14" s="72"/>
      <c r="B14" s="1136"/>
      <c r="C14" s="1126"/>
      <c r="D14" s="1109"/>
      <c r="E14" s="1111"/>
      <c r="F14" s="1109"/>
      <c r="G14" s="1110"/>
      <c r="H14" s="1110"/>
      <c r="I14" s="1110"/>
      <c r="J14" s="1110"/>
      <c r="K14" s="1110"/>
      <c r="L14" s="1110"/>
      <c r="M14" s="1110"/>
      <c r="N14" s="1110"/>
      <c r="O14" s="1111"/>
      <c r="P14" s="339"/>
    </row>
    <row r="15" spans="1:16" ht="39.950000000000003" customHeight="1">
      <c r="A15" s="72"/>
      <c r="B15" s="1136"/>
      <c r="C15" s="1126"/>
      <c r="D15" s="1139"/>
      <c r="E15" s="1140"/>
      <c r="F15" s="1109"/>
      <c r="G15" s="1110"/>
      <c r="H15" s="1110"/>
      <c r="I15" s="1110"/>
      <c r="J15" s="1110"/>
      <c r="K15" s="1110"/>
      <c r="L15" s="1110"/>
      <c r="M15" s="1110"/>
      <c r="N15" s="1110"/>
      <c r="O15" s="1111"/>
      <c r="P15" s="340"/>
    </row>
    <row r="16" spans="1:16" ht="39.950000000000003" customHeight="1">
      <c r="A16" s="72"/>
      <c r="B16" s="1136"/>
      <c r="C16" s="1126"/>
      <c r="D16" s="1138"/>
      <c r="E16" s="1138"/>
      <c r="F16" s="1109"/>
      <c r="G16" s="1110"/>
      <c r="H16" s="1110"/>
      <c r="I16" s="1110"/>
      <c r="J16" s="1110"/>
      <c r="K16" s="1110"/>
      <c r="L16" s="1110"/>
      <c r="M16" s="1110"/>
      <c r="N16" s="1110"/>
      <c r="O16" s="1111"/>
      <c r="P16" s="339"/>
    </row>
    <row r="17" spans="1:23" ht="39.950000000000003" customHeight="1">
      <c r="A17" s="72"/>
      <c r="B17" s="1136"/>
      <c r="C17" s="1126"/>
      <c r="D17" s="1109"/>
      <c r="E17" s="1111"/>
      <c r="F17" s="1109"/>
      <c r="G17" s="1110"/>
      <c r="H17" s="1110"/>
      <c r="I17" s="1110"/>
      <c r="J17" s="1110"/>
      <c r="K17" s="1110"/>
      <c r="L17" s="1110"/>
      <c r="M17" s="1110"/>
      <c r="N17" s="1110"/>
      <c r="O17" s="1111"/>
      <c r="P17" s="343"/>
    </row>
    <row r="18" spans="1:23" ht="39.950000000000003" customHeight="1">
      <c r="A18" s="72"/>
      <c r="B18" s="1136"/>
      <c r="C18" s="1126"/>
      <c r="D18" s="1109"/>
      <c r="E18" s="1111"/>
      <c r="F18" s="1109"/>
      <c r="G18" s="1110"/>
      <c r="H18" s="1110"/>
      <c r="I18" s="1110"/>
      <c r="J18" s="1110"/>
      <c r="K18" s="1110"/>
      <c r="L18" s="1110"/>
      <c r="M18" s="1110"/>
      <c r="N18" s="1110"/>
      <c r="O18" s="1111"/>
      <c r="P18" s="343"/>
      <c r="T18" s="1071" t="s">
        <v>216</v>
      </c>
      <c r="U18" s="1071"/>
      <c r="V18" s="1071"/>
      <c r="W18" s="1071"/>
    </row>
    <row r="19" spans="1:23" ht="39.950000000000003" customHeight="1">
      <c r="A19" s="72"/>
      <c r="B19" s="1136"/>
      <c r="C19" s="1126"/>
      <c r="D19" s="1138"/>
      <c r="E19" s="1138"/>
      <c r="F19" s="1109"/>
      <c r="G19" s="1110"/>
      <c r="H19" s="1110"/>
      <c r="I19" s="1110"/>
      <c r="J19" s="1110"/>
      <c r="K19" s="1110"/>
      <c r="L19" s="1110"/>
      <c r="M19" s="1110"/>
      <c r="N19" s="1110"/>
      <c r="O19" s="1111"/>
      <c r="P19" s="339"/>
      <c r="T19" s="1071"/>
      <c r="U19" s="1071"/>
      <c r="V19" s="1071"/>
      <c r="W19" s="1071"/>
    </row>
    <row r="20" spans="1:23" ht="39.950000000000003" customHeight="1">
      <c r="A20" s="72"/>
      <c r="B20" s="1136"/>
      <c r="C20" s="1126"/>
      <c r="D20" s="1172" t="s">
        <v>217</v>
      </c>
      <c r="E20" s="1172"/>
      <c r="F20" s="1109"/>
      <c r="G20" s="1110"/>
      <c r="H20" s="1110"/>
      <c r="I20" s="1110"/>
      <c r="J20" s="1110"/>
      <c r="K20" s="1110"/>
      <c r="L20" s="1110"/>
      <c r="M20" s="1110"/>
      <c r="N20" s="1110"/>
      <c r="O20" s="1111"/>
      <c r="P20" s="379">
        <v>24</v>
      </c>
    </row>
    <row r="21" spans="1:23" ht="39.950000000000003" customHeight="1">
      <c r="A21" s="72"/>
      <c r="B21" s="1136"/>
      <c r="C21" s="1126"/>
      <c r="D21" s="1164" t="s">
        <v>219</v>
      </c>
      <c r="E21" s="1165"/>
      <c r="F21" s="1165"/>
      <c r="G21" s="1165"/>
      <c r="H21" s="1165"/>
      <c r="I21" s="1165"/>
      <c r="J21" s="1165"/>
      <c r="K21" s="1165"/>
      <c r="L21" s="1165"/>
      <c r="M21" s="1165"/>
      <c r="N21" s="1165"/>
      <c r="O21" s="1171"/>
      <c r="P21" s="380"/>
    </row>
    <row r="22" spans="1:23" ht="39.950000000000003" customHeight="1">
      <c r="A22" s="72"/>
      <c r="B22" s="1136"/>
      <c r="C22" s="1126" t="s">
        <v>641</v>
      </c>
      <c r="D22" s="1112"/>
      <c r="E22" s="1114"/>
      <c r="F22" s="1112"/>
      <c r="G22" s="1113"/>
      <c r="H22" s="1113"/>
      <c r="I22" s="1113"/>
      <c r="J22" s="1113"/>
      <c r="K22" s="1113"/>
      <c r="L22" s="1113"/>
      <c r="M22" s="1113"/>
      <c r="N22" s="1113"/>
      <c r="O22" s="1114"/>
      <c r="P22" s="338"/>
    </row>
    <row r="23" spans="1:23" ht="39.950000000000003" customHeight="1">
      <c r="A23" s="72"/>
      <c r="B23" s="1136"/>
      <c r="C23" s="1126"/>
      <c r="D23" s="1109"/>
      <c r="E23" s="1111"/>
      <c r="F23" s="1109"/>
      <c r="G23" s="1110"/>
      <c r="H23" s="1110"/>
      <c r="I23" s="1110"/>
      <c r="J23" s="1110"/>
      <c r="K23" s="1110"/>
      <c r="L23" s="1110"/>
      <c r="M23" s="1110"/>
      <c r="N23" s="1110"/>
      <c r="O23" s="1111"/>
      <c r="P23" s="343"/>
    </row>
    <row r="24" spans="1:23" ht="39.950000000000003" customHeight="1">
      <c r="A24" s="1127"/>
      <c r="B24" s="1136"/>
      <c r="C24" s="1126"/>
      <c r="D24" s="1128"/>
      <c r="E24" s="1129"/>
      <c r="F24" s="1109"/>
      <c r="G24" s="1110"/>
      <c r="H24" s="1110"/>
      <c r="I24" s="1110"/>
      <c r="J24" s="1110"/>
      <c r="K24" s="1110"/>
      <c r="L24" s="1110"/>
      <c r="M24" s="1110"/>
      <c r="N24" s="1110"/>
      <c r="O24" s="1111"/>
      <c r="P24" s="344"/>
    </row>
    <row r="25" spans="1:23" ht="39.950000000000003" customHeight="1">
      <c r="A25" s="1127"/>
      <c r="B25" s="1136"/>
      <c r="C25" s="1126"/>
      <c r="D25" s="1109"/>
      <c r="E25" s="1111"/>
      <c r="F25" s="1109"/>
      <c r="G25" s="1110"/>
      <c r="H25" s="1110"/>
      <c r="I25" s="1110"/>
      <c r="J25" s="1110"/>
      <c r="K25" s="1110"/>
      <c r="L25" s="1110"/>
      <c r="M25" s="1110"/>
      <c r="N25" s="1110"/>
      <c r="O25" s="1111"/>
      <c r="P25" s="343"/>
    </row>
    <row r="26" spans="1:23" ht="39.950000000000003" customHeight="1">
      <c r="A26" s="1127"/>
      <c r="B26" s="1136"/>
      <c r="C26" s="1126"/>
      <c r="D26" s="1120"/>
      <c r="E26" s="1121"/>
      <c r="F26" s="1109"/>
      <c r="G26" s="1110"/>
      <c r="H26" s="1110"/>
      <c r="I26" s="1110"/>
      <c r="J26" s="1110"/>
      <c r="K26" s="1110"/>
      <c r="L26" s="1110"/>
      <c r="M26" s="1110"/>
      <c r="N26" s="1110"/>
      <c r="O26" s="1111"/>
      <c r="P26" s="345"/>
    </row>
    <row r="27" spans="1:23" ht="39.950000000000003" customHeight="1">
      <c r="A27" s="1127"/>
      <c r="B27" s="1136"/>
      <c r="C27" s="1126"/>
      <c r="D27" s="1164" t="s">
        <v>219</v>
      </c>
      <c r="E27" s="1165"/>
      <c r="F27" s="1165"/>
      <c r="G27" s="1165"/>
      <c r="H27" s="1165"/>
      <c r="I27" s="1165"/>
      <c r="J27" s="1165"/>
      <c r="K27" s="1165"/>
      <c r="L27" s="1165"/>
      <c r="M27" s="1165"/>
      <c r="N27" s="1165"/>
      <c r="O27" s="1171"/>
      <c r="P27" s="381"/>
    </row>
    <row r="28" spans="1:23" ht="39.950000000000003" customHeight="1">
      <c r="A28" s="56"/>
      <c r="B28" s="1166" t="s">
        <v>205</v>
      </c>
      <c r="C28" s="1167"/>
      <c r="D28" s="1167"/>
      <c r="E28" s="1167"/>
      <c r="F28" s="1167"/>
      <c r="G28" s="1167"/>
      <c r="H28" s="1167"/>
      <c r="I28" s="1167"/>
      <c r="J28" s="1167"/>
      <c r="K28" s="1167"/>
      <c r="L28" s="1167"/>
      <c r="M28" s="1167"/>
      <c r="N28" s="1167"/>
      <c r="O28" s="1168"/>
      <c r="P28" s="382">
        <v>324</v>
      </c>
    </row>
    <row r="29" spans="1:23">
      <c r="A29" s="56"/>
      <c r="B29" s="337"/>
      <c r="C29" s="337"/>
      <c r="D29" s="337"/>
      <c r="E29" s="337"/>
      <c r="F29" s="337"/>
      <c r="G29" s="337"/>
      <c r="H29" s="337"/>
      <c r="I29" s="337"/>
      <c r="J29" s="337"/>
      <c r="K29" s="337"/>
      <c r="L29" s="337"/>
      <c r="M29" s="337"/>
      <c r="N29" s="337"/>
      <c r="O29" s="337"/>
      <c r="P29" s="337"/>
    </row>
    <row r="30" spans="1:23" ht="39.950000000000003" customHeight="1">
      <c r="B30" s="1115" t="s">
        <v>222</v>
      </c>
      <c r="C30" s="1115"/>
      <c r="D30" s="1115"/>
      <c r="E30" s="1115"/>
      <c r="F30" s="1125" t="s">
        <v>659</v>
      </c>
      <c r="G30" s="1125"/>
      <c r="H30" s="1125"/>
      <c r="I30" s="1125"/>
      <c r="J30" s="1125"/>
      <c r="K30" s="1125"/>
      <c r="L30" s="1125"/>
      <c r="M30" s="1125"/>
      <c r="N30" s="1125"/>
      <c r="O30" s="1125"/>
      <c r="P30" s="1125"/>
    </row>
    <row r="31" spans="1:23" ht="39.950000000000003" customHeight="1">
      <c r="B31" s="1115" t="s">
        <v>223</v>
      </c>
      <c r="C31" s="1115"/>
      <c r="D31" s="1115"/>
      <c r="E31" s="1115"/>
      <c r="F31" s="1116" t="s">
        <v>224</v>
      </c>
      <c r="G31" s="1117"/>
      <c r="H31" s="1117"/>
      <c r="I31" s="1117"/>
      <c r="J31" s="1117"/>
      <c r="K31" s="1117"/>
      <c r="L31" s="1117"/>
      <c r="M31" s="1117"/>
      <c r="N31" s="1117"/>
      <c r="O31" s="1117"/>
      <c r="P31" s="1117"/>
    </row>
    <row r="32" spans="1:23" ht="39.950000000000003" customHeight="1">
      <c r="B32" s="1115" t="s">
        <v>225</v>
      </c>
      <c r="C32" s="1115"/>
      <c r="D32" s="1115"/>
      <c r="E32" s="1115"/>
      <c r="F32" s="1119" t="s">
        <v>755</v>
      </c>
      <c r="G32" s="1119"/>
      <c r="H32" s="1119"/>
      <c r="I32" s="1119"/>
      <c r="J32" s="1119"/>
      <c r="K32" s="1119"/>
      <c r="L32" s="1119"/>
      <c r="M32" s="1119"/>
      <c r="N32" s="1119"/>
      <c r="O32" s="1119"/>
      <c r="P32" s="1119"/>
    </row>
  </sheetData>
  <mergeCells count="63">
    <mergeCell ref="O1:P1"/>
    <mergeCell ref="B2:P2"/>
    <mergeCell ref="B3:D3"/>
    <mergeCell ref="M3:N5"/>
    <mergeCell ref="O3:P5"/>
    <mergeCell ref="B5:D5"/>
    <mergeCell ref="E5:G5"/>
    <mergeCell ref="I5:K5"/>
    <mergeCell ref="B9:C9"/>
    <mergeCell ref="D9:E9"/>
    <mergeCell ref="F9:O9"/>
    <mergeCell ref="B6:D6"/>
    <mergeCell ref="E6:P6"/>
    <mergeCell ref="B7:D7"/>
    <mergeCell ref="E7:P7"/>
    <mergeCell ref="B8:D8"/>
    <mergeCell ref="E8:P8"/>
    <mergeCell ref="D13:E13"/>
    <mergeCell ref="F13:O13"/>
    <mergeCell ref="D14:E14"/>
    <mergeCell ref="F14:O14"/>
    <mergeCell ref="D15:E15"/>
    <mergeCell ref="F15:O15"/>
    <mergeCell ref="D16:E16"/>
    <mergeCell ref="F16:O16"/>
    <mergeCell ref="D17:E17"/>
    <mergeCell ref="F17:O17"/>
    <mergeCell ref="D18:E18"/>
    <mergeCell ref="F18:O18"/>
    <mergeCell ref="B31:E31"/>
    <mergeCell ref="B32:E32"/>
    <mergeCell ref="F31:P31"/>
    <mergeCell ref="F32:P32"/>
    <mergeCell ref="A24:A27"/>
    <mergeCell ref="D24:E24"/>
    <mergeCell ref="D25:E25"/>
    <mergeCell ref="D26:E26"/>
    <mergeCell ref="D27:O27"/>
    <mergeCell ref="B10:B27"/>
    <mergeCell ref="C10:C21"/>
    <mergeCell ref="D19:E19"/>
    <mergeCell ref="D20:E20"/>
    <mergeCell ref="D21:O21"/>
    <mergeCell ref="C22:C27"/>
    <mergeCell ref="D22:E22"/>
    <mergeCell ref="D10:E10"/>
    <mergeCell ref="D11:E11"/>
    <mergeCell ref="D12:E12"/>
    <mergeCell ref="F10:O10"/>
    <mergeCell ref="F11:O11"/>
    <mergeCell ref="F12:O12"/>
    <mergeCell ref="F30:P30"/>
    <mergeCell ref="F24:O24"/>
    <mergeCell ref="F25:O25"/>
    <mergeCell ref="F26:O26"/>
    <mergeCell ref="T18:W19"/>
    <mergeCell ref="F19:O19"/>
    <mergeCell ref="F20:O20"/>
    <mergeCell ref="F22:O22"/>
    <mergeCell ref="F23:O23"/>
    <mergeCell ref="B28:O28"/>
    <mergeCell ref="B30:E30"/>
    <mergeCell ref="D23:E23"/>
  </mergeCells>
  <phoneticPr fontId="5"/>
  <printOptions horizontalCentered="1" verticalCentered="1"/>
  <pageMargins left="0.70866141732283472" right="0.31496062992125984" top="0.35433070866141736" bottom="0.35433070866141736" header="0.31496062992125984" footer="0.31496062992125984"/>
  <pageSetup paperSize="9" scale="61" fitToWidth="0" fitToHeight="0" orientation="portrait"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X37"/>
  <sheetViews>
    <sheetView view="pageBreakPreview" topLeftCell="F1" zoomScale="80" zoomScaleNormal="80" zoomScaleSheetLayoutView="80" workbookViewId="0">
      <selection activeCell="AA14" sqref="AA14"/>
    </sheetView>
  </sheetViews>
  <sheetFormatPr defaultRowHeight="14.25"/>
  <cols>
    <col min="1" max="1" width="1.125" style="57" customWidth="1"/>
    <col min="2" max="3" width="5.625" style="253" customWidth="1"/>
    <col min="4" max="5" width="14.125" style="253" customWidth="1"/>
    <col min="6" max="11" width="9" style="253"/>
    <col min="12" max="12" width="12.125" style="253" customWidth="1"/>
    <col min="13" max="14" width="9" style="253"/>
    <col min="15" max="15" width="13.75" style="253" customWidth="1"/>
    <col min="16" max="16" width="12.125" style="253" customWidth="1"/>
    <col min="17" max="17" width="9" style="253"/>
    <col min="18" max="18" width="1.25" style="57" customWidth="1"/>
    <col min="19" max="16384" width="9" style="57"/>
  </cols>
  <sheetData>
    <row r="1" spans="1:17" ht="30" customHeight="1" thickBot="1">
      <c r="P1" s="1142" t="s">
        <v>634</v>
      </c>
      <c r="Q1" s="788"/>
    </row>
    <row r="2" spans="1:17" ht="27.75" customHeight="1">
      <c r="A2" s="54"/>
      <c r="B2" s="1146" t="s">
        <v>279</v>
      </c>
      <c r="C2" s="1146"/>
      <c r="D2" s="1146"/>
      <c r="E2" s="1146"/>
      <c r="F2" s="1146"/>
      <c r="G2" s="1146"/>
      <c r="H2" s="1146"/>
      <c r="I2" s="1146"/>
      <c r="J2" s="1146"/>
      <c r="K2" s="1146"/>
      <c r="L2" s="1146"/>
      <c r="M2" s="1146"/>
      <c r="N2" s="1146"/>
      <c r="O2" s="1146"/>
      <c r="P2" s="1146"/>
      <c r="Q2" s="1146"/>
    </row>
    <row r="3" spans="1:17" ht="39.75" customHeight="1">
      <c r="A3" s="72"/>
      <c r="B3" s="1147" t="s">
        <v>199</v>
      </c>
      <c r="C3" s="1147"/>
      <c r="D3" s="1147"/>
      <c r="E3" s="463" t="str">
        <f>科名</f>
        <v>あいうえお＊あいうえお＊あいうえお＊あいうえお＊あいうえお＊あいう</v>
      </c>
      <c r="F3" s="464"/>
      <c r="G3" s="464"/>
      <c r="H3" s="464"/>
      <c r="I3" s="464"/>
      <c r="J3" s="464"/>
      <c r="K3" s="464"/>
      <c r="L3" s="466"/>
      <c r="M3" s="846" t="s">
        <v>198</v>
      </c>
      <c r="N3" s="846"/>
      <c r="O3" s="1180" t="s">
        <v>268</v>
      </c>
      <c r="P3" s="1181"/>
      <c r="Q3" s="1182"/>
    </row>
    <row r="4" spans="1:17" ht="39.950000000000003" customHeight="1">
      <c r="A4" s="472"/>
      <c r="B4" s="473"/>
      <c r="C4" s="474"/>
      <c r="D4" s="475"/>
      <c r="E4" s="539" t="str">
        <f>提案左括弧&amp;提案科名&amp;提案右括弧</f>
        <v>（アイウエオ＊アイウエオ＊アイウエオ＊アイウエオ＊アイウエオ＊アイウ）</v>
      </c>
      <c r="F4" s="465"/>
      <c r="G4" s="465"/>
      <c r="H4" s="467"/>
      <c r="I4" s="540"/>
      <c r="J4" s="540"/>
      <c r="K4" s="540"/>
      <c r="L4" s="541"/>
      <c r="M4" s="846"/>
      <c r="N4" s="846"/>
      <c r="O4" s="1139"/>
      <c r="P4" s="1183"/>
      <c r="Q4" s="1140"/>
    </row>
    <row r="5" spans="1:17" ht="39.950000000000003" customHeight="1">
      <c r="A5" s="72"/>
      <c r="B5" s="1115" t="s">
        <v>200</v>
      </c>
      <c r="C5" s="1115"/>
      <c r="D5" s="1115"/>
      <c r="E5" s="1152">
        <f>開講日</f>
        <v>45794</v>
      </c>
      <c r="F5" s="1153"/>
      <c r="G5" s="1153"/>
      <c r="H5" s="538" t="s">
        <v>82</v>
      </c>
      <c r="I5" s="1153">
        <f>修了日</f>
        <v>45889</v>
      </c>
      <c r="J5" s="1153"/>
      <c r="K5" s="1153"/>
      <c r="L5" s="542"/>
      <c r="M5" s="846"/>
      <c r="N5" s="846"/>
      <c r="O5" s="1184"/>
      <c r="P5" s="1185"/>
      <c r="Q5" s="1186"/>
    </row>
    <row r="6" spans="1:17" ht="39.950000000000003" customHeight="1">
      <c r="A6" s="72"/>
      <c r="B6" s="1115" t="s">
        <v>206</v>
      </c>
      <c r="C6" s="1115"/>
      <c r="D6" s="1115"/>
      <c r="E6" s="1177" t="s">
        <v>269</v>
      </c>
      <c r="F6" s="1178"/>
      <c r="G6" s="1178"/>
      <c r="H6" s="1178"/>
      <c r="I6" s="1178"/>
      <c r="J6" s="1178"/>
      <c r="K6" s="1178"/>
      <c r="L6" s="1178"/>
      <c r="M6" s="1178"/>
      <c r="N6" s="1178"/>
      <c r="O6" s="1178"/>
      <c r="P6" s="1178"/>
      <c r="Q6" s="1179"/>
    </row>
    <row r="7" spans="1:17" ht="33" customHeight="1">
      <c r="A7" s="72"/>
      <c r="B7" s="1148" t="s">
        <v>207</v>
      </c>
      <c r="C7" s="1174"/>
      <c r="D7" s="1175"/>
      <c r="E7" s="1177" t="s">
        <v>661</v>
      </c>
      <c r="F7" s="1178"/>
      <c r="G7" s="1178"/>
      <c r="H7" s="1178"/>
      <c r="I7" s="1178"/>
      <c r="J7" s="1178"/>
      <c r="K7" s="1178"/>
      <c r="L7" s="1178"/>
      <c r="M7" s="1178"/>
      <c r="N7" s="1178"/>
      <c r="O7" s="1178"/>
      <c r="P7" s="1178"/>
      <c r="Q7" s="1179"/>
    </row>
    <row r="8" spans="1:17" ht="33" customHeight="1">
      <c r="A8" s="72"/>
      <c r="B8" s="1154"/>
      <c r="C8" s="1155"/>
      <c r="D8" s="1176"/>
      <c r="E8" s="1116" t="s">
        <v>281</v>
      </c>
      <c r="F8" s="1117"/>
      <c r="G8" s="1117"/>
      <c r="H8" s="1117"/>
      <c r="I8" s="1117"/>
      <c r="J8" s="1117"/>
      <c r="K8" s="1117"/>
      <c r="L8" s="1117"/>
      <c r="M8" s="1117"/>
      <c r="N8" s="1117"/>
      <c r="O8" s="1117"/>
      <c r="P8" s="1117"/>
      <c r="Q8" s="1118"/>
    </row>
    <row r="9" spans="1:17" ht="39.950000000000003" customHeight="1">
      <c r="A9" s="72"/>
      <c r="B9" s="1115" t="s">
        <v>201</v>
      </c>
      <c r="C9" s="1115"/>
      <c r="D9" s="1115"/>
      <c r="E9" s="1173" t="s">
        <v>908</v>
      </c>
      <c r="F9" s="1173"/>
      <c r="G9" s="1173"/>
      <c r="H9" s="1173"/>
      <c r="I9" s="1173"/>
      <c r="J9" s="1173"/>
      <c r="K9" s="1173"/>
      <c r="L9" s="1173"/>
      <c r="M9" s="1173"/>
      <c r="N9" s="1173"/>
      <c r="O9" s="1173"/>
      <c r="P9" s="1173"/>
      <c r="Q9" s="1173"/>
    </row>
    <row r="10" spans="1:17" s="54" customFormat="1" ht="33" customHeight="1">
      <c r="A10" s="55"/>
      <c r="B10" s="846"/>
      <c r="C10" s="846"/>
      <c r="D10" s="846" t="s">
        <v>202</v>
      </c>
      <c r="E10" s="846"/>
      <c r="F10" s="847" t="s">
        <v>203</v>
      </c>
      <c r="G10" s="798"/>
      <c r="H10" s="798"/>
      <c r="I10" s="798"/>
      <c r="J10" s="798"/>
      <c r="K10" s="798"/>
      <c r="L10" s="798"/>
      <c r="M10" s="798"/>
      <c r="N10" s="798"/>
      <c r="O10" s="848"/>
      <c r="P10" s="211" t="s">
        <v>306</v>
      </c>
      <c r="Q10" s="73" t="s">
        <v>204</v>
      </c>
    </row>
    <row r="11" spans="1:17" ht="39.950000000000003" customHeight="1">
      <c r="A11" s="72"/>
      <c r="B11" s="1191" t="s">
        <v>208</v>
      </c>
      <c r="C11" s="1126" t="s">
        <v>213</v>
      </c>
      <c r="D11" s="1137"/>
      <c r="E11" s="1137"/>
      <c r="F11" s="1112"/>
      <c r="G11" s="1113"/>
      <c r="H11" s="1113"/>
      <c r="I11" s="1113"/>
      <c r="J11" s="1113"/>
      <c r="K11" s="1113"/>
      <c r="L11" s="1113"/>
      <c r="M11" s="1113"/>
      <c r="N11" s="1113"/>
      <c r="O11" s="1114"/>
      <c r="P11" s="338"/>
      <c r="Q11" s="330"/>
    </row>
    <row r="12" spans="1:17" ht="39.950000000000003" customHeight="1">
      <c r="A12" s="72"/>
      <c r="B12" s="1192"/>
      <c r="C12" s="1126"/>
      <c r="D12" s="1138"/>
      <c r="E12" s="1138"/>
      <c r="F12" s="1109"/>
      <c r="G12" s="1110"/>
      <c r="H12" s="1110"/>
      <c r="I12" s="1110"/>
      <c r="J12" s="1110"/>
      <c r="K12" s="1110"/>
      <c r="L12" s="1110"/>
      <c r="M12" s="1110"/>
      <c r="N12" s="1110"/>
      <c r="O12" s="1110"/>
      <c r="P12" s="339"/>
      <c r="Q12" s="331"/>
    </row>
    <row r="13" spans="1:17" ht="39.950000000000003" customHeight="1">
      <c r="A13" s="72"/>
      <c r="B13" s="1192"/>
      <c r="C13" s="1126"/>
      <c r="D13" s="1138"/>
      <c r="E13" s="1138"/>
      <c r="F13" s="1109"/>
      <c r="G13" s="1110"/>
      <c r="H13" s="1110"/>
      <c r="I13" s="1110"/>
      <c r="J13" s="1110"/>
      <c r="K13" s="1110"/>
      <c r="L13" s="1110"/>
      <c r="M13" s="1110"/>
      <c r="N13" s="1110"/>
      <c r="O13" s="1110"/>
      <c r="P13" s="339"/>
      <c r="Q13" s="331"/>
    </row>
    <row r="14" spans="1:17" ht="39.950000000000003" customHeight="1">
      <c r="A14" s="72"/>
      <c r="B14" s="1192"/>
      <c r="C14" s="1126"/>
      <c r="D14" s="1138"/>
      <c r="E14" s="1138"/>
      <c r="F14" s="1109"/>
      <c r="G14" s="1110"/>
      <c r="H14" s="1110"/>
      <c r="I14" s="1110"/>
      <c r="J14" s="1110"/>
      <c r="K14" s="1110"/>
      <c r="L14" s="1110"/>
      <c r="M14" s="1110"/>
      <c r="N14" s="1110"/>
      <c r="O14" s="1110"/>
      <c r="P14" s="339"/>
      <c r="Q14" s="331"/>
    </row>
    <row r="15" spans="1:17" ht="39.950000000000003" customHeight="1">
      <c r="A15" s="72"/>
      <c r="B15" s="1192"/>
      <c r="C15" s="1126"/>
      <c r="D15" s="1109"/>
      <c r="E15" s="1111"/>
      <c r="F15" s="1109"/>
      <c r="G15" s="1110"/>
      <c r="H15" s="1110"/>
      <c r="I15" s="1110"/>
      <c r="J15" s="1110"/>
      <c r="K15" s="1110"/>
      <c r="L15" s="1110"/>
      <c r="M15" s="1110"/>
      <c r="N15" s="1110"/>
      <c r="O15" s="1110"/>
      <c r="P15" s="339"/>
      <c r="Q15" s="331"/>
    </row>
    <row r="16" spans="1:17" ht="39.950000000000003" customHeight="1">
      <c r="A16" s="72"/>
      <c r="B16" s="1192"/>
      <c r="C16" s="1126"/>
      <c r="D16" s="1139"/>
      <c r="E16" s="1140"/>
      <c r="F16" s="1109"/>
      <c r="G16" s="1110"/>
      <c r="H16" s="1110"/>
      <c r="I16" s="1110"/>
      <c r="J16" s="1110"/>
      <c r="K16" s="1110"/>
      <c r="L16" s="1110"/>
      <c r="M16" s="1110"/>
      <c r="N16" s="1110"/>
      <c r="O16" s="1110"/>
      <c r="P16" s="339"/>
      <c r="Q16" s="332"/>
    </row>
    <row r="17" spans="1:24" ht="39.950000000000003" customHeight="1">
      <c r="A17" s="72"/>
      <c r="B17" s="1192"/>
      <c r="C17" s="1126"/>
      <c r="D17" s="1130" t="s">
        <v>871</v>
      </c>
      <c r="E17" s="1131"/>
      <c r="F17" s="1109"/>
      <c r="G17" s="1110"/>
      <c r="H17" s="1110"/>
      <c r="I17" s="1110"/>
      <c r="J17" s="1110"/>
      <c r="K17" s="1110"/>
      <c r="L17" s="1110"/>
      <c r="M17" s="1110"/>
      <c r="N17" s="1110"/>
      <c r="O17" s="1110"/>
      <c r="P17" s="339"/>
      <c r="Q17" s="331" t="s">
        <v>872</v>
      </c>
    </row>
    <row r="18" spans="1:24" ht="39.950000000000003" customHeight="1">
      <c r="A18" s="72"/>
      <c r="B18" s="1192"/>
      <c r="C18" s="1126"/>
      <c r="D18" s="1130" t="s">
        <v>214</v>
      </c>
      <c r="E18" s="1131"/>
      <c r="F18" s="1109"/>
      <c r="G18" s="1110"/>
      <c r="H18" s="1110"/>
      <c r="I18" s="1110"/>
      <c r="J18" s="1110"/>
      <c r="K18" s="1110"/>
      <c r="L18" s="1110"/>
      <c r="M18" s="1110"/>
      <c r="N18" s="1110"/>
      <c r="O18" s="1110"/>
      <c r="P18" s="1111"/>
      <c r="Q18" s="331">
        <v>12</v>
      </c>
    </row>
    <row r="19" spans="1:24" ht="39.950000000000003" customHeight="1">
      <c r="A19" s="72"/>
      <c r="B19" s="1192"/>
      <c r="C19" s="1126"/>
      <c r="D19" s="1130" t="s">
        <v>215</v>
      </c>
      <c r="E19" s="1131"/>
      <c r="F19" s="1109"/>
      <c r="G19" s="1110"/>
      <c r="H19" s="1110"/>
      <c r="I19" s="1110"/>
      <c r="J19" s="1110"/>
      <c r="K19" s="1110"/>
      <c r="L19" s="1110"/>
      <c r="M19" s="1110"/>
      <c r="N19" s="1110"/>
      <c r="O19" s="1110"/>
      <c r="P19" s="1111"/>
      <c r="Q19" s="331">
        <v>24</v>
      </c>
      <c r="U19" s="1071" t="s">
        <v>216</v>
      </c>
      <c r="V19" s="1071"/>
      <c r="W19" s="1071"/>
      <c r="X19" s="1071"/>
    </row>
    <row r="20" spans="1:24" ht="39.950000000000003" customHeight="1">
      <c r="A20" s="72"/>
      <c r="B20" s="1192"/>
      <c r="C20" s="1126"/>
      <c r="D20" s="1141" t="s">
        <v>217</v>
      </c>
      <c r="E20" s="1141"/>
      <c r="F20" s="1138"/>
      <c r="G20" s="1138"/>
      <c r="H20" s="1138"/>
      <c r="I20" s="1138"/>
      <c r="J20" s="1138"/>
      <c r="K20" s="1138"/>
      <c r="L20" s="1138"/>
      <c r="M20" s="1138"/>
      <c r="N20" s="1138"/>
      <c r="O20" s="1138"/>
      <c r="P20" s="1138"/>
      <c r="Q20" s="331">
        <v>24</v>
      </c>
      <c r="U20" s="1071"/>
      <c r="V20" s="1071"/>
      <c r="W20" s="1071"/>
      <c r="X20" s="1071"/>
    </row>
    <row r="21" spans="1:24" ht="39.950000000000003" customHeight="1">
      <c r="A21" s="72"/>
      <c r="B21" s="1192"/>
      <c r="C21" s="1126"/>
      <c r="D21" s="1132" t="s">
        <v>218</v>
      </c>
      <c r="E21" s="1132"/>
      <c r="F21" s="1133"/>
      <c r="G21" s="1133"/>
      <c r="H21" s="1133"/>
      <c r="I21" s="1133"/>
      <c r="J21" s="1133"/>
      <c r="K21" s="1133"/>
      <c r="L21" s="1133"/>
      <c r="M21" s="1133"/>
      <c r="N21" s="1133"/>
      <c r="O21" s="1133"/>
      <c r="P21" s="1133"/>
      <c r="Q21" s="333">
        <v>3</v>
      </c>
    </row>
    <row r="22" spans="1:24" ht="39.950000000000003" customHeight="1">
      <c r="A22" s="72"/>
      <c r="B22" s="1192"/>
      <c r="C22" s="1126"/>
      <c r="D22" s="1122" t="s">
        <v>219</v>
      </c>
      <c r="E22" s="1123"/>
      <c r="F22" s="1123"/>
      <c r="G22" s="1123"/>
      <c r="H22" s="1123"/>
      <c r="I22" s="1123"/>
      <c r="J22" s="1123"/>
      <c r="K22" s="1123"/>
      <c r="L22" s="1123"/>
      <c r="M22" s="1123"/>
      <c r="N22" s="1123"/>
      <c r="O22" s="1123"/>
      <c r="P22" s="1187"/>
      <c r="Q22" s="334"/>
    </row>
    <row r="23" spans="1:24" ht="39.950000000000003" customHeight="1">
      <c r="A23" s="72"/>
      <c r="B23" s="1192"/>
      <c r="C23" s="1126" t="s">
        <v>220</v>
      </c>
      <c r="D23" s="1112"/>
      <c r="E23" s="1114"/>
      <c r="F23" s="1112"/>
      <c r="G23" s="1113"/>
      <c r="H23" s="1113"/>
      <c r="I23" s="1113"/>
      <c r="J23" s="1113"/>
      <c r="K23" s="1113"/>
      <c r="L23" s="1113"/>
      <c r="M23" s="1113"/>
      <c r="N23" s="1113"/>
      <c r="O23" s="1113"/>
      <c r="P23" s="338"/>
      <c r="Q23" s="330"/>
    </row>
    <row r="24" spans="1:24" ht="39.950000000000003" customHeight="1">
      <c r="A24" s="72"/>
      <c r="B24" s="1192"/>
      <c r="C24" s="1126"/>
      <c r="D24" s="1109"/>
      <c r="E24" s="1111"/>
      <c r="F24" s="1109"/>
      <c r="G24" s="1110"/>
      <c r="H24" s="1110"/>
      <c r="I24" s="1110"/>
      <c r="J24" s="1110"/>
      <c r="K24" s="1110"/>
      <c r="L24" s="1110"/>
      <c r="M24" s="1110"/>
      <c r="N24" s="1110"/>
      <c r="O24" s="1110"/>
      <c r="P24" s="339"/>
      <c r="Q24" s="335"/>
    </row>
    <row r="25" spans="1:24" ht="39.950000000000003" customHeight="1">
      <c r="A25" s="1127"/>
      <c r="B25" s="1192"/>
      <c r="C25" s="1126"/>
      <c r="D25" s="1128"/>
      <c r="E25" s="1129"/>
      <c r="F25" s="1109"/>
      <c r="G25" s="1110"/>
      <c r="H25" s="1110"/>
      <c r="I25" s="1110"/>
      <c r="J25" s="1110"/>
      <c r="K25" s="1110"/>
      <c r="L25" s="1110"/>
      <c r="M25" s="1110"/>
      <c r="N25" s="1110"/>
      <c r="O25" s="1110"/>
      <c r="P25" s="339"/>
      <c r="Q25" s="331"/>
    </row>
    <row r="26" spans="1:24" ht="39.950000000000003" customHeight="1">
      <c r="A26" s="1127"/>
      <c r="B26" s="1192"/>
      <c r="C26" s="1126"/>
      <c r="D26" s="1109"/>
      <c r="E26" s="1111"/>
      <c r="F26" s="1109"/>
      <c r="G26" s="1110"/>
      <c r="H26" s="1110"/>
      <c r="I26" s="1110"/>
      <c r="J26" s="1110"/>
      <c r="K26" s="1110"/>
      <c r="L26" s="1110"/>
      <c r="M26" s="1110"/>
      <c r="N26" s="1110"/>
      <c r="O26" s="1110"/>
      <c r="P26" s="339"/>
      <c r="Q26" s="331"/>
    </row>
    <row r="27" spans="1:24" ht="39.950000000000003" customHeight="1">
      <c r="A27" s="1127"/>
      <c r="B27" s="1192"/>
      <c r="C27" s="1126"/>
      <c r="D27" s="1120"/>
      <c r="E27" s="1121"/>
      <c r="F27" s="1109"/>
      <c r="G27" s="1110"/>
      <c r="H27" s="1110"/>
      <c r="I27" s="1110"/>
      <c r="J27" s="1110"/>
      <c r="K27" s="1110"/>
      <c r="L27" s="1110"/>
      <c r="M27" s="1110"/>
      <c r="N27" s="1110"/>
      <c r="O27" s="1110"/>
      <c r="P27" s="339"/>
      <c r="Q27" s="331"/>
    </row>
    <row r="28" spans="1:24" ht="39.950000000000003" customHeight="1">
      <c r="A28" s="1127"/>
      <c r="B28" s="1192"/>
      <c r="C28" s="1126"/>
      <c r="D28" s="1188" t="s">
        <v>219</v>
      </c>
      <c r="E28" s="1189"/>
      <c r="F28" s="1189"/>
      <c r="G28" s="1189"/>
      <c r="H28" s="1189"/>
      <c r="I28" s="1189"/>
      <c r="J28" s="1189"/>
      <c r="K28" s="1189"/>
      <c r="L28" s="1189"/>
      <c r="M28" s="1189"/>
      <c r="N28" s="1189"/>
      <c r="O28" s="1189"/>
      <c r="P28" s="1190"/>
      <c r="Q28" s="334"/>
    </row>
    <row r="29" spans="1:24" ht="39.950000000000003" customHeight="1">
      <c r="A29" s="72"/>
      <c r="B29" s="1192"/>
      <c r="C29" s="1191" t="s">
        <v>900</v>
      </c>
      <c r="D29" s="1112"/>
      <c r="E29" s="1114"/>
      <c r="F29" s="1112"/>
      <c r="G29" s="1113"/>
      <c r="H29" s="1113"/>
      <c r="I29" s="1113"/>
      <c r="J29" s="1113"/>
      <c r="K29" s="1113"/>
      <c r="L29" s="1113"/>
      <c r="M29" s="1113"/>
      <c r="N29" s="1113"/>
      <c r="O29" s="1113"/>
      <c r="P29" s="338"/>
      <c r="Q29" s="347"/>
    </row>
    <row r="30" spans="1:24" ht="39.950000000000003" customHeight="1">
      <c r="A30" s="72"/>
      <c r="B30" s="1192"/>
      <c r="C30" s="1192"/>
      <c r="D30" s="1109"/>
      <c r="E30" s="1111"/>
      <c r="F30" s="1109"/>
      <c r="G30" s="1110"/>
      <c r="H30" s="1110"/>
      <c r="I30" s="1110"/>
      <c r="J30" s="1110"/>
      <c r="K30" s="1110"/>
      <c r="L30" s="1110"/>
      <c r="M30" s="1110"/>
      <c r="N30" s="1110"/>
      <c r="O30" s="1111"/>
      <c r="P30" s="339"/>
      <c r="Q30" s="331"/>
    </row>
    <row r="31" spans="1:24" ht="39.950000000000003" customHeight="1">
      <c r="A31" s="72"/>
      <c r="B31" s="1192"/>
      <c r="C31" s="1192"/>
      <c r="D31" s="1120"/>
      <c r="E31" s="1121"/>
      <c r="F31" s="1128"/>
      <c r="G31" s="1194"/>
      <c r="H31" s="1194"/>
      <c r="I31" s="1194"/>
      <c r="J31" s="1194"/>
      <c r="K31" s="1194"/>
      <c r="L31" s="1194"/>
      <c r="M31" s="1194"/>
      <c r="N31" s="1194"/>
      <c r="O31" s="1194"/>
      <c r="P31" s="339"/>
      <c r="Q31" s="331"/>
    </row>
    <row r="32" spans="1:24" ht="39.950000000000003" customHeight="1">
      <c r="A32" s="72"/>
      <c r="B32" s="1193"/>
      <c r="C32" s="1193"/>
      <c r="D32" s="348"/>
      <c r="E32" s="349"/>
      <c r="F32" s="349"/>
      <c r="G32" s="349"/>
      <c r="H32" s="349"/>
      <c r="I32" s="349"/>
      <c r="J32" s="349"/>
      <c r="K32" s="349"/>
      <c r="L32" s="349" t="s">
        <v>282</v>
      </c>
      <c r="M32" s="349"/>
      <c r="N32" s="349"/>
      <c r="O32" s="349"/>
      <c r="P32" s="350"/>
      <c r="Q32" s="334"/>
    </row>
    <row r="33" spans="1:17" ht="39.950000000000003" customHeight="1">
      <c r="A33" s="56"/>
      <c r="B33" s="1124" t="s">
        <v>205</v>
      </c>
      <c r="C33" s="1124"/>
      <c r="D33" s="1124"/>
      <c r="E33" s="1124"/>
      <c r="F33" s="1124"/>
      <c r="G33" s="1124"/>
      <c r="H33" s="1124"/>
      <c r="I33" s="1124"/>
      <c r="J33" s="1124"/>
      <c r="K33" s="1124"/>
      <c r="L33" s="1124"/>
      <c r="M33" s="1124"/>
      <c r="N33" s="1124"/>
      <c r="O33" s="1124"/>
      <c r="P33" s="1124"/>
      <c r="Q33" s="336">
        <v>648</v>
      </c>
    </row>
    <row r="34" spans="1:17">
      <c r="A34" s="56"/>
      <c r="B34" s="337"/>
      <c r="C34" s="337"/>
      <c r="D34" s="337"/>
      <c r="E34" s="337"/>
      <c r="F34" s="337"/>
      <c r="G34" s="337"/>
      <c r="H34" s="337"/>
      <c r="I34" s="337"/>
      <c r="J34" s="337"/>
      <c r="K34" s="337"/>
      <c r="L34" s="337"/>
      <c r="M34" s="337"/>
      <c r="N34" s="337"/>
      <c r="O34" s="337"/>
      <c r="P34" s="337"/>
      <c r="Q34" s="337"/>
    </row>
    <row r="35" spans="1:17" ht="39.950000000000003" customHeight="1">
      <c r="B35" s="1115" t="s">
        <v>222</v>
      </c>
      <c r="C35" s="1115"/>
      <c r="D35" s="1115"/>
      <c r="E35" s="1115"/>
      <c r="F35" s="1125" t="s">
        <v>659</v>
      </c>
      <c r="G35" s="1125"/>
      <c r="H35" s="1125"/>
      <c r="I35" s="1125"/>
      <c r="J35" s="1125"/>
      <c r="K35" s="1125"/>
      <c r="L35" s="1125"/>
      <c r="M35" s="1125"/>
      <c r="N35" s="1125"/>
      <c r="O35" s="1125"/>
      <c r="P35" s="1125"/>
      <c r="Q35" s="1125"/>
    </row>
    <row r="36" spans="1:17" ht="39.950000000000003" customHeight="1">
      <c r="B36" s="1115" t="s">
        <v>223</v>
      </c>
      <c r="C36" s="1115"/>
      <c r="D36" s="1115"/>
      <c r="E36" s="1115"/>
      <c r="F36" s="1116" t="s">
        <v>224</v>
      </c>
      <c r="G36" s="1117"/>
      <c r="H36" s="1117"/>
      <c r="I36" s="1117"/>
      <c r="J36" s="1117"/>
      <c r="K36" s="1117"/>
      <c r="L36" s="1117"/>
      <c r="M36" s="1117"/>
      <c r="N36" s="1117"/>
      <c r="O36" s="1117"/>
      <c r="P36" s="1117"/>
      <c r="Q36" s="1118"/>
    </row>
    <row r="37" spans="1:17" ht="51" customHeight="1">
      <c r="B37" s="1115" t="s">
        <v>225</v>
      </c>
      <c r="C37" s="1115"/>
      <c r="D37" s="1115"/>
      <c r="E37" s="1115"/>
      <c r="F37" s="1119" t="s">
        <v>755</v>
      </c>
      <c r="G37" s="1119"/>
      <c r="H37" s="1119"/>
      <c r="I37" s="1119"/>
      <c r="J37" s="1119"/>
      <c r="K37" s="1119"/>
      <c r="L37" s="1119"/>
      <c r="M37" s="1119"/>
      <c r="N37" s="1119"/>
      <c r="O37" s="1119"/>
      <c r="P37" s="1119"/>
      <c r="Q37" s="1119"/>
    </row>
  </sheetData>
  <mergeCells count="71">
    <mergeCell ref="F29:O29"/>
    <mergeCell ref="F30:O30"/>
    <mergeCell ref="F31:O31"/>
    <mergeCell ref="D29:E29"/>
    <mergeCell ref="D30:E30"/>
    <mergeCell ref="D31:E31"/>
    <mergeCell ref="F23:O23"/>
    <mergeCell ref="F24:O24"/>
    <mergeCell ref="F25:O25"/>
    <mergeCell ref="F26:O26"/>
    <mergeCell ref="F27:O27"/>
    <mergeCell ref="F10:O10"/>
    <mergeCell ref="F11:O11"/>
    <mergeCell ref="F12:O12"/>
    <mergeCell ref="F13:O13"/>
    <mergeCell ref="F14:O14"/>
    <mergeCell ref="B37:E37"/>
    <mergeCell ref="F37:Q37"/>
    <mergeCell ref="B33:P33"/>
    <mergeCell ref="B35:E35"/>
    <mergeCell ref="F35:Q35"/>
    <mergeCell ref="B10:C10"/>
    <mergeCell ref="D10:E10"/>
    <mergeCell ref="B36:E36"/>
    <mergeCell ref="F36:Q36"/>
    <mergeCell ref="C29:C32"/>
    <mergeCell ref="B11:B32"/>
    <mergeCell ref="C23:C28"/>
    <mergeCell ref="D23:E23"/>
    <mergeCell ref="D24:E24"/>
    <mergeCell ref="D21:E21"/>
    <mergeCell ref="F21:P21"/>
    <mergeCell ref="C11:C22"/>
    <mergeCell ref="D11:E11"/>
    <mergeCell ref="D12:E12"/>
    <mergeCell ref="D13:E13"/>
    <mergeCell ref="D14:E14"/>
    <mergeCell ref="A25:A28"/>
    <mergeCell ref="D25:E25"/>
    <mergeCell ref="D26:E26"/>
    <mergeCell ref="D27:E27"/>
    <mergeCell ref="D28:P28"/>
    <mergeCell ref="U19:X20"/>
    <mergeCell ref="D20:E20"/>
    <mergeCell ref="F20:P20"/>
    <mergeCell ref="D17:E17"/>
    <mergeCell ref="D18:E18"/>
    <mergeCell ref="F18:P18"/>
    <mergeCell ref="D19:E19"/>
    <mergeCell ref="F19:P19"/>
    <mergeCell ref="F17:O17"/>
    <mergeCell ref="D15:E15"/>
    <mergeCell ref="D22:P22"/>
    <mergeCell ref="D16:E16"/>
    <mergeCell ref="F15:O15"/>
    <mergeCell ref="F16:O16"/>
    <mergeCell ref="P1:Q1"/>
    <mergeCell ref="B2:Q2"/>
    <mergeCell ref="B3:D3"/>
    <mergeCell ref="M3:N5"/>
    <mergeCell ref="O3:Q5"/>
    <mergeCell ref="B5:D5"/>
    <mergeCell ref="E5:G5"/>
    <mergeCell ref="I5:K5"/>
    <mergeCell ref="B9:D9"/>
    <mergeCell ref="E9:Q9"/>
    <mergeCell ref="B7:D8"/>
    <mergeCell ref="E8:Q8"/>
    <mergeCell ref="B6:D6"/>
    <mergeCell ref="E6:Q6"/>
    <mergeCell ref="E7:Q7"/>
  </mergeCells>
  <phoneticPr fontId="5"/>
  <printOptions horizontalCentered="1" verticalCentered="1"/>
  <pageMargins left="0.70866141732283472" right="0.31496062992125984" top="0.35433070866141736" bottom="0.35433070866141736" header="0.31496062992125984" footer="0.31496062992125984"/>
  <pageSetup paperSize="9" scale="57" fitToWidth="0" fitToHeight="0" orientation="portrait" horizontalDpi="300" verticalDpi="3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7"/>
  <sheetViews>
    <sheetView view="pageBreakPreview" topLeftCell="B1" zoomScale="80" zoomScaleNormal="80" zoomScaleSheetLayoutView="80" workbookViewId="0">
      <selection activeCell="X13" sqref="X13"/>
    </sheetView>
  </sheetViews>
  <sheetFormatPr defaultRowHeight="14.25"/>
  <cols>
    <col min="1" max="1" width="1.125" style="57" customWidth="1"/>
    <col min="2" max="3" width="5.625" style="253" customWidth="1"/>
    <col min="4" max="5" width="14.125" style="253" customWidth="1"/>
    <col min="6" max="11" width="9" style="253"/>
    <col min="12" max="12" width="12.125" style="253" customWidth="1"/>
    <col min="13" max="14" width="9" style="253"/>
    <col min="15" max="15" width="13.75" style="253" customWidth="1"/>
    <col min="16" max="16" width="12.125" style="253" customWidth="1"/>
    <col min="17" max="17" width="9" style="253"/>
    <col min="18" max="18" width="1.25" style="57" customWidth="1"/>
    <col min="19" max="16384" width="9" style="57"/>
  </cols>
  <sheetData>
    <row r="1" spans="1:17" ht="30" customHeight="1" thickBot="1">
      <c r="P1" s="1142" t="s">
        <v>737</v>
      </c>
      <c r="Q1" s="788"/>
    </row>
    <row r="2" spans="1:17" ht="27.75" customHeight="1">
      <c r="A2" s="54"/>
      <c r="B2" s="1146" t="s">
        <v>914</v>
      </c>
      <c r="C2" s="1146"/>
      <c r="D2" s="1146"/>
      <c r="E2" s="1146"/>
      <c r="F2" s="1146"/>
      <c r="G2" s="1146"/>
      <c r="H2" s="1146"/>
      <c r="I2" s="1146"/>
      <c r="J2" s="1146"/>
      <c r="K2" s="1146"/>
      <c r="L2" s="1146"/>
      <c r="M2" s="1146"/>
      <c r="N2" s="1146"/>
      <c r="O2" s="1146"/>
      <c r="P2" s="1146"/>
      <c r="Q2" s="1146"/>
    </row>
    <row r="3" spans="1:17" ht="39.75" customHeight="1">
      <c r="A3" s="611"/>
      <c r="B3" s="1147" t="s">
        <v>199</v>
      </c>
      <c r="C3" s="1147"/>
      <c r="D3" s="1147"/>
      <c r="E3" s="463" t="str">
        <f>科名</f>
        <v>あいうえお＊あいうえお＊あいうえお＊あいうえお＊あいうえお＊あいう</v>
      </c>
      <c r="F3" s="464"/>
      <c r="G3" s="464"/>
      <c r="H3" s="464"/>
      <c r="I3" s="464"/>
      <c r="J3" s="464"/>
      <c r="K3" s="464"/>
      <c r="L3" s="466"/>
      <c r="M3" s="846" t="s">
        <v>198</v>
      </c>
      <c r="N3" s="846"/>
      <c r="O3" s="1180" t="s">
        <v>268</v>
      </c>
      <c r="P3" s="1181"/>
      <c r="Q3" s="1182"/>
    </row>
    <row r="4" spans="1:17" ht="39.950000000000003" customHeight="1">
      <c r="A4" s="611"/>
      <c r="B4" s="608"/>
      <c r="C4" s="609"/>
      <c r="D4" s="618"/>
      <c r="E4" s="539" t="str">
        <f>提案左括弧&amp;提案科名&amp;提案右括弧</f>
        <v>（アイウエオ＊アイウエオ＊アイウエオ＊アイウエオ＊アイウエオ＊アイウ）</v>
      </c>
      <c r="F4" s="465"/>
      <c r="G4" s="465"/>
      <c r="H4" s="467"/>
      <c r="I4" s="606"/>
      <c r="J4" s="606"/>
      <c r="K4" s="606"/>
      <c r="L4" s="541"/>
      <c r="M4" s="846"/>
      <c r="N4" s="846"/>
      <c r="O4" s="1139"/>
      <c r="P4" s="1183"/>
      <c r="Q4" s="1140"/>
    </row>
    <row r="5" spans="1:17" ht="39.950000000000003" customHeight="1">
      <c r="A5" s="611"/>
      <c r="B5" s="1115" t="s">
        <v>200</v>
      </c>
      <c r="C5" s="1115"/>
      <c r="D5" s="1115"/>
      <c r="E5" s="1152">
        <f>開講日</f>
        <v>45794</v>
      </c>
      <c r="F5" s="1153"/>
      <c r="G5" s="1153"/>
      <c r="H5" s="619" t="s">
        <v>82</v>
      </c>
      <c r="I5" s="1153">
        <f>修了日</f>
        <v>45889</v>
      </c>
      <c r="J5" s="1153"/>
      <c r="K5" s="1153"/>
      <c r="L5" s="542"/>
      <c r="M5" s="846"/>
      <c r="N5" s="846"/>
      <c r="O5" s="1184"/>
      <c r="P5" s="1185"/>
      <c r="Q5" s="1186"/>
    </row>
    <row r="6" spans="1:17" ht="39.950000000000003" customHeight="1">
      <c r="A6" s="611"/>
      <c r="B6" s="1115" t="s">
        <v>206</v>
      </c>
      <c r="C6" s="1115"/>
      <c r="D6" s="1115"/>
      <c r="E6" s="1177" t="s">
        <v>269</v>
      </c>
      <c r="F6" s="1178"/>
      <c r="G6" s="1178"/>
      <c r="H6" s="1178"/>
      <c r="I6" s="1178"/>
      <c r="J6" s="1178"/>
      <c r="K6" s="1178"/>
      <c r="L6" s="1178"/>
      <c r="M6" s="1178"/>
      <c r="N6" s="1178"/>
      <c r="O6" s="1178"/>
      <c r="P6" s="1178"/>
      <c r="Q6" s="1179"/>
    </row>
    <row r="7" spans="1:17" ht="33" customHeight="1">
      <c r="A7" s="611"/>
      <c r="B7" s="1148" t="s">
        <v>207</v>
      </c>
      <c r="C7" s="1174"/>
      <c r="D7" s="1175"/>
      <c r="E7" s="1177" t="s">
        <v>661</v>
      </c>
      <c r="F7" s="1178"/>
      <c r="G7" s="1178"/>
      <c r="H7" s="1178"/>
      <c r="I7" s="1178"/>
      <c r="J7" s="1178"/>
      <c r="K7" s="1178"/>
      <c r="L7" s="1178"/>
      <c r="M7" s="1178"/>
      <c r="N7" s="1178"/>
      <c r="O7" s="1178"/>
      <c r="P7" s="1178"/>
      <c r="Q7" s="1179"/>
    </row>
    <row r="8" spans="1:17" ht="33" customHeight="1">
      <c r="A8" s="611"/>
      <c r="B8" s="1154"/>
      <c r="C8" s="1155"/>
      <c r="D8" s="1176"/>
      <c r="E8" s="1116" t="s">
        <v>281</v>
      </c>
      <c r="F8" s="1117"/>
      <c r="G8" s="1117"/>
      <c r="H8" s="1117"/>
      <c r="I8" s="1117"/>
      <c r="J8" s="1117"/>
      <c r="K8" s="1117"/>
      <c r="L8" s="1117"/>
      <c r="M8" s="1117"/>
      <c r="N8" s="1117"/>
      <c r="O8" s="1117"/>
      <c r="P8" s="1117"/>
      <c r="Q8" s="1118"/>
    </row>
    <row r="9" spans="1:17" ht="39.950000000000003" customHeight="1">
      <c r="A9" s="611"/>
      <c r="B9" s="1115" t="s">
        <v>201</v>
      </c>
      <c r="C9" s="1115"/>
      <c r="D9" s="1115"/>
      <c r="E9" s="1173" t="s">
        <v>909</v>
      </c>
      <c r="F9" s="1173"/>
      <c r="G9" s="1173"/>
      <c r="H9" s="1173"/>
      <c r="I9" s="1173"/>
      <c r="J9" s="1173"/>
      <c r="K9" s="1173"/>
      <c r="L9" s="1173"/>
      <c r="M9" s="1173"/>
      <c r="N9" s="1173"/>
      <c r="O9" s="1173"/>
      <c r="P9" s="1173"/>
      <c r="Q9" s="1173"/>
    </row>
    <row r="10" spans="1:17" s="54" customFormat="1" ht="33" customHeight="1">
      <c r="A10" s="55"/>
      <c r="B10" s="846"/>
      <c r="C10" s="846"/>
      <c r="D10" s="846" t="s">
        <v>202</v>
      </c>
      <c r="E10" s="846"/>
      <c r="F10" s="847" t="s">
        <v>203</v>
      </c>
      <c r="G10" s="798"/>
      <c r="H10" s="798"/>
      <c r="I10" s="798"/>
      <c r="J10" s="798"/>
      <c r="K10" s="798"/>
      <c r="L10" s="798"/>
      <c r="M10" s="798"/>
      <c r="N10" s="798"/>
      <c r="O10" s="848"/>
      <c r="P10" s="610" t="s">
        <v>306</v>
      </c>
      <c r="Q10" s="605" t="s">
        <v>204</v>
      </c>
    </row>
    <row r="11" spans="1:17" ht="39.950000000000003" customHeight="1">
      <c r="A11" s="611"/>
      <c r="B11" s="1191" t="s">
        <v>208</v>
      </c>
      <c r="C11" s="1126" t="s">
        <v>213</v>
      </c>
      <c r="D11" s="1137"/>
      <c r="E11" s="1137"/>
      <c r="F11" s="1112"/>
      <c r="G11" s="1113"/>
      <c r="H11" s="1113"/>
      <c r="I11" s="1113"/>
      <c r="J11" s="1113"/>
      <c r="K11" s="1113"/>
      <c r="L11" s="1113"/>
      <c r="M11" s="1113"/>
      <c r="N11" s="1113"/>
      <c r="O11" s="1114"/>
      <c r="P11" s="615"/>
      <c r="Q11" s="330"/>
    </row>
    <row r="12" spans="1:17" ht="39.950000000000003" customHeight="1">
      <c r="A12" s="611"/>
      <c r="B12" s="1192"/>
      <c r="C12" s="1126"/>
      <c r="D12" s="1138"/>
      <c r="E12" s="1138"/>
      <c r="F12" s="1109"/>
      <c r="G12" s="1110"/>
      <c r="H12" s="1110"/>
      <c r="I12" s="1110"/>
      <c r="J12" s="1110"/>
      <c r="K12" s="1110"/>
      <c r="L12" s="1110"/>
      <c r="M12" s="1110"/>
      <c r="N12" s="1110"/>
      <c r="O12" s="1110"/>
      <c r="P12" s="616"/>
      <c r="Q12" s="331"/>
    </row>
    <row r="13" spans="1:17" ht="39.950000000000003" customHeight="1">
      <c r="A13" s="611"/>
      <c r="B13" s="1192"/>
      <c r="C13" s="1126"/>
      <c r="D13" s="1138"/>
      <c r="E13" s="1138"/>
      <c r="F13" s="1109"/>
      <c r="G13" s="1110"/>
      <c r="H13" s="1110"/>
      <c r="I13" s="1110"/>
      <c r="J13" s="1110"/>
      <c r="K13" s="1110"/>
      <c r="L13" s="1110"/>
      <c r="M13" s="1110"/>
      <c r="N13" s="1110"/>
      <c r="O13" s="1110"/>
      <c r="P13" s="616"/>
      <c r="Q13" s="331"/>
    </row>
    <row r="14" spans="1:17" ht="39.950000000000003" customHeight="1">
      <c r="A14" s="611"/>
      <c r="B14" s="1192"/>
      <c r="C14" s="1126"/>
      <c r="D14" s="1138"/>
      <c r="E14" s="1138"/>
      <c r="F14" s="1109"/>
      <c r="G14" s="1110"/>
      <c r="H14" s="1110"/>
      <c r="I14" s="1110"/>
      <c r="J14" s="1110"/>
      <c r="K14" s="1110"/>
      <c r="L14" s="1110"/>
      <c r="M14" s="1110"/>
      <c r="N14" s="1110"/>
      <c r="O14" s="1110"/>
      <c r="P14" s="616"/>
      <c r="Q14" s="331"/>
    </row>
    <row r="15" spans="1:17" ht="39.950000000000003" customHeight="1">
      <c r="A15" s="611"/>
      <c r="B15" s="1192"/>
      <c r="C15" s="1126"/>
      <c r="D15" s="1109"/>
      <c r="E15" s="1111"/>
      <c r="F15" s="1109"/>
      <c r="G15" s="1110"/>
      <c r="H15" s="1110"/>
      <c r="I15" s="1110"/>
      <c r="J15" s="1110"/>
      <c r="K15" s="1110"/>
      <c r="L15" s="1110"/>
      <c r="M15" s="1110"/>
      <c r="N15" s="1110"/>
      <c r="O15" s="1110"/>
      <c r="P15" s="616"/>
      <c r="Q15" s="331"/>
    </row>
    <row r="16" spans="1:17" ht="39.950000000000003" customHeight="1">
      <c r="A16" s="611"/>
      <c r="B16" s="1192"/>
      <c r="C16" s="1126"/>
      <c r="D16" s="1139"/>
      <c r="E16" s="1140"/>
      <c r="F16" s="1109"/>
      <c r="G16" s="1110"/>
      <c r="H16" s="1110"/>
      <c r="I16" s="1110"/>
      <c r="J16" s="1110"/>
      <c r="K16" s="1110"/>
      <c r="L16" s="1110"/>
      <c r="M16" s="1110"/>
      <c r="N16" s="1110"/>
      <c r="O16" s="1110"/>
      <c r="P16" s="616"/>
      <c r="Q16" s="332"/>
    </row>
    <row r="17" spans="1:24" ht="39.950000000000003" customHeight="1">
      <c r="A17" s="611"/>
      <c r="B17" s="1192"/>
      <c r="C17" s="1126"/>
      <c r="D17" s="1130" t="s">
        <v>871</v>
      </c>
      <c r="E17" s="1131"/>
      <c r="F17" s="1109"/>
      <c r="G17" s="1110"/>
      <c r="H17" s="1110"/>
      <c r="I17" s="1110"/>
      <c r="J17" s="1110"/>
      <c r="K17" s="1110"/>
      <c r="L17" s="1110"/>
      <c r="M17" s="1110"/>
      <c r="N17" s="1110"/>
      <c r="O17" s="1110"/>
      <c r="P17" s="616"/>
      <c r="Q17" s="331" t="s">
        <v>872</v>
      </c>
    </row>
    <row r="18" spans="1:24" ht="39.950000000000003" customHeight="1">
      <c r="A18" s="611"/>
      <c r="B18" s="1192"/>
      <c r="C18" s="1126"/>
      <c r="D18" s="1130" t="s">
        <v>214</v>
      </c>
      <c r="E18" s="1131"/>
      <c r="F18" s="1109"/>
      <c r="G18" s="1110"/>
      <c r="H18" s="1110"/>
      <c r="I18" s="1110"/>
      <c r="J18" s="1110"/>
      <c r="K18" s="1110"/>
      <c r="L18" s="1110"/>
      <c r="M18" s="1110"/>
      <c r="N18" s="1110"/>
      <c r="O18" s="1110"/>
      <c r="P18" s="1111"/>
      <c r="Q18" s="331">
        <v>12</v>
      </c>
    </row>
    <row r="19" spans="1:24" ht="39.950000000000003" customHeight="1">
      <c r="A19" s="611"/>
      <c r="B19" s="1192"/>
      <c r="C19" s="1126"/>
      <c r="D19" s="1130" t="s">
        <v>215</v>
      </c>
      <c r="E19" s="1131"/>
      <c r="F19" s="1109"/>
      <c r="G19" s="1110"/>
      <c r="H19" s="1110"/>
      <c r="I19" s="1110"/>
      <c r="J19" s="1110"/>
      <c r="K19" s="1110"/>
      <c r="L19" s="1110"/>
      <c r="M19" s="1110"/>
      <c r="N19" s="1110"/>
      <c r="O19" s="1110"/>
      <c r="P19" s="1111"/>
      <c r="Q19" s="331">
        <v>24</v>
      </c>
      <c r="U19" s="1071" t="s">
        <v>216</v>
      </c>
      <c r="V19" s="1071"/>
      <c r="W19" s="1071"/>
      <c r="X19" s="1071"/>
    </row>
    <row r="20" spans="1:24" ht="39.950000000000003" customHeight="1">
      <c r="A20" s="611"/>
      <c r="B20" s="1192"/>
      <c r="C20" s="1126"/>
      <c r="D20" s="1141" t="s">
        <v>217</v>
      </c>
      <c r="E20" s="1141"/>
      <c r="F20" s="1138"/>
      <c r="G20" s="1138"/>
      <c r="H20" s="1138"/>
      <c r="I20" s="1138"/>
      <c r="J20" s="1138"/>
      <c r="K20" s="1138"/>
      <c r="L20" s="1138"/>
      <c r="M20" s="1138"/>
      <c r="N20" s="1138"/>
      <c r="O20" s="1138"/>
      <c r="P20" s="1138"/>
      <c r="Q20" s="331">
        <v>24</v>
      </c>
      <c r="U20" s="1071"/>
      <c r="V20" s="1071"/>
      <c r="W20" s="1071"/>
      <c r="X20" s="1071"/>
    </row>
    <row r="21" spans="1:24" ht="39.950000000000003" customHeight="1">
      <c r="A21" s="611"/>
      <c r="B21" s="1192"/>
      <c r="C21" s="1126"/>
      <c r="D21" s="1132" t="s">
        <v>218</v>
      </c>
      <c r="E21" s="1132"/>
      <c r="F21" s="1133"/>
      <c r="G21" s="1133"/>
      <c r="H21" s="1133"/>
      <c r="I21" s="1133"/>
      <c r="J21" s="1133"/>
      <c r="K21" s="1133"/>
      <c r="L21" s="1133"/>
      <c r="M21" s="1133"/>
      <c r="N21" s="1133"/>
      <c r="O21" s="1133"/>
      <c r="P21" s="1133"/>
      <c r="Q21" s="333">
        <v>3</v>
      </c>
    </row>
    <row r="22" spans="1:24" ht="39.950000000000003" customHeight="1">
      <c r="A22" s="611"/>
      <c r="B22" s="1192"/>
      <c r="C22" s="1126"/>
      <c r="D22" s="1122" t="s">
        <v>219</v>
      </c>
      <c r="E22" s="1123"/>
      <c r="F22" s="1123"/>
      <c r="G22" s="1123"/>
      <c r="H22" s="1123"/>
      <c r="I22" s="1123"/>
      <c r="J22" s="1123"/>
      <c r="K22" s="1123"/>
      <c r="L22" s="1123"/>
      <c r="M22" s="1123"/>
      <c r="N22" s="1123"/>
      <c r="O22" s="1123"/>
      <c r="P22" s="1187"/>
      <c r="Q22" s="334"/>
    </row>
    <row r="23" spans="1:24" ht="39.950000000000003" customHeight="1">
      <c r="A23" s="611"/>
      <c r="B23" s="1192"/>
      <c r="C23" s="1126" t="s">
        <v>220</v>
      </c>
      <c r="D23" s="1112"/>
      <c r="E23" s="1114"/>
      <c r="F23" s="1112"/>
      <c r="G23" s="1113"/>
      <c r="H23" s="1113"/>
      <c r="I23" s="1113"/>
      <c r="J23" s="1113"/>
      <c r="K23" s="1113"/>
      <c r="L23" s="1113"/>
      <c r="M23" s="1113"/>
      <c r="N23" s="1113"/>
      <c r="O23" s="1113"/>
      <c r="P23" s="615"/>
      <c r="Q23" s="330"/>
    </row>
    <row r="24" spans="1:24" ht="39.950000000000003" customHeight="1">
      <c r="A24" s="611"/>
      <c r="B24" s="1192"/>
      <c r="C24" s="1126"/>
      <c r="D24" s="1109"/>
      <c r="E24" s="1111"/>
      <c r="F24" s="1109"/>
      <c r="G24" s="1110"/>
      <c r="H24" s="1110"/>
      <c r="I24" s="1110"/>
      <c r="J24" s="1110"/>
      <c r="K24" s="1110"/>
      <c r="L24" s="1110"/>
      <c r="M24" s="1110"/>
      <c r="N24" s="1110"/>
      <c r="O24" s="1110"/>
      <c r="P24" s="616"/>
      <c r="Q24" s="335"/>
    </row>
    <row r="25" spans="1:24" ht="39.950000000000003" customHeight="1">
      <c r="A25" s="1127"/>
      <c r="B25" s="1192"/>
      <c r="C25" s="1126"/>
      <c r="D25" s="1128"/>
      <c r="E25" s="1129"/>
      <c r="F25" s="1109"/>
      <c r="G25" s="1110"/>
      <c r="H25" s="1110"/>
      <c r="I25" s="1110"/>
      <c r="J25" s="1110"/>
      <c r="K25" s="1110"/>
      <c r="L25" s="1110"/>
      <c r="M25" s="1110"/>
      <c r="N25" s="1110"/>
      <c r="O25" s="1110"/>
      <c r="P25" s="616"/>
      <c r="Q25" s="331"/>
    </row>
    <row r="26" spans="1:24" ht="39.950000000000003" customHeight="1">
      <c r="A26" s="1127"/>
      <c r="B26" s="1192"/>
      <c r="C26" s="1126"/>
      <c r="D26" s="1109"/>
      <c r="E26" s="1111"/>
      <c r="F26" s="1109"/>
      <c r="G26" s="1110"/>
      <c r="H26" s="1110"/>
      <c r="I26" s="1110"/>
      <c r="J26" s="1110"/>
      <c r="K26" s="1110"/>
      <c r="L26" s="1110"/>
      <c r="M26" s="1110"/>
      <c r="N26" s="1110"/>
      <c r="O26" s="1110"/>
      <c r="P26" s="616"/>
      <c r="Q26" s="331"/>
    </row>
    <row r="27" spans="1:24" ht="39.950000000000003" customHeight="1">
      <c r="A27" s="1127"/>
      <c r="B27" s="1192"/>
      <c r="C27" s="1126"/>
      <c r="D27" s="1120"/>
      <c r="E27" s="1121"/>
      <c r="F27" s="1109"/>
      <c r="G27" s="1110"/>
      <c r="H27" s="1110"/>
      <c r="I27" s="1110"/>
      <c r="J27" s="1110"/>
      <c r="K27" s="1110"/>
      <c r="L27" s="1110"/>
      <c r="M27" s="1110"/>
      <c r="N27" s="1110"/>
      <c r="O27" s="1110"/>
      <c r="P27" s="616"/>
      <c r="Q27" s="331"/>
    </row>
    <row r="28" spans="1:24" ht="39.950000000000003" customHeight="1">
      <c r="A28" s="1127"/>
      <c r="B28" s="1192"/>
      <c r="C28" s="1126"/>
      <c r="D28" s="1188" t="s">
        <v>219</v>
      </c>
      <c r="E28" s="1189"/>
      <c r="F28" s="1189"/>
      <c r="G28" s="1189"/>
      <c r="H28" s="1189"/>
      <c r="I28" s="1189"/>
      <c r="J28" s="1189"/>
      <c r="K28" s="1189"/>
      <c r="L28" s="1189"/>
      <c r="M28" s="1189"/>
      <c r="N28" s="1189"/>
      <c r="O28" s="1189"/>
      <c r="P28" s="1190"/>
      <c r="Q28" s="334"/>
    </row>
    <row r="29" spans="1:24" ht="39.950000000000003" customHeight="1">
      <c r="A29" s="611"/>
      <c r="B29" s="1192"/>
      <c r="C29" s="1191" t="s">
        <v>900</v>
      </c>
      <c r="D29" s="1112"/>
      <c r="E29" s="1114"/>
      <c r="F29" s="1112"/>
      <c r="G29" s="1113"/>
      <c r="H29" s="1113"/>
      <c r="I29" s="1113"/>
      <c r="J29" s="1113"/>
      <c r="K29" s="1113"/>
      <c r="L29" s="1113"/>
      <c r="M29" s="1113"/>
      <c r="N29" s="1113"/>
      <c r="O29" s="1113"/>
      <c r="P29" s="615"/>
      <c r="Q29" s="347"/>
    </row>
    <row r="30" spans="1:24" ht="39.950000000000003" customHeight="1">
      <c r="A30" s="611"/>
      <c r="B30" s="1192"/>
      <c r="C30" s="1192"/>
      <c r="D30" s="1109"/>
      <c r="E30" s="1111"/>
      <c r="F30" s="1109"/>
      <c r="G30" s="1110"/>
      <c r="H30" s="1110"/>
      <c r="I30" s="1110"/>
      <c r="J30" s="1110"/>
      <c r="K30" s="1110"/>
      <c r="L30" s="1110"/>
      <c r="M30" s="1110"/>
      <c r="N30" s="1110"/>
      <c r="O30" s="1111"/>
      <c r="P30" s="616"/>
      <c r="Q30" s="331"/>
    </row>
    <row r="31" spans="1:24" ht="39.950000000000003" customHeight="1">
      <c r="A31" s="611"/>
      <c r="B31" s="1192"/>
      <c r="C31" s="1192"/>
      <c r="D31" s="1120"/>
      <c r="E31" s="1121"/>
      <c r="F31" s="1128"/>
      <c r="G31" s="1194"/>
      <c r="H31" s="1194"/>
      <c r="I31" s="1194"/>
      <c r="J31" s="1194"/>
      <c r="K31" s="1194"/>
      <c r="L31" s="1194"/>
      <c r="M31" s="1194"/>
      <c r="N31" s="1194"/>
      <c r="O31" s="1194"/>
      <c r="P31" s="616"/>
      <c r="Q31" s="331"/>
    </row>
    <row r="32" spans="1:24" ht="39.950000000000003" customHeight="1">
      <c r="A32" s="611"/>
      <c r="B32" s="1193"/>
      <c r="C32" s="1193"/>
      <c r="D32" s="613"/>
      <c r="E32" s="614"/>
      <c r="F32" s="614"/>
      <c r="G32" s="614"/>
      <c r="H32" s="614"/>
      <c r="I32" s="614"/>
      <c r="J32" s="614"/>
      <c r="K32" s="614"/>
      <c r="L32" s="614" t="s">
        <v>282</v>
      </c>
      <c r="M32" s="614"/>
      <c r="N32" s="614"/>
      <c r="O32" s="614"/>
      <c r="P32" s="617"/>
      <c r="Q32" s="334"/>
    </row>
    <row r="33" spans="1:17" ht="39.950000000000003" customHeight="1">
      <c r="A33" s="56"/>
      <c r="B33" s="1124" t="s">
        <v>205</v>
      </c>
      <c r="C33" s="1124"/>
      <c r="D33" s="1124"/>
      <c r="E33" s="1124"/>
      <c r="F33" s="1124"/>
      <c r="G33" s="1124"/>
      <c r="H33" s="1124"/>
      <c r="I33" s="1124"/>
      <c r="J33" s="1124"/>
      <c r="K33" s="1124"/>
      <c r="L33" s="1124"/>
      <c r="M33" s="1124"/>
      <c r="N33" s="1124"/>
      <c r="O33" s="1124"/>
      <c r="P33" s="1124"/>
      <c r="Q33" s="612">
        <v>648</v>
      </c>
    </row>
    <row r="34" spans="1:17">
      <c r="A34" s="56"/>
      <c r="B34" s="607"/>
      <c r="C34" s="607"/>
      <c r="D34" s="607"/>
      <c r="E34" s="607"/>
      <c r="F34" s="607"/>
      <c r="G34" s="607"/>
      <c r="H34" s="607"/>
      <c r="I34" s="607"/>
      <c r="J34" s="607"/>
      <c r="K34" s="607"/>
      <c r="L34" s="607"/>
      <c r="M34" s="607"/>
      <c r="N34" s="607"/>
      <c r="O34" s="607"/>
      <c r="P34" s="607"/>
      <c r="Q34" s="607"/>
    </row>
    <row r="35" spans="1:17" ht="39.950000000000003" customHeight="1">
      <c r="B35" s="1115" t="s">
        <v>222</v>
      </c>
      <c r="C35" s="1115"/>
      <c r="D35" s="1115"/>
      <c r="E35" s="1115"/>
      <c r="F35" s="1125" t="s">
        <v>659</v>
      </c>
      <c r="G35" s="1125"/>
      <c r="H35" s="1125"/>
      <c r="I35" s="1125"/>
      <c r="J35" s="1125"/>
      <c r="K35" s="1125"/>
      <c r="L35" s="1125"/>
      <c r="M35" s="1125"/>
      <c r="N35" s="1125"/>
      <c r="O35" s="1125"/>
      <c r="P35" s="1125"/>
      <c r="Q35" s="1125"/>
    </row>
    <row r="36" spans="1:17" ht="39.950000000000003" customHeight="1">
      <c r="B36" s="1115" t="s">
        <v>223</v>
      </c>
      <c r="C36" s="1115"/>
      <c r="D36" s="1115"/>
      <c r="E36" s="1115"/>
      <c r="F36" s="1116" t="s">
        <v>224</v>
      </c>
      <c r="G36" s="1117"/>
      <c r="H36" s="1117"/>
      <c r="I36" s="1117"/>
      <c r="J36" s="1117"/>
      <c r="K36" s="1117"/>
      <c r="L36" s="1117"/>
      <c r="M36" s="1117"/>
      <c r="N36" s="1117"/>
      <c r="O36" s="1117"/>
      <c r="P36" s="1117"/>
      <c r="Q36" s="1118"/>
    </row>
    <row r="37" spans="1:17" ht="51" customHeight="1">
      <c r="B37" s="1115" t="s">
        <v>225</v>
      </c>
      <c r="C37" s="1115"/>
      <c r="D37" s="1115"/>
      <c r="E37" s="1115"/>
      <c r="F37" s="1119" t="s">
        <v>755</v>
      </c>
      <c r="G37" s="1119"/>
      <c r="H37" s="1119"/>
      <c r="I37" s="1119"/>
      <c r="J37" s="1119"/>
      <c r="K37" s="1119"/>
      <c r="L37" s="1119"/>
      <c r="M37" s="1119"/>
      <c r="N37" s="1119"/>
      <c r="O37" s="1119"/>
      <c r="P37" s="1119"/>
      <c r="Q37" s="1119"/>
    </row>
  </sheetData>
  <mergeCells count="71">
    <mergeCell ref="B33:P33"/>
    <mergeCell ref="B35:E35"/>
    <mergeCell ref="F35:Q35"/>
    <mergeCell ref="B36:E36"/>
    <mergeCell ref="F36:Q36"/>
    <mergeCell ref="B37:E37"/>
    <mergeCell ref="F37:Q37"/>
    <mergeCell ref="D27:E27"/>
    <mergeCell ref="F27:O27"/>
    <mergeCell ref="D28:P28"/>
    <mergeCell ref="C29:C32"/>
    <mergeCell ref="D29:E29"/>
    <mergeCell ref="F29:O29"/>
    <mergeCell ref="D30:E30"/>
    <mergeCell ref="F30:O30"/>
    <mergeCell ref="D31:E31"/>
    <mergeCell ref="F31:O31"/>
    <mergeCell ref="C23:C28"/>
    <mergeCell ref="D23:E23"/>
    <mergeCell ref="F23:O23"/>
    <mergeCell ref="D24:E24"/>
    <mergeCell ref="D21:E21"/>
    <mergeCell ref="F21:P21"/>
    <mergeCell ref="F24:O24"/>
    <mergeCell ref="A25:A28"/>
    <mergeCell ref="D25:E25"/>
    <mergeCell ref="F25:O25"/>
    <mergeCell ref="D26:E26"/>
    <mergeCell ref="F26:O26"/>
    <mergeCell ref="D16:E16"/>
    <mergeCell ref="F16:O16"/>
    <mergeCell ref="U19:X20"/>
    <mergeCell ref="D20:E20"/>
    <mergeCell ref="F20:P20"/>
    <mergeCell ref="D17:E17"/>
    <mergeCell ref="F17:O17"/>
    <mergeCell ref="D18:E18"/>
    <mergeCell ref="F18:P18"/>
    <mergeCell ref="D19:E19"/>
    <mergeCell ref="F19:P19"/>
    <mergeCell ref="B10:C10"/>
    <mergeCell ref="D10:E10"/>
    <mergeCell ref="F10:O10"/>
    <mergeCell ref="B11:B32"/>
    <mergeCell ref="C11:C22"/>
    <mergeCell ref="D11:E11"/>
    <mergeCell ref="F11:O11"/>
    <mergeCell ref="D12:E12"/>
    <mergeCell ref="F12:O12"/>
    <mergeCell ref="D13:E13"/>
    <mergeCell ref="F13:O13"/>
    <mergeCell ref="D14:E14"/>
    <mergeCell ref="F14:O14"/>
    <mergeCell ref="D15:E15"/>
    <mergeCell ref="F15:O15"/>
    <mergeCell ref="D22:P22"/>
    <mergeCell ref="B9:D9"/>
    <mergeCell ref="E9:Q9"/>
    <mergeCell ref="P1:Q1"/>
    <mergeCell ref="B2:Q2"/>
    <mergeCell ref="B3:D3"/>
    <mergeCell ref="M3:N5"/>
    <mergeCell ref="O3:Q5"/>
    <mergeCell ref="B5:D5"/>
    <mergeCell ref="E5:G5"/>
    <mergeCell ref="I5:K5"/>
    <mergeCell ref="B6:D6"/>
    <mergeCell ref="E6:Q6"/>
    <mergeCell ref="B7:D8"/>
    <mergeCell ref="E7:Q7"/>
    <mergeCell ref="E8:Q8"/>
  </mergeCells>
  <phoneticPr fontId="5"/>
  <printOptions horizontalCentered="1" verticalCentered="1"/>
  <pageMargins left="0.70866141732283472" right="0.31496062992125984" top="0.35433070866141736" bottom="0.35433070866141736" header="0.31496062992125984" footer="0.31496062992125984"/>
  <pageSetup paperSize="9" scale="57" fitToWidth="0" fitToHeight="0"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7"/>
  <sheetViews>
    <sheetView view="pageBreakPreview" topLeftCell="D1" zoomScale="80" zoomScaleNormal="80" zoomScaleSheetLayoutView="80" workbookViewId="0">
      <selection activeCell="W15" sqref="W15"/>
    </sheetView>
  </sheetViews>
  <sheetFormatPr defaultRowHeight="14.25"/>
  <cols>
    <col min="1" max="1" width="1.125" style="57" customWidth="1"/>
    <col min="2" max="3" width="5.625" style="253" customWidth="1"/>
    <col min="4" max="5" width="14.125" style="253" customWidth="1"/>
    <col min="6" max="11" width="9" style="253"/>
    <col min="12" max="12" width="12.125" style="253" customWidth="1"/>
    <col min="13" max="14" width="9" style="253"/>
    <col min="15" max="15" width="13.75" style="253" customWidth="1"/>
    <col min="16" max="16" width="12.125" style="253" customWidth="1"/>
    <col min="17" max="17" width="9" style="253"/>
    <col min="18" max="18" width="1.25" style="57" customWidth="1"/>
    <col min="19" max="16384" width="9" style="57"/>
  </cols>
  <sheetData>
    <row r="1" spans="1:17" ht="30" customHeight="1" thickBot="1">
      <c r="P1" s="1142" t="s">
        <v>738</v>
      </c>
      <c r="Q1" s="788"/>
    </row>
    <row r="2" spans="1:17" ht="27.75" customHeight="1">
      <c r="A2" s="54"/>
      <c r="B2" s="1146" t="s">
        <v>915</v>
      </c>
      <c r="C2" s="1146"/>
      <c r="D2" s="1146"/>
      <c r="E2" s="1146"/>
      <c r="F2" s="1146"/>
      <c r="G2" s="1146"/>
      <c r="H2" s="1146"/>
      <c r="I2" s="1146"/>
      <c r="J2" s="1146"/>
      <c r="K2" s="1146"/>
      <c r="L2" s="1146"/>
      <c r="M2" s="1146"/>
      <c r="N2" s="1146"/>
      <c r="O2" s="1146"/>
      <c r="P2" s="1146"/>
      <c r="Q2" s="1146"/>
    </row>
    <row r="3" spans="1:17" ht="39.75" customHeight="1">
      <c r="A3" s="684"/>
      <c r="B3" s="1147" t="s">
        <v>199</v>
      </c>
      <c r="C3" s="1147"/>
      <c r="D3" s="1147"/>
      <c r="E3" s="463" t="str">
        <f>科名</f>
        <v>あいうえお＊あいうえお＊あいうえお＊あいうえお＊あいうえお＊あいう</v>
      </c>
      <c r="F3" s="464"/>
      <c r="G3" s="464"/>
      <c r="H3" s="464"/>
      <c r="I3" s="464"/>
      <c r="J3" s="464"/>
      <c r="K3" s="464"/>
      <c r="L3" s="466"/>
      <c r="M3" s="846" t="s">
        <v>198</v>
      </c>
      <c r="N3" s="846"/>
      <c r="O3" s="1180" t="s">
        <v>873</v>
      </c>
      <c r="P3" s="1181"/>
      <c r="Q3" s="1182"/>
    </row>
    <row r="4" spans="1:17" ht="39.950000000000003" customHeight="1">
      <c r="A4" s="684"/>
      <c r="B4" s="681"/>
      <c r="C4" s="682"/>
      <c r="D4" s="689"/>
      <c r="E4" s="539" t="str">
        <f>提案左括弧&amp;提案科名&amp;提案右括弧</f>
        <v>（アイウエオ＊アイウエオ＊アイウエオ＊アイウエオ＊アイウエオ＊アイウ）</v>
      </c>
      <c r="F4" s="465"/>
      <c r="G4" s="465"/>
      <c r="H4" s="467"/>
      <c r="I4" s="679"/>
      <c r="J4" s="679"/>
      <c r="K4" s="679"/>
      <c r="L4" s="541"/>
      <c r="M4" s="846"/>
      <c r="N4" s="846"/>
      <c r="O4" s="1139"/>
      <c r="P4" s="1183"/>
      <c r="Q4" s="1140"/>
    </row>
    <row r="5" spans="1:17" ht="39.950000000000003" customHeight="1">
      <c r="A5" s="684"/>
      <c r="B5" s="1115" t="s">
        <v>200</v>
      </c>
      <c r="C5" s="1115"/>
      <c r="D5" s="1115"/>
      <c r="E5" s="1152">
        <f>開講日</f>
        <v>45794</v>
      </c>
      <c r="F5" s="1153"/>
      <c r="G5" s="1153"/>
      <c r="H5" s="619" t="s">
        <v>82</v>
      </c>
      <c r="I5" s="1153">
        <f>修了日</f>
        <v>45889</v>
      </c>
      <c r="J5" s="1153"/>
      <c r="K5" s="1153"/>
      <c r="L5" s="542"/>
      <c r="M5" s="846"/>
      <c r="N5" s="846"/>
      <c r="O5" s="1184"/>
      <c r="P5" s="1185"/>
      <c r="Q5" s="1186"/>
    </row>
    <row r="6" spans="1:17" ht="39.950000000000003" customHeight="1">
      <c r="A6" s="684"/>
      <c r="B6" s="1115" t="s">
        <v>206</v>
      </c>
      <c r="C6" s="1115"/>
      <c r="D6" s="1115"/>
      <c r="E6" s="1177" t="s">
        <v>874</v>
      </c>
      <c r="F6" s="1178"/>
      <c r="G6" s="1178"/>
      <c r="H6" s="1178"/>
      <c r="I6" s="1178"/>
      <c r="J6" s="1178"/>
      <c r="K6" s="1178"/>
      <c r="L6" s="1178"/>
      <c r="M6" s="1178"/>
      <c r="N6" s="1178"/>
      <c r="O6" s="1178"/>
      <c r="P6" s="1178"/>
      <c r="Q6" s="1179"/>
    </row>
    <row r="7" spans="1:17" ht="43.5" customHeight="1">
      <c r="A7" s="684"/>
      <c r="B7" s="1148" t="s">
        <v>207</v>
      </c>
      <c r="C7" s="1174"/>
      <c r="D7" s="1175"/>
      <c r="E7" s="1195" t="s">
        <v>875</v>
      </c>
      <c r="F7" s="1196"/>
      <c r="G7" s="1196"/>
      <c r="H7" s="1196"/>
      <c r="I7" s="1196"/>
      <c r="J7" s="1196"/>
      <c r="K7" s="1196"/>
      <c r="L7" s="1196"/>
      <c r="M7" s="1196"/>
      <c r="N7" s="1196"/>
      <c r="O7" s="1196"/>
      <c r="P7" s="1196"/>
      <c r="Q7" s="1197"/>
    </row>
    <row r="8" spans="1:17" ht="43.5" customHeight="1">
      <c r="A8" s="684"/>
      <c r="B8" s="1154"/>
      <c r="C8" s="1155"/>
      <c r="D8" s="1176"/>
      <c r="E8" s="1198"/>
      <c r="F8" s="1199"/>
      <c r="G8" s="1199"/>
      <c r="H8" s="1199"/>
      <c r="I8" s="1199"/>
      <c r="J8" s="1199"/>
      <c r="K8" s="1199"/>
      <c r="L8" s="1199"/>
      <c r="M8" s="1199"/>
      <c r="N8" s="1199"/>
      <c r="O8" s="1199"/>
      <c r="P8" s="1199"/>
      <c r="Q8" s="1200"/>
    </row>
    <row r="9" spans="1:17" ht="39.950000000000003" customHeight="1">
      <c r="A9" s="684"/>
      <c r="B9" s="1115" t="s">
        <v>201</v>
      </c>
      <c r="C9" s="1115"/>
      <c r="D9" s="1115"/>
      <c r="E9" s="1173" t="s">
        <v>909</v>
      </c>
      <c r="F9" s="1173"/>
      <c r="G9" s="1173"/>
      <c r="H9" s="1173"/>
      <c r="I9" s="1173"/>
      <c r="J9" s="1173"/>
      <c r="K9" s="1173"/>
      <c r="L9" s="1173"/>
      <c r="M9" s="1173"/>
      <c r="N9" s="1173"/>
      <c r="O9" s="1173"/>
      <c r="P9" s="1173"/>
      <c r="Q9" s="1173"/>
    </row>
    <row r="10" spans="1:17" s="54" customFormat="1" ht="33" customHeight="1">
      <c r="A10" s="55"/>
      <c r="B10" s="846"/>
      <c r="C10" s="846"/>
      <c r="D10" s="846" t="s">
        <v>202</v>
      </c>
      <c r="E10" s="846"/>
      <c r="F10" s="847" t="s">
        <v>203</v>
      </c>
      <c r="G10" s="798"/>
      <c r="H10" s="798"/>
      <c r="I10" s="798"/>
      <c r="J10" s="798"/>
      <c r="K10" s="798"/>
      <c r="L10" s="798"/>
      <c r="M10" s="798"/>
      <c r="N10" s="798"/>
      <c r="O10" s="848"/>
      <c r="P10" s="683" t="s">
        <v>306</v>
      </c>
      <c r="Q10" s="678" t="s">
        <v>204</v>
      </c>
    </row>
    <row r="11" spans="1:17" ht="39.950000000000003" customHeight="1">
      <c r="A11" s="684"/>
      <c r="B11" s="1191" t="s">
        <v>208</v>
      </c>
      <c r="C11" s="1126" t="s">
        <v>213</v>
      </c>
      <c r="D11" s="1137"/>
      <c r="E11" s="1137"/>
      <c r="F11" s="1112"/>
      <c r="G11" s="1113"/>
      <c r="H11" s="1113"/>
      <c r="I11" s="1113"/>
      <c r="J11" s="1113"/>
      <c r="K11" s="1113"/>
      <c r="L11" s="1113"/>
      <c r="M11" s="1113"/>
      <c r="N11" s="1113"/>
      <c r="O11" s="1114"/>
      <c r="P11" s="615"/>
      <c r="Q11" s="330"/>
    </row>
    <row r="12" spans="1:17" ht="39.950000000000003" customHeight="1">
      <c r="A12" s="684"/>
      <c r="B12" s="1192"/>
      <c r="C12" s="1126"/>
      <c r="D12" s="1138"/>
      <c r="E12" s="1138"/>
      <c r="F12" s="1109"/>
      <c r="G12" s="1110"/>
      <c r="H12" s="1110"/>
      <c r="I12" s="1110"/>
      <c r="J12" s="1110"/>
      <c r="K12" s="1110"/>
      <c r="L12" s="1110"/>
      <c r="M12" s="1110"/>
      <c r="N12" s="1110"/>
      <c r="O12" s="1110"/>
      <c r="P12" s="616"/>
      <c r="Q12" s="331"/>
    </row>
    <row r="13" spans="1:17" ht="39.950000000000003" customHeight="1">
      <c r="A13" s="684"/>
      <c r="B13" s="1192"/>
      <c r="C13" s="1126"/>
      <c r="D13" s="1138"/>
      <c r="E13" s="1138"/>
      <c r="F13" s="1109"/>
      <c r="G13" s="1110"/>
      <c r="H13" s="1110"/>
      <c r="I13" s="1110"/>
      <c r="J13" s="1110"/>
      <c r="K13" s="1110"/>
      <c r="L13" s="1110"/>
      <c r="M13" s="1110"/>
      <c r="N13" s="1110"/>
      <c r="O13" s="1110"/>
      <c r="P13" s="616"/>
      <c r="Q13" s="331"/>
    </row>
    <row r="14" spans="1:17" ht="39.950000000000003" customHeight="1">
      <c r="A14" s="684"/>
      <c r="B14" s="1192"/>
      <c r="C14" s="1126"/>
      <c r="D14" s="1138"/>
      <c r="E14" s="1138"/>
      <c r="F14" s="1109"/>
      <c r="G14" s="1110"/>
      <c r="H14" s="1110"/>
      <c r="I14" s="1110"/>
      <c r="J14" s="1110"/>
      <c r="K14" s="1110"/>
      <c r="L14" s="1110"/>
      <c r="M14" s="1110"/>
      <c r="N14" s="1110"/>
      <c r="O14" s="1110"/>
      <c r="P14" s="616"/>
      <c r="Q14" s="331"/>
    </row>
    <row r="15" spans="1:17" ht="39.950000000000003" customHeight="1">
      <c r="A15" s="684"/>
      <c r="B15" s="1192"/>
      <c r="C15" s="1126"/>
      <c r="D15" s="1109"/>
      <c r="E15" s="1111"/>
      <c r="F15" s="1109"/>
      <c r="G15" s="1110"/>
      <c r="H15" s="1110"/>
      <c r="I15" s="1110"/>
      <c r="J15" s="1110"/>
      <c r="K15" s="1110"/>
      <c r="L15" s="1110"/>
      <c r="M15" s="1110"/>
      <c r="N15" s="1110"/>
      <c r="O15" s="1110"/>
      <c r="P15" s="616"/>
      <c r="Q15" s="331"/>
    </row>
    <row r="16" spans="1:17" ht="39.950000000000003" customHeight="1">
      <c r="A16" s="684"/>
      <c r="B16" s="1192"/>
      <c r="C16" s="1126"/>
      <c r="D16" s="1139"/>
      <c r="E16" s="1140"/>
      <c r="F16" s="1109"/>
      <c r="G16" s="1110"/>
      <c r="H16" s="1110"/>
      <c r="I16" s="1110"/>
      <c r="J16" s="1110"/>
      <c r="K16" s="1110"/>
      <c r="L16" s="1110"/>
      <c r="M16" s="1110"/>
      <c r="N16" s="1110"/>
      <c r="O16" s="1110"/>
      <c r="P16" s="616"/>
      <c r="Q16" s="332"/>
    </row>
    <row r="17" spans="1:24" ht="39.950000000000003" customHeight="1">
      <c r="A17" s="684"/>
      <c r="B17" s="1192"/>
      <c r="C17" s="1126"/>
      <c r="D17" s="1130" t="s">
        <v>871</v>
      </c>
      <c r="E17" s="1131"/>
      <c r="F17" s="1109"/>
      <c r="G17" s="1110"/>
      <c r="H17" s="1110"/>
      <c r="I17" s="1110"/>
      <c r="J17" s="1110"/>
      <c r="K17" s="1110"/>
      <c r="L17" s="1110"/>
      <c r="M17" s="1110"/>
      <c r="N17" s="1110"/>
      <c r="O17" s="1110"/>
      <c r="P17" s="616"/>
      <c r="Q17" s="331" t="s">
        <v>872</v>
      </c>
    </row>
    <row r="18" spans="1:24" ht="39.950000000000003" customHeight="1">
      <c r="A18" s="684"/>
      <c r="B18" s="1192"/>
      <c r="C18" s="1126"/>
      <c r="D18" s="1130" t="s">
        <v>214</v>
      </c>
      <c r="E18" s="1131"/>
      <c r="F18" s="1109"/>
      <c r="G18" s="1110"/>
      <c r="H18" s="1110"/>
      <c r="I18" s="1110"/>
      <c r="J18" s="1110"/>
      <c r="K18" s="1110"/>
      <c r="L18" s="1110"/>
      <c r="M18" s="1110"/>
      <c r="N18" s="1110"/>
      <c r="O18" s="1110"/>
      <c r="P18" s="1111"/>
      <c r="Q18" s="331">
        <v>12</v>
      </c>
    </row>
    <row r="19" spans="1:24" ht="39.950000000000003" customHeight="1">
      <c r="A19" s="684"/>
      <c r="B19" s="1192"/>
      <c r="C19" s="1126"/>
      <c r="D19" s="1130" t="s">
        <v>215</v>
      </c>
      <c r="E19" s="1131"/>
      <c r="F19" s="1109"/>
      <c r="G19" s="1110"/>
      <c r="H19" s="1110"/>
      <c r="I19" s="1110"/>
      <c r="J19" s="1110"/>
      <c r="K19" s="1110"/>
      <c r="L19" s="1110"/>
      <c r="M19" s="1110"/>
      <c r="N19" s="1110"/>
      <c r="O19" s="1110"/>
      <c r="P19" s="1111"/>
      <c r="Q19" s="331">
        <v>24</v>
      </c>
      <c r="U19" s="1071" t="s">
        <v>216</v>
      </c>
      <c r="V19" s="1071"/>
      <c r="W19" s="1071"/>
      <c r="X19" s="1071"/>
    </row>
    <row r="20" spans="1:24" ht="39.950000000000003" customHeight="1">
      <c r="A20" s="684"/>
      <c r="B20" s="1192"/>
      <c r="C20" s="1126"/>
      <c r="D20" s="1141" t="s">
        <v>217</v>
      </c>
      <c r="E20" s="1141"/>
      <c r="F20" s="1138"/>
      <c r="G20" s="1138"/>
      <c r="H20" s="1138"/>
      <c r="I20" s="1138"/>
      <c r="J20" s="1138"/>
      <c r="K20" s="1138"/>
      <c r="L20" s="1138"/>
      <c r="M20" s="1138"/>
      <c r="N20" s="1138"/>
      <c r="O20" s="1138"/>
      <c r="P20" s="1138"/>
      <c r="Q20" s="331">
        <v>24</v>
      </c>
      <c r="U20" s="1071"/>
      <c r="V20" s="1071"/>
      <c r="W20" s="1071"/>
      <c r="X20" s="1071"/>
    </row>
    <row r="21" spans="1:24" ht="39.950000000000003" customHeight="1">
      <c r="A21" s="684"/>
      <c r="B21" s="1192"/>
      <c r="C21" s="1126"/>
      <c r="D21" s="1132" t="s">
        <v>218</v>
      </c>
      <c r="E21" s="1132"/>
      <c r="F21" s="1133"/>
      <c r="G21" s="1133"/>
      <c r="H21" s="1133"/>
      <c r="I21" s="1133"/>
      <c r="J21" s="1133"/>
      <c r="K21" s="1133"/>
      <c r="L21" s="1133"/>
      <c r="M21" s="1133"/>
      <c r="N21" s="1133"/>
      <c r="O21" s="1133"/>
      <c r="P21" s="1133"/>
      <c r="Q21" s="333">
        <v>3</v>
      </c>
    </row>
    <row r="22" spans="1:24" ht="39.950000000000003" customHeight="1">
      <c r="A22" s="684"/>
      <c r="B22" s="1192"/>
      <c r="C22" s="1126"/>
      <c r="D22" s="1122" t="s">
        <v>219</v>
      </c>
      <c r="E22" s="1123"/>
      <c r="F22" s="1123"/>
      <c r="G22" s="1123"/>
      <c r="H22" s="1123"/>
      <c r="I22" s="1123"/>
      <c r="J22" s="1123"/>
      <c r="K22" s="1123"/>
      <c r="L22" s="1123"/>
      <c r="M22" s="1123"/>
      <c r="N22" s="1123"/>
      <c r="O22" s="1123"/>
      <c r="P22" s="1187"/>
      <c r="Q22" s="334"/>
    </row>
    <row r="23" spans="1:24" ht="39.950000000000003" customHeight="1">
      <c r="A23" s="684"/>
      <c r="B23" s="1192"/>
      <c r="C23" s="1126" t="s">
        <v>220</v>
      </c>
      <c r="D23" s="1112"/>
      <c r="E23" s="1114"/>
      <c r="F23" s="1112"/>
      <c r="G23" s="1113"/>
      <c r="H23" s="1113"/>
      <c r="I23" s="1113"/>
      <c r="J23" s="1113"/>
      <c r="K23" s="1113"/>
      <c r="L23" s="1113"/>
      <c r="M23" s="1113"/>
      <c r="N23" s="1113"/>
      <c r="O23" s="1113"/>
      <c r="P23" s="615"/>
      <c r="Q23" s="330"/>
    </row>
    <row r="24" spans="1:24" ht="39.950000000000003" customHeight="1">
      <c r="A24" s="684"/>
      <c r="B24" s="1192"/>
      <c r="C24" s="1126"/>
      <c r="D24" s="1109"/>
      <c r="E24" s="1111"/>
      <c r="F24" s="1109"/>
      <c r="G24" s="1110"/>
      <c r="H24" s="1110"/>
      <c r="I24" s="1110"/>
      <c r="J24" s="1110"/>
      <c r="K24" s="1110"/>
      <c r="L24" s="1110"/>
      <c r="M24" s="1110"/>
      <c r="N24" s="1110"/>
      <c r="O24" s="1110"/>
      <c r="P24" s="616"/>
      <c r="Q24" s="335"/>
    </row>
    <row r="25" spans="1:24" ht="39.950000000000003" customHeight="1">
      <c r="A25" s="1127"/>
      <c r="B25" s="1192"/>
      <c r="C25" s="1126"/>
      <c r="D25" s="1128"/>
      <c r="E25" s="1129"/>
      <c r="F25" s="1109"/>
      <c r="G25" s="1110"/>
      <c r="H25" s="1110"/>
      <c r="I25" s="1110"/>
      <c r="J25" s="1110"/>
      <c r="K25" s="1110"/>
      <c r="L25" s="1110"/>
      <c r="M25" s="1110"/>
      <c r="N25" s="1110"/>
      <c r="O25" s="1110"/>
      <c r="P25" s="616"/>
      <c r="Q25" s="331"/>
    </row>
    <row r="26" spans="1:24" ht="39.950000000000003" customHeight="1">
      <c r="A26" s="1127"/>
      <c r="B26" s="1192"/>
      <c r="C26" s="1126"/>
      <c r="D26" s="1109"/>
      <c r="E26" s="1111"/>
      <c r="F26" s="1109"/>
      <c r="G26" s="1110"/>
      <c r="H26" s="1110"/>
      <c r="I26" s="1110"/>
      <c r="J26" s="1110"/>
      <c r="K26" s="1110"/>
      <c r="L26" s="1110"/>
      <c r="M26" s="1110"/>
      <c r="N26" s="1110"/>
      <c r="O26" s="1110"/>
      <c r="P26" s="616"/>
      <c r="Q26" s="331"/>
    </row>
    <row r="27" spans="1:24" ht="39.950000000000003" customHeight="1">
      <c r="A27" s="1127"/>
      <c r="B27" s="1192"/>
      <c r="C27" s="1126"/>
      <c r="D27" s="1120"/>
      <c r="E27" s="1121"/>
      <c r="F27" s="1109"/>
      <c r="G27" s="1110"/>
      <c r="H27" s="1110"/>
      <c r="I27" s="1110"/>
      <c r="J27" s="1110"/>
      <c r="K27" s="1110"/>
      <c r="L27" s="1110"/>
      <c r="M27" s="1110"/>
      <c r="N27" s="1110"/>
      <c r="O27" s="1110"/>
      <c r="P27" s="616"/>
      <c r="Q27" s="331"/>
    </row>
    <row r="28" spans="1:24" ht="39.950000000000003" customHeight="1">
      <c r="A28" s="1127"/>
      <c r="B28" s="1192"/>
      <c r="C28" s="1126"/>
      <c r="D28" s="1188" t="s">
        <v>219</v>
      </c>
      <c r="E28" s="1189"/>
      <c r="F28" s="1189"/>
      <c r="G28" s="1189"/>
      <c r="H28" s="1189"/>
      <c r="I28" s="1189"/>
      <c r="J28" s="1189"/>
      <c r="K28" s="1189"/>
      <c r="L28" s="1189"/>
      <c r="M28" s="1189"/>
      <c r="N28" s="1189"/>
      <c r="O28" s="1189"/>
      <c r="P28" s="1190"/>
      <c r="Q28" s="334"/>
    </row>
    <row r="29" spans="1:24" ht="39.950000000000003" customHeight="1">
      <c r="A29" s="684"/>
      <c r="B29" s="1192"/>
      <c r="C29" s="1191" t="s">
        <v>900</v>
      </c>
      <c r="D29" s="1112"/>
      <c r="E29" s="1114"/>
      <c r="F29" s="1112"/>
      <c r="G29" s="1113"/>
      <c r="H29" s="1113"/>
      <c r="I29" s="1113"/>
      <c r="J29" s="1113"/>
      <c r="K29" s="1113"/>
      <c r="L29" s="1113"/>
      <c r="M29" s="1113"/>
      <c r="N29" s="1113"/>
      <c r="O29" s="1113"/>
      <c r="P29" s="615"/>
      <c r="Q29" s="347"/>
    </row>
    <row r="30" spans="1:24" ht="39.950000000000003" customHeight="1">
      <c r="A30" s="684"/>
      <c r="B30" s="1192"/>
      <c r="C30" s="1192"/>
      <c r="D30" s="1109"/>
      <c r="E30" s="1111"/>
      <c r="F30" s="1109"/>
      <c r="G30" s="1110"/>
      <c r="H30" s="1110"/>
      <c r="I30" s="1110"/>
      <c r="J30" s="1110"/>
      <c r="K30" s="1110"/>
      <c r="L30" s="1110"/>
      <c r="M30" s="1110"/>
      <c r="N30" s="1110"/>
      <c r="O30" s="1111"/>
      <c r="P30" s="616"/>
      <c r="Q30" s="331"/>
    </row>
    <row r="31" spans="1:24" ht="39.950000000000003" customHeight="1">
      <c r="A31" s="684"/>
      <c r="B31" s="1192"/>
      <c r="C31" s="1192"/>
      <c r="D31" s="1120"/>
      <c r="E31" s="1121"/>
      <c r="F31" s="1128"/>
      <c r="G31" s="1194"/>
      <c r="H31" s="1194"/>
      <c r="I31" s="1194"/>
      <c r="J31" s="1194"/>
      <c r="K31" s="1194"/>
      <c r="L31" s="1194"/>
      <c r="M31" s="1194"/>
      <c r="N31" s="1194"/>
      <c r="O31" s="1194"/>
      <c r="P31" s="616"/>
      <c r="Q31" s="331"/>
    </row>
    <row r="32" spans="1:24" ht="39.950000000000003" customHeight="1">
      <c r="A32" s="684"/>
      <c r="B32" s="1193"/>
      <c r="C32" s="1193"/>
      <c r="D32" s="686"/>
      <c r="E32" s="687"/>
      <c r="F32" s="687"/>
      <c r="G32" s="687"/>
      <c r="H32" s="687"/>
      <c r="I32" s="687"/>
      <c r="J32" s="687"/>
      <c r="K32" s="687"/>
      <c r="L32" s="687" t="s">
        <v>282</v>
      </c>
      <c r="M32" s="687"/>
      <c r="N32" s="687"/>
      <c r="O32" s="687"/>
      <c r="P32" s="688"/>
      <c r="Q32" s="334"/>
    </row>
    <row r="33" spans="1:17" ht="39.950000000000003" customHeight="1">
      <c r="A33" s="56"/>
      <c r="B33" s="1124" t="s">
        <v>205</v>
      </c>
      <c r="C33" s="1124"/>
      <c r="D33" s="1124"/>
      <c r="E33" s="1124"/>
      <c r="F33" s="1124"/>
      <c r="G33" s="1124"/>
      <c r="H33" s="1124"/>
      <c r="I33" s="1124"/>
      <c r="J33" s="1124"/>
      <c r="K33" s="1124"/>
      <c r="L33" s="1124"/>
      <c r="M33" s="1124"/>
      <c r="N33" s="1124"/>
      <c r="O33" s="1124"/>
      <c r="P33" s="1124"/>
      <c r="Q33" s="685">
        <v>648</v>
      </c>
    </row>
    <row r="34" spans="1:17">
      <c r="A34" s="56"/>
      <c r="B34" s="680"/>
      <c r="C34" s="680"/>
      <c r="D34" s="680"/>
      <c r="E34" s="680"/>
      <c r="F34" s="680"/>
      <c r="G34" s="680"/>
      <c r="H34" s="680"/>
      <c r="I34" s="680"/>
      <c r="J34" s="680"/>
      <c r="K34" s="680"/>
      <c r="L34" s="680"/>
      <c r="M34" s="680"/>
      <c r="N34" s="680"/>
      <c r="O34" s="680"/>
      <c r="P34" s="680"/>
      <c r="Q34" s="680"/>
    </row>
    <row r="35" spans="1:17" ht="39.950000000000003" customHeight="1">
      <c r="B35" s="1115" t="s">
        <v>222</v>
      </c>
      <c r="C35" s="1115"/>
      <c r="D35" s="1115"/>
      <c r="E35" s="1115"/>
      <c r="F35" s="1125" t="s">
        <v>659</v>
      </c>
      <c r="G35" s="1125"/>
      <c r="H35" s="1125"/>
      <c r="I35" s="1125"/>
      <c r="J35" s="1125"/>
      <c r="K35" s="1125"/>
      <c r="L35" s="1125"/>
      <c r="M35" s="1125"/>
      <c r="N35" s="1125"/>
      <c r="O35" s="1125"/>
      <c r="P35" s="1125"/>
      <c r="Q35" s="1125"/>
    </row>
    <row r="36" spans="1:17" ht="39.950000000000003" customHeight="1">
      <c r="B36" s="1115" t="s">
        <v>223</v>
      </c>
      <c r="C36" s="1115"/>
      <c r="D36" s="1115"/>
      <c r="E36" s="1115"/>
      <c r="F36" s="1116" t="s">
        <v>224</v>
      </c>
      <c r="G36" s="1117"/>
      <c r="H36" s="1117"/>
      <c r="I36" s="1117"/>
      <c r="J36" s="1117"/>
      <c r="K36" s="1117"/>
      <c r="L36" s="1117"/>
      <c r="M36" s="1117"/>
      <c r="N36" s="1117"/>
      <c r="O36" s="1117"/>
      <c r="P36" s="1117"/>
      <c r="Q36" s="1118"/>
    </row>
    <row r="37" spans="1:17" ht="51" customHeight="1">
      <c r="B37" s="1115" t="s">
        <v>225</v>
      </c>
      <c r="C37" s="1115"/>
      <c r="D37" s="1115"/>
      <c r="E37" s="1115"/>
      <c r="F37" s="1119" t="s">
        <v>755</v>
      </c>
      <c r="G37" s="1119"/>
      <c r="H37" s="1119"/>
      <c r="I37" s="1119"/>
      <c r="J37" s="1119"/>
      <c r="K37" s="1119"/>
      <c r="L37" s="1119"/>
      <c r="M37" s="1119"/>
      <c r="N37" s="1119"/>
      <c r="O37" s="1119"/>
      <c r="P37" s="1119"/>
      <c r="Q37" s="1119"/>
    </row>
  </sheetData>
  <mergeCells count="70">
    <mergeCell ref="B33:P33"/>
    <mergeCell ref="B35:E35"/>
    <mergeCell ref="F35:Q35"/>
    <mergeCell ref="B36:E36"/>
    <mergeCell ref="F36:Q36"/>
    <mergeCell ref="B37:E37"/>
    <mergeCell ref="F37:Q37"/>
    <mergeCell ref="D27:E27"/>
    <mergeCell ref="F27:O27"/>
    <mergeCell ref="D28:P28"/>
    <mergeCell ref="C29:C32"/>
    <mergeCell ref="D29:E29"/>
    <mergeCell ref="F29:O29"/>
    <mergeCell ref="D30:E30"/>
    <mergeCell ref="F30:O30"/>
    <mergeCell ref="D31:E31"/>
    <mergeCell ref="F31:O31"/>
    <mergeCell ref="C23:C28"/>
    <mergeCell ref="D23:E23"/>
    <mergeCell ref="F23:O23"/>
    <mergeCell ref="D24:E24"/>
    <mergeCell ref="D21:E21"/>
    <mergeCell ref="F21:P21"/>
    <mergeCell ref="F24:O24"/>
    <mergeCell ref="A25:A28"/>
    <mergeCell ref="D25:E25"/>
    <mergeCell ref="F25:O25"/>
    <mergeCell ref="D26:E26"/>
    <mergeCell ref="F26:O26"/>
    <mergeCell ref="D16:E16"/>
    <mergeCell ref="F16:O16"/>
    <mergeCell ref="U19:X20"/>
    <mergeCell ref="D20:E20"/>
    <mergeCell ref="F20:P20"/>
    <mergeCell ref="D17:E17"/>
    <mergeCell ref="F17:O17"/>
    <mergeCell ref="D18:E18"/>
    <mergeCell ref="F18:P18"/>
    <mergeCell ref="D19:E19"/>
    <mergeCell ref="F19:P19"/>
    <mergeCell ref="B10:C10"/>
    <mergeCell ref="D10:E10"/>
    <mergeCell ref="F10:O10"/>
    <mergeCell ref="B11:B32"/>
    <mergeCell ref="C11:C22"/>
    <mergeCell ref="D11:E11"/>
    <mergeCell ref="F11:O11"/>
    <mergeCell ref="D12:E12"/>
    <mergeCell ref="F12:O12"/>
    <mergeCell ref="D13:E13"/>
    <mergeCell ref="F13:O13"/>
    <mergeCell ref="D14:E14"/>
    <mergeCell ref="F14:O14"/>
    <mergeCell ref="D15:E15"/>
    <mergeCell ref="F15:O15"/>
    <mergeCell ref="D22:P22"/>
    <mergeCell ref="B6:D6"/>
    <mergeCell ref="E6:Q6"/>
    <mergeCell ref="B7:D8"/>
    <mergeCell ref="B9:D9"/>
    <mergeCell ref="E9:Q9"/>
    <mergeCell ref="E7:Q8"/>
    <mergeCell ref="P1:Q1"/>
    <mergeCell ref="B2:Q2"/>
    <mergeCell ref="B3:D3"/>
    <mergeCell ref="M3:N5"/>
    <mergeCell ref="O3:Q5"/>
    <mergeCell ref="B5:D5"/>
    <mergeCell ref="E5:G5"/>
    <mergeCell ref="I5:K5"/>
  </mergeCells>
  <phoneticPr fontId="5"/>
  <printOptions horizontalCentered="1" verticalCentered="1"/>
  <pageMargins left="0.70866141732283472" right="0.31496062992125984" top="0.35433070866141736" bottom="0.35433070866141736" header="0.31496062992125984" footer="0.31496062992125984"/>
  <pageSetup paperSize="9" scale="57" fitToWidth="0" fitToHeight="0" orientation="portrait" horizontalDpi="300" verticalDpi="300" r:id="rId1"/>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39"/>
  <sheetViews>
    <sheetView view="pageBreakPreview" zoomScale="80" zoomScaleNormal="60" zoomScaleSheetLayoutView="80" workbookViewId="0">
      <selection activeCell="W15" sqref="W15"/>
    </sheetView>
  </sheetViews>
  <sheetFormatPr defaultRowHeight="13.5"/>
  <cols>
    <col min="1" max="1" width="1.125" style="632" customWidth="1"/>
    <col min="2" max="3" width="5.625" style="633" customWidth="1"/>
    <col min="4" max="4" width="14.125" style="633" customWidth="1"/>
    <col min="5" max="5" width="16.375" style="633" customWidth="1"/>
    <col min="6" max="6" width="9" style="633" customWidth="1"/>
    <col min="7" max="11" width="9" style="633"/>
    <col min="12" max="12" width="11.75" style="633" customWidth="1"/>
    <col min="13" max="15" width="9" style="633"/>
    <col min="16" max="16" width="9" style="633" customWidth="1"/>
    <col min="17" max="17" width="1.25" style="632" customWidth="1"/>
    <col min="18" max="16384" width="9" style="632"/>
  </cols>
  <sheetData>
    <row r="1" spans="1:16" ht="30" customHeight="1" thickBot="1">
      <c r="O1" s="1251" t="s">
        <v>839</v>
      </c>
      <c r="P1" s="1252"/>
    </row>
    <row r="2" spans="1:16" ht="18.75">
      <c r="A2" s="54"/>
      <c r="B2" s="1253" t="s">
        <v>804</v>
      </c>
      <c r="C2" s="1253"/>
      <c r="D2" s="1253"/>
      <c r="E2" s="1253"/>
      <c r="F2" s="1253"/>
      <c r="G2" s="1253"/>
      <c r="H2" s="1253"/>
      <c r="I2" s="1253"/>
      <c r="J2" s="1253"/>
      <c r="K2" s="1253"/>
      <c r="L2" s="1253"/>
      <c r="M2" s="1253"/>
      <c r="N2" s="1253"/>
      <c r="O2" s="1253"/>
      <c r="P2" s="1253"/>
    </row>
    <row r="3" spans="1:16" ht="39.950000000000003" customHeight="1">
      <c r="A3" s="628"/>
      <c r="B3" s="1147" t="s">
        <v>199</v>
      </c>
      <c r="C3" s="1147"/>
      <c r="D3" s="1147"/>
      <c r="E3" s="463" t="str">
        <f>科名</f>
        <v>あいうえお＊あいうえお＊あいうえお＊あいうえお＊あいうえお＊あいう</v>
      </c>
      <c r="F3" s="464"/>
      <c r="G3" s="464"/>
      <c r="H3" s="464"/>
      <c r="I3" s="464"/>
      <c r="J3" s="464"/>
      <c r="K3" s="464"/>
      <c r="L3" s="466"/>
      <c r="M3" s="846" t="s">
        <v>198</v>
      </c>
      <c r="N3" s="846"/>
      <c r="O3" s="1149" t="s">
        <v>805</v>
      </c>
      <c r="P3" s="917"/>
    </row>
    <row r="4" spans="1:16" ht="39.950000000000003" customHeight="1">
      <c r="A4" s="628"/>
      <c r="B4" s="629"/>
      <c r="C4" s="630"/>
      <c r="D4" s="631"/>
      <c r="E4" s="539" t="str">
        <f>提案左括弧&amp;提案科名&amp;提案右括弧</f>
        <v>（アイウエオ＊アイウエオ＊アイウエオ＊アイウエオ＊アイウエオ＊アイウ）</v>
      </c>
      <c r="F4" s="465"/>
      <c r="G4" s="465"/>
      <c r="H4" s="467"/>
      <c r="I4" s="627"/>
      <c r="J4" s="627"/>
      <c r="K4" s="627"/>
      <c r="L4" s="541"/>
      <c r="M4" s="846"/>
      <c r="N4" s="846"/>
      <c r="O4" s="1150"/>
      <c r="P4" s="816"/>
    </row>
    <row r="5" spans="1:16" ht="39.950000000000003" customHeight="1">
      <c r="A5" s="628"/>
      <c r="B5" s="1201" t="s">
        <v>200</v>
      </c>
      <c r="C5" s="1201"/>
      <c r="D5" s="1201"/>
      <c r="E5" s="1152">
        <f>開講日</f>
        <v>45794</v>
      </c>
      <c r="F5" s="1153"/>
      <c r="G5" s="1153"/>
      <c r="H5" s="619" t="s">
        <v>82</v>
      </c>
      <c r="I5" s="1153">
        <f>修了日</f>
        <v>45889</v>
      </c>
      <c r="J5" s="1153"/>
      <c r="K5" s="1153"/>
      <c r="L5" s="542"/>
      <c r="M5" s="846"/>
      <c r="N5" s="846"/>
      <c r="O5" s="1151"/>
      <c r="P5" s="942"/>
    </row>
    <row r="6" spans="1:16" ht="23.25" customHeight="1">
      <c r="A6" s="628"/>
      <c r="B6" s="1201" t="s">
        <v>206</v>
      </c>
      <c r="C6" s="1201"/>
      <c r="D6" s="1201"/>
      <c r="E6" s="1244" t="s">
        <v>806</v>
      </c>
      <c r="F6" s="1245"/>
      <c r="G6" s="1245"/>
      <c r="H6" s="1245"/>
      <c r="I6" s="1245"/>
      <c r="J6" s="1245"/>
      <c r="K6" s="1245"/>
      <c r="L6" s="1245"/>
      <c r="M6" s="1245"/>
      <c r="N6" s="1245"/>
      <c r="O6" s="1245"/>
      <c r="P6" s="1246"/>
    </row>
    <row r="7" spans="1:16" ht="39.950000000000003" customHeight="1">
      <c r="A7" s="628"/>
      <c r="B7" s="1201"/>
      <c r="C7" s="1201"/>
      <c r="D7" s="1201"/>
      <c r="E7" s="1247"/>
      <c r="F7" s="1248"/>
      <c r="G7" s="1248"/>
      <c r="H7" s="1248"/>
      <c r="I7" s="1248"/>
      <c r="J7" s="1248"/>
      <c r="K7" s="1248"/>
      <c r="L7" s="1248"/>
      <c r="M7" s="1248"/>
      <c r="N7" s="1248"/>
      <c r="O7" s="1248"/>
      <c r="P7" s="1249"/>
    </row>
    <row r="8" spans="1:16" ht="39.950000000000003" customHeight="1">
      <c r="A8" s="628"/>
      <c r="B8" s="1201" t="s">
        <v>207</v>
      </c>
      <c r="C8" s="1201"/>
      <c r="D8" s="1201"/>
      <c r="E8" s="1244" t="s">
        <v>807</v>
      </c>
      <c r="F8" s="1245"/>
      <c r="G8" s="1245"/>
      <c r="H8" s="1245"/>
      <c r="I8" s="1245"/>
      <c r="J8" s="1245"/>
      <c r="K8" s="1245"/>
      <c r="L8" s="1245"/>
      <c r="M8" s="1245"/>
      <c r="N8" s="1245"/>
      <c r="O8" s="1245"/>
      <c r="P8" s="1246"/>
    </row>
    <row r="9" spans="1:16" ht="39.950000000000003" customHeight="1">
      <c r="A9" s="628"/>
      <c r="B9" s="1201"/>
      <c r="C9" s="1201"/>
      <c r="D9" s="1201"/>
      <c r="E9" s="1247"/>
      <c r="F9" s="1248"/>
      <c r="G9" s="1248"/>
      <c r="H9" s="1248"/>
      <c r="I9" s="1248"/>
      <c r="J9" s="1248"/>
      <c r="K9" s="1248"/>
      <c r="L9" s="1248"/>
      <c r="M9" s="1248"/>
      <c r="N9" s="1248"/>
      <c r="O9" s="1248"/>
      <c r="P9" s="1249"/>
    </row>
    <row r="10" spans="1:16" ht="39.950000000000003" customHeight="1">
      <c r="A10" s="628"/>
      <c r="B10" s="1201" t="s">
        <v>201</v>
      </c>
      <c r="C10" s="1201"/>
      <c r="D10" s="1201"/>
      <c r="E10" s="1250" t="s">
        <v>808</v>
      </c>
      <c r="F10" s="1250"/>
      <c r="G10" s="1250"/>
      <c r="H10" s="1250"/>
      <c r="I10" s="1250"/>
      <c r="J10" s="1250"/>
      <c r="K10" s="1250"/>
      <c r="L10" s="1250"/>
      <c r="M10" s="1250"/>
      <c r="N10" s="1250"/>
      <c r="O10" s="1250"/>
      <c r="P10" s="1250"/>
    </row>
    <row r="11" spans="1:16" s="635" customFormat="1" ht="54" customHeight="1">
      <c r="A11" s="55"/>
      <c r="B11" s="846"/>
      <c r="C11" s="846"/>
      <c r="D11" s="1233" t="s">
        <v>202</v>
      </c>
      <c r="E11" s="1233"/>
      <c r="F11" s="1234" t="s">
        <v>203</v>
      </c>
      <c r="G11" s="1235"/>
      <c r="H11" s="1235"/>
      <c r="I11" s="1235"/>
      <c r="J11" s="1235"/>
      <c r="K11" s="1235"/>
      <c r="L11" s="1235"/>
      <c r="M11" s="1235"/>
      <c r="N11" s="1235"/>
      <c r="O11" s="1236"/>
      <c r="P11" s="634" t="s">
        <v>204</v>
      </c>
    </row>
    <row r="12" spans="1:16" ht="60" customHeight="1">
      <c r="A12" s="628"/>
      <c r="B12" s="1237" t="s">
        <v>208</v>
      </c>
      <c r="C12" s="1126" t="s">
        <v>213</v>
      </c>
      <c r="D12" s="1239" t="s">
        <v>809</v>
      </c>
      <c r="E12" s="1240"/>
      <c r="F12" s="1241" t="s">
        <v>810</v>
      </c>
      <c r="G12" s="1242"/>
      <c r="H12" s="1242"/>
      <c r="I12" s="1242"/>
      <c r="J12" s="1242"/>
      <c r="K12" s="1242"/>
      <c r="L12" s="1242"/>
      <c r="M12" s="1242"/>
      <c r="N12" s="1242"/>
      <c r="O12" s="1243"/>
      <c r="P12" s="636">
        <v>24</v>
      </c>
    </row>
    <row r="13" spans="1:16" ht="39.950000000000003" customHeight="1">
      <c r="A13" s="628"/>
      <c r="B13" s="1238"/>
      <c r="C13" s="1126"/>
      <c r="D13" s="1226"/>
      <c r="E13" s="1226"/>
      <c r="F13" s="1205"/>
      <c r="G13" s="1206"/>
      <c r="H13" s="1206"/>
      <c r="I13" s="1206"/>
      <c r="J13" s="1206"/>
      <c r="K13" s="1206"/>
      <c r="L13" s="1206"/>
      <c r="M13" s="1206"/>
      <c r="N13" s="1206"/>
      <c r="O13" s="1206"/>
      <c r="P13" s="637"/>
    </row>
    <row r="14" spans="1:16" ht="39.950000000000003" customHeight="1">
      <c r="A14" s="628"/>
      <c r="B14" s="1238"/>
      <c r="C14" s="1126"/>
      <c r="D14" s="1226"/>
      <c r="E14" s="1226"/>
      <c r="F14" s="1205"/>
      <c r="G14" s="1206"/>
      <c r="H14" s="1206"/>
      <c r="I14" s="1206"/>
      <c r="J14" s="1206"/>
      <c r="K14" s="1206"/>
      <c r="L14" s="1206"/>
      <c r="M14" s="1206"/>
      <c r="N14" s="1206"/>
      <c r="O14" s="1206"/>
      <c r="P14" s="637"/>
    </row>
    <row r="15" spans="1:16" ht="39.950000000000003" customHeight="1">
      <c r="A15" s="628"/>
      <c r="B15" s="1238"/>
      <c r="C15" s="1126"/>
      <c r="D15" s="1226"/>
      <c r="E15" s="1226"/>
      <c r="F15" s="1205"/>
      <c r="G15" s="1206"/>
      <c r="H15" s="1206"/>
      <c r="I15" s="1206"/>
      <c r="J15" s="1206"/>
      <c r="K15" s="1206"/>
      <c r="L15" s="1206"/>
      <c r="M15" s="1206"/>
      <c r="N15" s="1206"/>
      <c r="O15" s="1206"/>
      <c r="P15" s="637"/>
    </row>
    <row r="16" spans="1:16" ht="39.950000000000003" customHeight="1">
      <c r="A16" s="628"/>
      <c r="B16" s="1238"/>
      <c r="C16" s="1126"/>
      <c r="D16" s="1214"/>
      <c r="E16" s="1227"/>
      <c r="F16" s="1205"/>
      <c r="G16" s="1206"/>
      <c r="H16" s="1206"/>
      <c r="I16" s="1206"/>
      <c r="J16" s="1206"/>
      <c r="K16" s="1206"/>
      <c r="L16" s="1206"/>
      <c r="M16" s="1206"/>
      <c r="N16" s="1206"/>
      <c r="O16" s="1206"/>
      <c r="P16" s="637"/>
    </row>
    <row r="17" spans="1:23" ht="39.950000000000003" customHeight="1">
      <c r="A17" s="628"/>
      <c r="B17" s="1238"/>
      <c r="C17" s="1126"/>
      <c r="D17" s="1231"/>
      <c r="E17" s="1232"/>
      <c r="F17" s="1205"/>
      <c r="G17" s="1206"/>
      <c r="H17" s="1206"/>
      <c r="I17" s="1206"/>
      <c r="J17" s="1206"/>
      <c r="K17" s="1206"/>
      <c r="L17" s="1206"/>
      <c r="M17" s="1206"/>
      <c r="N17" s="1206"/>
      <c r="O17" s="1206"/>
      <c r="P17" s="638"/>
    </row>
    <row r="18" spans="1:23" ht="39.950000000000003" customHeight="1">
      <c r="A18" s="628"/>
      <c r="B18" s="1238"/>
      <c r="C18" s="1126"/>
      <c r="D18" s="1226"/>
      <c r="E18" s="1226"/>
      <c r="F18" s="1205"/>
      <c r="G18" s="1206"/>
      <c r="H18" s="1206"/>
      <c r="I18" s="1206"/>
      <c r="J18" s="1206"/>
      <c r="K18" s="1206"/>
      <c r="L18" s="1206"/>
      <c r="M18" s="1206"/>
      <c r="N18" s="1206"/>
      <c r="O18" s="1206"/>
      <c r="P18" s="637"/>
    </row>
    <row r="19" spans="1:23" ht="39.950000000000003" customHeight="1">
      <c r="A19" s="628"/>
      <c r="B19" s="1238"/>
      <c r="C19" s="1126"/>
      <c r="D19" s="1214"/>
      <c r="E19" s="1227"/>
      <c r="F19" s="1205"/>
      <c r="G19" s="1206"/>
      <c r="H19" s="1206"/>
      <c r="I19" s="1206"/>
      <c r="J19" s="1206"/>
      <c r="K19" s="1206"/>
      <c r="L19" s="1206"/>
      <c r="M19" s="1206"/>
      <c r="N19" s="1206"/>
      <c r="O19" s="1206"/>
      <c r="P19" s="637"/>
    </row>
    <row r="20" spans="1:23" ht="39.950000000000003" customHeight="1">
      <c r="A20" s="628"/>
      <c r="B20" s="1238"/>
      <c r="C20" s="1126"/>
      <c r="D20" s="1214"/>
      <c r="E20" s="1227"/>
      <c r="F20" s="1205"/>
      <c r="G20" s="1206"/>
      <c r="H20" s="1206"/>
      <c r="I20" s="1206"/>
      <c r="J20" s="1206"/>
      <c r="K20" s="1206"/>
      <c r="L20" s="1206"/>
      <c r="M20" s="1206"/>
      <c r="N20" s="1206"/>
      <c r="O20" s="1206"/>
      <c r="P20" s="637"/>
      <c r="T20" s="447"/>
      <c r="U20" s="639"/>
      <c r="V20" s="639"/>
      <c r="W20" s="639"/>
    </row>
    <row r="21" spans="1:23" ht="39.950000000000003" customHeight="1">
      <c r="A21" s="628"/>
      <c r="B21" s="1238"/>
      <c r="C21" s="1126"/>
      <c r="D21" s="1228"/>
      <c r="E21" s="1228"/>
      <c r="F21" s="1205"/>
      <c r="G21" s="1206"/>
      <c r="H21" s="1206"/>
      <c r="I21" s="1206"/>
      <c r="J21" s="1206"/>
      <c r="K21" s="1206"/>
      <c r="L21" s="1206"/>
      <c r="M21" s="1206"/>
      <c r="N21" s="1206"/>
      <c r="O21" s="1206"/>
      <c r="P21" s="637"/>
      <c r="T21" s="639"/>
      <c r="U21" s="639"/>
      <c r="V21" s="639"/>
      <c r="W21" s="639"/>
    </row>
    <row r="22" spans="1:23" ht="39.950000000000003" customHeight="1">
      <c r="A22" s="628"/>
      <c r="B22" s="1238"/>
      <c r="C22" s="1126"/>
      <c r="D22" s="1229" t="s">
        <v>217</v>
      </c>
      <c r="E22" s="1229"/>
      <c r="F22" s="1230"/>
      <c r="G22" s="1230"/>
      <c r="H22" s="1230"/>
      <c r="I22" s="1230"/>
      <c r="J22" s="1230"/>
      <c r="K22" s="1230"/>
      <c r="L22" s="1230"/>
      <c r="M22" s="1230"/>
      <c r="N22" s="1230"/>
      <c r="O22" s="1230"/>
      <c r="P22" s="640">
        <v>28</v>
      </c>
    </row>
    <row r="23" spans="1:23" ht="39.950000000000003" customHeight="1">
      <c r="A23" s="628"/>
      <c r="B23" s="1238"/>
      <c r="C23" s="1126"/>
      <c r="D23" s="1209" t="s">
        <v>219</v>
      </c>
      <c r="E23" s="1210"/>
      <c r="F23" s="1210"/>
      <c r="G23" s="1210"/>
      <c r="H23" s="1210"/>
      <c r="I23" s="1210"/>
      <c r="J23" s="1210"/>
      <c r="K23" s="1210"/>
      <c r="L23" s="1210"/>
      <c r="M23" s="1210"/>
      <c r="N23" s="1210"/>
      <c r="O23" s="1210"/>
      <c r="P23" s="641"/>
    </row>
    <row r="24" spans="1:23" ht="39.950000000000003" customHeight="1">
      <c r="A24" s="628"/>
      <c r="B24" s="1238"/>
      <c r="C24" s="1191" t="s">
        <v>497</v>
      </c>
      <c r="D24" s="1221"/>
      <c r="E24" s="1222"/>
      <c r="F24" s="1205"/>
      <c r="G24" s="1206"/>
      <c r="H24" s="1206"/>
      <c r="I24" s="1206"/>
      <c r="J24" s="1206"/>
      <c r="K24" s="1206"/>
      <c r="L24" s="1206"/>
      <c r="M24" s="1206"/>
      <c r="N24" s="1206"/>
      <c r="O24" s="1206"/>
      <c r="P24" s="642"/>
    </row>
    <row r="25" spans="1:23" ht="39.950000000000003" customHeight="1">
      <c r="A25" s="628"/>
      <c r="B25" s="1238"/>
      <c r="C25" s="1192"/>
      <c r="D25" s="643"/>
      <c r="E25" s="644"/>
      <c r="F25" s="1205"/>
      <c r="G25" s="1206"/>
      <c r="H25" s="1206"/>
      <c r="I25" s="1206"/>
      <c r="J25" s="1206"/>
      <c r="K25" s="1206"/>
      <c r="L25" s="1206"/>
      <c r="M25" s="1206"/>
      <c r="N25" s="1206"/>
      <c r="O25" s="1206"/>
      <c r="P25" s="645"/>
    </row>
    <row r="26" spans="1:23" ht="39.950000000000003" customHeight="1">
      <c r="A26" s="628"/>
      <c r="B26" s="1238"/>
      <c r="C26" s="1211"/>
      <c r="D26" s="1214"/>
      <c r="E26" s="1215"/>
      <c r="F26" s="1205"/>
      <c r="G26" s="1206"/>
      <c r="H26" s="1206"/>
      <c r="I26" s="1206"/>
      <c r="J26" s="1206"/>
      <c r="K26" s="1206"/>
      <c r="L26" s="1206"/>
      <c r="M26" s="1206"/>
      <c r="N26" s="1206"/>
      <c r="O26" s="1206"/>
      <c r="P26" s="645"/>
    </row>
    <row r="27" spans="1:23" ht="39.950000000000003" customHeight="1">
      <c r="A27" s="628"/>
      <c r="B27" s="1238"/>
      <c r="C27" s="1211"/>
      <c r="D27" s="1207"/>
      <c r="E27" s="1208"/>
      <c r="F27" s="1205"/>
      <c r="G27" s="1206"/>
      <c r="H27" s="1206"/>
      <c r="I27" s="1206"/>
      <c r="J27" s="1206"/>
      <c r="K27" s="1206"/>
      <c r="L27" s="1206"/>
      <c r="M27" s="1206"/>
      <c r="N27" s="1206"/>
      <c r="O27" s="1206"/>
      <c r="P27" s="637"/>
    </row>
    <row r="28" spans="1:23" ht="39.950000000000003" customHeight="1">
      <c r="A28" s="628"/>
      <c r="B28" s="1238"/>
      <c r="C28" s="1212"/>
      <c r="D28" s="1209" t="s">
        <v>219</v>
      </c>
      <c r="E28" s="1210"/>
      <c r="F28" s="1210"/>
      <c r="G28" s="1210"/>
      <c r="H28" s="1210"/>
      <c r="I28" s="1210"/>
      <c r="J28" s="1210"/>
      <c r="K28" s="1210"/>
      <c r="L28" s="1210"/>
      <c r="M28" s="1210"/>
      <c r="N28" s="1210"/>
      <c r="O28" s="1210"/>
      <c r="P28" s="637"/>
    </row>
    <row r="29" spans="1:23" ht="39.950000000000003" customHeight="1">
      <c r="A29" s="628"/>
      <c r="B29" s="1238"/>
      <c r="C29" s="1220" t="s">
        <v>811</v>
      </c>
      <c r="D29" s="1221"/>
      <c r="E29" s="1222"/>
      <c r="F29" s="1223"/>
      <c r="G29" s="1223"/>
      <c r="H29" s="1223"/>
      <c r="I29" s="1223"/>
      <c r="J29" s="1223"/>
      <c r="K29" s="1223"/>
      <c r="L29" s="1223"/>
      <c r="M29" s="1223"/>
      <c r="N29" s="1223"/>
      <c r="O29" s="1223"/>
      <c r="P29" s="642"/>
    </row>
    <row r="30" spans="1:23" ht="39.950000000000003" customHeight="1">
      <c r="A30" s="1127"/>
      <c r="B30" s="1238"/>
      <c r="C30" s="1220"/>
      <c r="D30" s="1207"/>
      <c r="E30" s="1208"/>
      <c r="F30" s="1207"/>
      <c r="G30" s="1213"/>
      <c r="H30" s="1213"/>
      <c r="I30" s="1213"/>
      <c r="J30" s="1213"/>
      <c r="K30" s="1213"/>
      <c r="L30" s="1213"/>
      <c r="M30" s="1213"/>
      <c r="N30" s="1213"/>
      <c r="O30" s="1213"/>
      <c r="P30" s="637"/>
    </row>
    <row r="31" spans="1:23" ht="39.950000000000003" customHeight="1">
      <c r="A31" s="1127"/>
      <c r="B31" s="1238"/>
      <c r="C31" s="1220"/>
      <c r="D31" s="1214"/>
      <c r="E31" s="1215"/>
      <c r="F31" s="1214"/>
      <c r="G31" s="1206"/>
      <c r="H31" s="1206"/>
      <c r="I31" s="1206"/>
      <c r="J31" s="1206"/>
      <c r="K31" s="1206"/>
      <c r="L31" s="1206"/>
      <c r="M31" s="1206"/>
      <c r="N31" s="1206"/>
      <c r="O31" s="1206"/>
      <c r="P31" s="637"/>
    </row>
    <row r="32" spans="1:23" ht="39.950000000000003" customHeight="1">
      <c r="A32" s="1127"/>
      <c r="B32" s="1238"/>
      <c r="C32" s="1220"/>
      <c r="D32" s="1216" t="s">
        <v>812</v>
      </c>
      <c r="E32" s="1217"/>
      <c r="F32" s="1218" t="s">
        <v>813</v>
      </c>
      <c r="G32" s="1219"/>
      <c r="H32" s="1219"/>
      <c r="I32" s="1219"/>
      <c r="J32" s="1219"/>
      <c r="K32" s="1219"/>
      <c r="L32" s="1219"/>
      <c r="M32" s="1219"/>
      <c r="N32" s="1219"/>
      <c r="O32" s="1219"/>
      <c r="P32" s="646">
        <v>36</v>
      </c>
    </row>
    <row r="33" spans="1:16" ht="26.25" customHeight="1">
      <c r="A33" s="1127"/>
      <c r="B33" s="1238"/>
      <c r="C33" s="1220"/>
      <c r="D33" s="1209" t="s">
        <v>219</v>
      </c>
      <c r="E33" s="1210"/>
      <c r="F33" s="1210"/>
      <c r="G33" s="1210"/>
      <c r="H33" s="1210"/>
      <c r="I33" s="1210"/>
      <c r="J33" s="1210"/>
      <c r="K33" s="1210"/>
      <c r="L33" s="1210"/>
      <c r="M33" s="1210"/>
      <c r="N33" s="1210"/>
      <c r="O33" s="1210"/>
      <c r="P33" s="641"/>
    </row>
    <row r="34" spans="1:16" ht="26.25" customHeight="1">
      <c r="A34" s="56"/>
      <c r="B34" s="1224" t="s">
        <v>205</v>
      </c>
      <c r="C34" s="1224"/>
      <c r="D34" s="1224"/>
      <c r="E34" s="1224"/>
      <c r="F34" s="1224"/>
      <c r="G34" s="1224"/>
      <c r="H34" s="1224"/>
      <c r="I34" s="1224"/>
      <c r="J34" s="1224"/>
      <c r="K34" s="1224"/>
      <c r="L34" s="1224"/>
      <c r="M34" s="1224"/>
      <c r="N34" s="1224"/>
      <c r="O34" s="1224"/>
      <c r="P34" s="647">
        <v>456</v>
      </c>
    </row>
    <row r="35" spans="1:16">
      <c r="A35" s="648"/>
      <c r="B35" s="649"/>
      <c r="C35" s="649"/>
      <c r="D35" s="649"/>
      <c r="E35" s="649"/>
      <c r="F35" s="649"/>
      <c r="G35" s="649"/>
      <c r="H35" s="649"/>
      <c r="I35" s="649"/>
      <c r="J35" s="649"/>
      <c r="K35" s="649"/>
      <c r="L35" s="649"/>
      <c r="M35" s="649"/>
      <c r="N35" s="649"/>
      <c r="O35" s="649"/>
      <c r="P35" s="649"/>
    </row>
    <row r="36" spans="1:16" ht="36" customHeight="1">
      <c r="B36" s="1201" t="s">
        <v>222</v>
      </c>
      <c r="C36" s="1201"/>
      <c r="D36" s="1201"/>
      <c r="E36" s="1201"/>
      <c r="F36" s="1225" t="s">
        <v>659</v>
      </c>
      <c r="G36" s="1225"/>
      <c r="H36" s="1225"/>
      <c r="I36" s="1225"/>
      <c r="J36" s="1225"/>
      <c r="K36" s="1225"/>
      <c r="L36" s="1225"/>
      <c r="M36" s="1225"/>
      <c r="N36" s="1225"/>
      <c r="O36" s="1225"/>
      <c r="P36" s="1225"/>
    </row>
    <row r="37" spans="1:16" ht="36" customHeight="1">
      <c r="B37" s="1201" t="s">
        <v>223</v>
      </c>
      <c r="C37" s="1201"/>
      <c r="D37" s="1201"/>
      <c r="E37" s="1201"/>
      <c r="F37" s="1202" t="s">
        <v>224</v>
      </c>
      <c r="G37" s="1203"/>
      <c r="H37" s="1203"/>
      <c r="I37" s="1203"/>
      <c r="J37" s="1203"/>
      <c r="K37" s="1203"/>
      <c r="L37" s="1203"/>
      <c r="M37" s="1203"/>
      <c r="N37" s="1203"/>
      <c r="O37" s="1203"/>
      <c r="P37" s="1204"/>
    </row>
    <row r="38" spans="1:16" ht="36" customHeight="1">
      <c r="B38" s="1201" t="s">
        <v>225</v>
      </c>
      <c r="C38" s="1201"/>
      <c r="D38" s="1201"/>
      <c r="E38" s="1201"/>
      <c r="F38" s="1119" t="s">
        <v>814</v>
      </c>
      <c r="G38" s="1119"/>
      <c r="H38" s="1119"/>
      <c r="I38" s="1119"/>
      <c r="J38" s="1119"/>
      <c r="K38" s="1119"/>
      <c r="L38" s="1119"/>
      <c r="M38" s="1119"/>
      <c r="N38" s="1119"/>
      <c r="O38" s="1119"/>
      <c r="P38" s="1119"/>
    </row>
    <row r="39" spans="1:16" ht="14.25">
      <c r="A39" s="57"/>
    </row>
  </sheetData>
  <mergeCells count="69">
    <mergeCell ref="O1:P1"/>
    <mergeCell ref="B2:P2"/>
    <mergeCell ref="B3:D3"/>
    <mergeCell ref="M3:N5"/>
    <mergeCell ref="O3:P5"/>
    <mergeCell ref="B5:D5"/>
    <mergeCell ref="I5:K5"/>
    <mergeCell ref="E5:G5"/>
    <mergeCell ref="B6:D7"/>
    <mergeCell ref="E6:P7"/>
    <mergeCell ref="B8:D9"/>
    <mergeCell ref="E8:P9"/>
    <mergeCell ref="B10:D10"/>
    <mergeCell ref="E10:P10"/>
    <mergeCell ref="D17:E17"/>
    <mergeCell ref="F17:O17"/>
    <mergeCell ref="B11:C11"/>
    <mergeCell ref="D11:E11"/>
    <mergeCell ref="F11:O11"/>
    <mergeCell ref="B12:B33"/>
    <mergeCell ref="C12:C23"/>
    <mergeCell ref="D12:E12"/>
    <mergeCell ref="F12:O12"/>
    <mergeCell ref="D13:E13"/>
    <mergeCell ref="F13:O13"/>
    <mergeCell ref="D14:E14"/>
    <mergeCell ref="F14:O14"/>
    <mergeCell ref="D15:E15"/>
    <mergeCell ref="F15:O15"/>
    <mergeCell ref="D16:E16"/>
    <mergeCell ref="F16:O16"/>
    <mergeCell ref="D24:E24"/>
    <mergeCell ref="F24:O24"/>
    <mergeCell ref="F25:O25"/>
    <mergeCell ref="D26:E26"/>
    <mergeCell ref="D18:E18"/>
    <mergeCell ref="F18:O18"/>
    <mergeCell ref="D19:E19"/>
    <mergeCell ref="F19:O19"/>
    <mergeCell ref="D20:E20"/>
    <mergeCell ref="F20:O20"/>
    <mergeCell ref="D21:E21"/>
    <mergeCell ref="F21:O21"/>
    <mergeCell ref="D22:E22"/>
    <mergeCell ref="F22:O22"/>
    <mergeCell ref="D23:O23"/>
    <mergeCell ref="B38:E38"/>
    <mergeCell ref="F38:P38"/>
    <mergeCell ref="A30:A33"/>
    <mergeCell ref="D30:E30"/>
    <mergeCell ref="F30:O30"/>
    <mergeCell ref="D31:E31"/>
    <mergeCell ref="F31:O31"/>
    <mergeCell ref="D32:E32"/>
    <mergeCell ref="F32:O32"/>
    <mergeCell ref="D33:O33"/>
    <mergeCell ref="C29:C33"/>
    <mergeCell ref="D29:E29"/>
    <mergeCell ref="F29:O29"/>
    <mergeCell ref="B34:O34"/>
    <mergeCell ref="B36:E36"/>
    <mergeCell ref="F36:P36"/>
    <mergeCell ref="B37:E37"/>
    <mergeCell ref="F37:P37"/>
    <mergeCell ref="F26:O26"/>
    <mergeCell ref="D27:E27"/>
    <mergeCell ref="F27:O27"/>
    <mergeCell ref="D28:O28"/>
    <mergeCell ref="C24:C28"/>
  </mergeCells>
  <phoneticPr fontId="5"/>
  <pageMargins left="0.7" right="0.7" top="0.75" bottom="0.75" header="0.3" footer="0.3"/>
  <pageSetup paperSize="9" scale="56" orientation="portrait" r:id="rId1"/>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6"/>
  <sheetViews>
    <sheetView view="pageBreakPreview" zoomScale="80" zoomScaleNormal="70" zoomScaleSheetLayoutView="80" workbookViewId="0">
      <selection activeCell="X15" sqref="X15"/>
    </sheetView>
  </sheetViews>
  <sheetFormatPr defaultRowHeight="13.5"/>
  <cols>
    <col min="1" max="1" width="1.125" style="632" customWidth="1"/>
    <col min="2" max="3" width="5.625" style="633" customWidth="1"/>
    <col min="4" max="5" width="15.75" style="633" customWidth="1"/>
    <col min="6" max="8" width="9" style="633" customWidth="1"/>
    <col min="9" max="9" width="9" style="633"/>
    <col min="10" max="12" width="9" style="633" customWidth="1"/>
    <col min="13" max="13" width="9" style="633"/>
    <col min="14" max="14" width="9" style="633" customWidth="1"/>
    <col min="15" max="16" width="9" style="633"/>
    <col min="17" max="16384" width="9" style="632"/>
  </cols>
  <sheetData>
    <row r="1" spans="1:16" ht="30" customHeight="1" thickBot="1">
      <c r="O1" s="1251" t="s">
        <v>840</v>
      </c>
      <c r="P1" s="1252"/>
    </row>
    <row r="2" spans="1:16">
      <c r="A2" s="635"/>
      <c r="B2" s="1293" t="s">
        <v>815</v>
      </c>
      <c r="C2" s="1293"/>
      <c r="D2" s="1293"/>
      <c r="E2" s="1293"/>
      <c r="F2" s="1293"/>
      <c r="G2" s="1293"/>
      <c r="H2" s="1293"/>
      <c r="I2" s="1293"/>
      <c r="J2" s="1293"/>
      <c r="K2" s="1293"/>
      <c r="L2" s="1293"/>
      <c r="M2" s="1293"/>
      <c r="N2" s="1293"/>
      <c r="O2" s="1293"/>
      <c r="P2" s="1293"/>
    </row>
    <row r="3" spans="1:16" ht="39.950000000000003" customHeight="1">
      <c r="A3" s="650"/>
      <c r="B3" s="1147" t="s">
        <v>199</v>
      </c>
      <c r="C3" s="1147"/>
      <c r="D3" s="1147"/>
      <c r="E3" s="463" t="str">
        <f>科名</f>
        <v>あいうえお＊あいうえお＊あいうえお＊あいうえお＊あいうえお＊あいう</v>
      </c>
      <c r="F3" s="464"/>
      <c r="G3" s="464"/>
      <c r="H3" s="464"/>
      <c r="I3" s="464"/>
      <c r="J3" s="464"/>
      <c r="K3" s="464"/>
      <c r="L3" s="466"/>
      <c r="M3" s="1284" t="s">
        <v>198</v>
      </c>
      <c r="N3" s="1284"/>
      <c r="O3" s="1294" t="s">
        <v>816</v>
      </c>
      <c r="P3" s="1295"/>
    </row>
    <row r="4" spans="1:16" ht="39.950000000000003" customHeight="1">
      <c r="A4" s="650"/>
      <c r="B4" s="629"/>
      <c r="C4" s="630"/>
      <c r="D4" s="631"/>
      <c r="E4" s="539" t="str">
        <f>提案左括弧&amp;提案科名&amp;提案右括弧</f>
        <v>（アイウエオ＊アイウエオ＊アイウエオ＊アイウエオ＊アイウエオ＊アイウ）</v>
      </c>
      <c r="F4" s="465"/>
      <c r="G4" s="465"/>
      <c r="H4" s="467"/>
      <c r="I4" s="627"/>
      <c r="J4" s="627"/>
      <c r="K4" s="627"/>
      <c r="L4" s="541"/>
      <c r="M4" s="1284"/>
      <c r="N4" s="1284"/>
      <c r="O4" s="1296"/>
      <c r="P4" s="1297"/>
    </row>
    <row r="5" spans="1:16" ht="39.950000000000003" customHeight="1">
      <c r="A5" s="650"/>
      <c r="B5" s="1201" t="s">
        <v>200</v>
      </c>
      <c r="C5" s="1201"/>
      <c r="D5" s="1201"/>
      <c r="E5" s="1152">
        <f>開講日</f>
        <v>45794</v>
      </c>
      <c r="F5" s="1153"/>
      <c r="G5" s="1153"/>
      <c r="H5" s="619" t="s">
        <v>82</v>
      </c>
      <c r="I5" s="1153">
        <f>修了日</f>
        <v>45889</v>
      </c>
      <c r="J5" s="1153"/>
      <c r="K5" s="1153"/>
      <c r="L5" s="542"/>
      <c r="M5" s="1284"/>
      <c r="N5" s="1284"/>
      <c r="O5" s="1298"/>
      <c r="P5" s="1299"/>
    </row>
    <row r="6" spans="1:16" ht="39.950000000000003" customHeight="1">
      <c r="A6" s="650"/>
      <c r="B6" s="1289" t="s">
        <v>206</v>
      </c>
      <c r="C6" s="1289"/>
      <c r="D6" s="1289"/>
      <c r="E6" s="1290" t="s">
        <v>817</v>
      </c>
      <c r="F6" s="1291"/>
      <c r="G6" s="1291"/>
      <c r="H6" s="1291"/>
      <c r="I6" s="1291"/>
      <c r="J6" s="1291"/>
      <c r="K6" s="1291"/>
      <c r="L6" s="1291"/>
      <c r="M6" s="1291"/>
      <c r="N6" s="1291"/>
      <c r="O6" s="1291"/>
      <c r="P6" s="1292"/>
    </row>
    <row r="7" spans="1:16" ht="39.950000000000003" customHeight="1">
      <c r="A7" s="650"/>
      <c r="B7" s="1289" t="s">
        <v>207</v>
      </c>
      <c r="C7" s="1289"/>
      <c r="D7" s="1289"/>
      <c r="E7" s="1290" t="s">
        <v>818</v>
      </c>
      <c r="F7" s="1291"/>
      <c r="G7" s="1291"/>
      <c r="H7" s="1291"/>
      <c r="I7" s="1291"/>
      <c r="J7" s="1291"/>
      <c r="K7" s="1291"/>
      <c r="L7" s="1291"/>
      <c r="M7" s="1291"/>
      <c r="N7" s="1291"/>
      <c r="O7" s="1291"/>
      <c r="P7" s="1292"/>
    </row>
    <row r="8" spans="1:16" ht="39.950000000000003" customHeight="1">
      <c r="A8" s="650"/>
      <c r="B8" s="1289" t="s">
        <v>201</v>
      </c>
      <c r="C8" s="1289"/>
      <c r="D8" s="1289"/>
      <c r="E8" s="1290" t="s">
        <v>819</v>
      </c>
      <c r="F8" s="1291"/>
      <c r="G8" s="1291"/>
      <c r="H8" s="1291"/>
      <c r="I8" s="1291"/>
      <c r="J8" s="1291"/>
      <c r="K8" s="1291"/>
      <c r="L8" s="1291"/>
      <c r="M8" s="1291"/>
      <c r="N8" s="1291"/>
      <c r="O8" s="1291"/>
      <c r="P8" s="1292"/>
    </row>
    <row r="9" spans="1:16" s="635" customFormat="1" ht="39.950000000000003" customHeight="1">
      <c r="A9" s="651"/>
      <c r="B9" s="1284"/>
      <c r="C9" s="1284"/>
      <c r="D9" s="1284" t="s">
        <v>202</v>
      </c>
      <c r="E9" s="1284"/>
      <c r="F9" s="1285" t="s">
        <v>203</v>
      </c>
      <c r="G9" s="1286"/>
      <c r="H9" s="1286"/>
      <c r="I9" s="1286"/>
      <c r="J9" s="1286"/>
      <c r="K9" s="1286"/>
      <c r="L9" s="1286"/>
      <c r="M9" s="1286"/>
      <c r="N9" s="1286"/>
      <c r="O9" s="1287"/>
      <c r="P9" s="652" t="s">
        <v>204</v>
      </c>
    </row>
    <row r="10" spans="1:16" ht="57" customHeight="1">
      <c r="A10" s="628"/>
      <c r="B10" s="1237" t="s">
        <v>208</v>
      </c>
      <c r="C10" s="1126" t="s">
        <v>213</v>
      </c>
      <c r="D10" s="1239" t="s">
        <v>809</v>
      </c>
      <c r="E10" s="1240"/>
      <c r="F10" s="1239" t="s">
        <v>810</v>
      </c>
      <c r="G10" s="1288"/>
      <c r="H10" s="1288"/>
      <c r="I10" s="1288"/>
      <c r="J10" s="1288"/>
      <c r="K10" s="1288"/>
      <c r="L10" s="1288"/>
      <c r="M10" s="1288"/>
      <c r="N10" s="1288"/>
      <c r="O10" s="1240"/>
      <c r="P10" s="636">
        <v>24</v>
      </c>
    </row>
    <row r="11" spans="1:16" ht="51.75" customHeight="1">
      <c r="A11" s="628"/>
      <c r="B11" s="1238"/>
      <c r="C11" s="1126"/>
      <c r="D11" s="1228"/>
      <c r="E11" s="1228"/>
      <c r="F11" s="1214"/>
      <c r="G11" s="1276"/>
      <c r="H11" s="1276"/>
      <c r="I11" s="1276"/>
      <c r="J11" s="1276"/>
      <c r="K11" s="1276"/>
      <c r="L11" s="1276"/>
      <c r="M11" s="1276"/>
      <c r="N11" s="1276"/>
      <c r="O11" s="1227"/>
      <c r="P11" s="637"/>
    </row>
    <row r="12" spans="1:16" ht="51.75" customHeight="1">
      <c r="A12" s="628"/>
      <c r="B12" s="1238"/>
      <c r="C12" s="1126"/>
      <c r="D12" s="1228"/>
      <c r="E12" s="1228"/>
      <c r="F12" s="1214"/>
      <c r="G12" s="1276"/>
      <c r="H12" s="1276"/>
      <c r="I12" s="1276"/>
      <c r="J12" s="1276"/>
      <c r="K12" s="1276"/>
      <c r="L12" s="1276"/>
      <c r="M12" s="1276"/>
      <c r="N12" s="1276"/>
      <c r="O12" s="1227"/>
      <c r="P12" s="637"/>
    </row>
    <row r="13" spans="1:16" ht="51.75" customHeight="1">
      <c r="A13" s="628"/>
      <c r="B13" s="1238"/>
      <c r="C13" s="1126"/>
      <c r="D13" s="1228"/>
      <c r="E13" s="1228"/>
      <c r="F13" s="1214"/>
      <c r="G13" s="1276"/>
      <c r="H13" s="1276"/>
      <c r="I13" s="1276"/>
      <c r="J13" s="1276"/>
      <c r="K13" s="1276"/>
      <c r="L13" s="1276"/>
      <c r="M13" s="1276"/>
      <c r="N13" s="1276"/>
      <c r="O13" s="1227"/>
      <c r="P13" s="637"/>
    </row>
    <row r="14" spans="1:16" ht="51.75" customHeight="1">
      <c r="A14" s="628"/>
      <c r="B14" s="1238"/>
      <c r="C14" s="1126"/>
      <c r="D14" s="1282"/>
      <c r="E14" s="1283"/>
      <c r="F14" s="1214"/>
      <c r="G14" s="1276"/>
      <c r="H14" s="1276"/>
      <c r="I14" s="1276"/>
      <c r="J14" s="1276"/>
      <c r="K14" s="1276"/>
      <c r="L14" s="1276"/>
      <c r="M14" s="1276"/>
      <c r="N14" s="1276"/>
      <c r="O14" s="1227"/>
      <c r="P14" s="637"/>
    </row>
    <row r="15" spans="1:16" ht="51.75" customHeight="1">
      <c r="A15" s="628"/>
      <c r="B15" s="1238"/>
      <c r="C15" s="1126"/>
      <c r="D15" s="1278"/>
      <c r="E15" s="1279"/>
      <c r="F15" s="1214"/>
      <c r="G15" s="1276"/>
      <c r="H15" s="1276"/>
      <c r="I15" s="1276"/>
      <c r="J15" s="1276"/>
      <c r="K15" s="1276"/>
      <c r="L15" s="1276"/>
      <c r="M15" s="1276"/>
      <c r="N15" s="1276"/>
      <c r="O15" s="1227"/>
      <c r="P15" s="638"/>
    </row>
    <row r="16" spans="1:16" ht="51.75" customHeight="1">
      <c r="A16" s="628"/>
      <c r="B16" s="1238"/>
      <c r="C16" s="1126"/>
      <c r="D16" s="1228"/>
      <c r="E16" s="1228"/>
      <c r="F16" s="1214"/>
      <c r="G16" s="1276"/>
      <c r="H16" s="1276"/>
      <c r="I16" s="1276"/>
      <c r="J16" s="1276"/>
      <c r="K16" s="1276"/>
      <c r="L16" s="1276"/>
      <c r="M16" s="1276"/>
      <c r="N16" s="1276"/>
      <c r="O16" s="1227"/>
      <c r="P16" s="637"/>
    </row>
    <row r="17" spans="1:23" ht="51.75" customHeight="1">
      <c r="A17" s="628"/>
      <c r="B17" s="1238"/>
      <c r="C17" s="1126"/>
      <c r="D17" s="1282"/>
      <c r="E17" s="1283"/>
      <c r="F17" s="1214"/>
      <c r="G17" s="1276"/>
      <c r="H17" s="1276"/>
      <c r="I17" s="1276"/>
      <c r="J17" s="1276"/>
      <c r="K17" s="1276"/>
      <c r="L17" s="1276"/>
      <c r="M17" s="1276"/>
      <c r="N17" s="1276"/>
      <c r="O17" s="1227"/>
      <c r="P17" s="637"/>
    </row>
    <row r="18" spans="1:23" ht="51.75" customHeight="1">
      <c r="A18" s="628"/>
      <c r="B18" s="1238"/>
      <c r="C18" s="1126"/>
      <c r="D18" s="1282"/>
      <c r="E18" s="1283"/>
      <c r="F18" s="1214"/>
      <c r="G18" s="1276"/>
      <c r="H18" s="1276"/>
      <c r="I18" s="1276"/>
      <c r="J18" s="1276"/>
      <c r="K18" s="1276"/>
      <c r="L18" s="1276"/>
      <c r="M18" s="1276"/>
      <c r="N18" s="1276"/>
      <c r="O18" s="1227"/>
      <c r="P18" s="637"/>
      <c r="T18" s="1280" t="s">
        <v>216</v>
      </c>
      <c r="U18" s="1281"/>
      <c r="V18" s="1281"/>
      <c r="W18" s="1281"/>
    </row>
    <row r="19" spans="1:23" ht="51.75" customHeight="1">
      <c r="A19" s="628"/>
      <c r="B19" s="1238"/>
      <c r="C19" s="1126"/>
      <c r="D19" s="1228"/>
      <c r="E19" s="1228"/>
      <c r="F19" s="1214"/>
      <c r="G19" s="1276"/>
      <c r="H19" s="1276"/>
      <c r="I19" s="1276"/>
      <c r="J19" s="1276"/>
      <c r="K19" s="1276"/>
      <c r="L19" s="1276"/>
      <c r="M19" s="1276"/>
      <c r="N19" s="1276"/>
      <c r="O19" s="1227"/>
      <c r="P19" s="637"/>
      <c r="T19" s="1281"/>
      <c r="U19" s="1281"/>
      <c r="V19" s="1281"/>
      <c r="W19" s="1281"/>
    </row>
    <row r="20" spans="1:23" ht="51.75" customHeight="1">
      <c r="A20" s="628"/>
      <c r="B20" s="1238"/>
      <c r="C20" s="1126"/>
      <c r="D20" s="1229" t="s">
        <v>217</v>
      </c>
      <c r="E20" s="1229"/>
      <c r="F20" s="1214"/>
      <c r="G20" s="1276"/>
      <c r="H20" s="1276"/>
      <c r="I20" s="1276"/>
      <c r="J20" s="1276"/>
      <c r="K20" s="1276"/>
      <c r="L20" s="1276"/>
      <c r="M20" s="1276"/>
      <c r="N20" s="1276"/>
      <c r="O20" s="1227"/>
      <c r="P20" s="640">
        <v>28</v>
      </c>
    </row>
    <row r="21" spans="1:23" ht="51.75" customHeight="1">
      <c r="A21" s="628"/>
      <c r="B21" s="1238"/>
      <c r="C21" s="1126"/>
      <c r="D21" s="1270" t="s">
        <v>820</v>
      </c>
      <c r="E21" s="1271"/>
      <c r="F21" s="1271"/>
      <c r="G21" s="1271"/>
      <c r="H21" s="1271"/>
      <c r="I21" s="1271"/>
      <c r="J21" s="1271"/>
      <c r="K21" s="1271"/>
      <c r="L21" s="1271"/>
      <c r="M21" s="1271"/>
      <c r="N21" s="1271"/>
      <c r="O21" s="1272"/>
      <c r="P21" s="641"/>
    </row>
    <row r="22" spans="1:23" ht="51.75" customHeight="1">
      <c r="A22" s="628"/>
      <c r="B22" s="1238"/>
      <c r="C22" s="1191" t="s">
        <v>641</v>
      </c>
      <c r="D22" s="1221"/>
      <c r="E22" s="1222"/>
      <c r="F22" s="1221"/>
      <c r="G22" s="1277"/>
      <c r="H22" s="1277"/>
      <c r="I22" s="1277"/>
      <c r="J22" s="1277"/>
      <c r="K22" s="1277"/>
      <c r="L22" s="1277"/>
      <c r="M22" s="1277"/>
      <c r="N22" s="1277"/>
      <c r="O22" s="1222"/>
      <c r="P22" s="642"/>
    </row>
    <row r="23" spans="1:23" ht="51.75" customHeight="1">
      <c r="A23" s="628"/>
      <c r="B23" s="1238"/>
      <c r="C23" s="1192"/>
      <c r="D23" s="643"/>
      <c r="E23" s="644"/>
      <c r="F23" s="1221"/>
      <c r="G23" s="1277"/>
      <c r="H23" s="1277"/>
      <c r="I23" s="1277"/>
      <c r="J23" s="1277"/>
      <c r="K23" s="1277"/>
      <c r="L23" s="1277"/>
      <c r="M23" s="1277"/>
      <c r="N23" s="1277"/>
      <c r="O23" s="1222"/>
      <c r="P23" s="645"/>
    </row>
    <row r="24" spans="1:23" ht="51.75" customHeight="1">
      <c r="A24" s="1127"/>
      <c r="B24" s="1238"/>
      <c r="C24" s="1211"/>
      <c r="D24" s="1214"/>
      <c r="E24" s="1215"/>
      <c r="F24" s="1221"/>
      <c r="G24" s="1277"/>
      <c r="H24" s="1277"/>
      <c r="I24" s="1277"/>
      <c r="J24" s="1277"/>
      <c r="K24" s="1277"/>
      <c r="L24" s="1277"/>
      <c r="M24" s="1277"/>
      <c r="N24" s="1277"/>
      <c r="O24" s="1222"/>
      <c r="P24" s="645"/>
    </row>
    <row r="25" spans="1:23" ht="51.75" customHeight="1">
      <c r="A25" s="1127"/>
      <c r="B25" s="1238"/>
      <c r="C25" s="1211"/>
      <c r="D25" s="1207"/>
      <c r="E25" s="1208"/>
      <c r="F25" s="1221"/>
      <c r="G25" s="1277"/>
      <c r="H25" s="1277"/>
      <c r="I25" s="1277"/>
      <c r="J25" s="1277"/>
      <c r="K25" s="1277"/>
      <c r="L25" s="1277"/>
      <c r="M25" s="1277"/>
      <c r="N25" s="1277"/>
      <c r="O25" s="1222"/>
      <c r="P25" s="637"/>
    </row>
    <row r="26" spans="1:23" ht="39.950000000000003" customHeight="1">
      <c r="A26" s="1127"/>
      <c r="B26" s="1238"/>
      <c r="C26" s="1212"/>
      <c r="D26" s="1270" t="s">
        <v>821</v>
      </c>
      <c r="E26" s="1271"/>
      <c r="F26" s="1271"/>
      <c r="G26" s="1271"/>
      <c r="H26" s="1271"/>
      <c r="I26" s="1271"/>
      <c r="J26" s="1271"/>
      <c r="K26" s="1271"/>
      <c r="L26" s="1271"/>
      <c r="M26" s="1271"/>
      <c r="N26" s="1271"/>
      <c r="O26" s="1272"/>
      <c r="P26" s="637"/>
    </row>
    <row r="27" spans="1:23" ht="39.950000000000003" customHeight="1">
      <c r="A27" s="1127"/>
      <c r="B27" s="1238"/>
      <c r="C27" s="1220" t="s">
        <v>509</v>
      </c>
      <c r="D27" s="1254" t="s">
        <v>822</v>
      </c>
      <c r="E27" s="1255"/>
      <c r="F27" s="1256" t="s">
        <v>823</v>
      </c>
      <c r="G27" s="1257"/>
      <c r="H27" s="1257"/>
      <c r="I27" s="1257"/>
      <c r="J27" s="1257"/>
      <c r="K27" s="1257"/>
      <c r="L27" s="1257"/>
      <c r="M27" s="1257"/>
      <c r="N27" s="1257"/>
      <c r="O27" s="1258"/>
      <c r="P27" s="653">
        <v>18</v>
      </c>
    </row>
    <row r="28" spans="1:23" ht="39.950000000000003" customHeight="1">
      <c r="A28" s="56"/>
      <c r="B28" s="1238"/>
      <c r="C28" s="1220"/>
      <c r="D28" s="1259" t="s">
        <v>824</v>
      </c>
      <c r="E28" s="1260"/>
      <c r="F28" s="1261" t="s">
        <v>825</v>
      </c>
      <c r="G28" s="1262"/>
      <c r="H28" s="1262"/>
      <c r="I28" s="1262"/>
      <c r="J28" s="1262"/>
      <c r="K28" s="1262"/>
      <c r="L28" s="1262"/>
      <c r="M28" s="1262"/>
      <c r="N28" s="1262"/>
      <c r="O28" s="1263"/>
      <c r="P28" s="654">
        <v>30</v>
      </c>
    </row>
    <row r="29" spans="1:23" ht="38.25" customHeight="1">
      <c r="A29" s="648"/>
      <c r="B29" s="1238"/>
      <c r="C29" s="1220"/>
      <c r="D29" s="1261" t="s">
        <v>826</v>
      </c>
      <c r="E29" s="1264"/>
      <c r="F29" s="1261" t="s">
        <v>827</v>
      </c>
      <c r="G29" s="1262"/>
      <c r="H29" s="1262"/>
      <c r="I29" s="1262"/>
      <c r="J29" s="1262"/>
      <c r="K29" s="1262"/>
      <c r="L29" s="1262"/>
      <c r="M29" s="1262"/>
      <c r="N29" s="1262"/>
      <c r="O29" s="1263"/>
      <c r="P29" s="654">
        <v>30</v>
      </c>
    </row>
    <row r="30" spans="1:23" ht="45.75" customHeight="1">
      <c r="B30" s="1238"/>
      <c r="C30" s="1220"/>
      <c r="D30" s="1265" t="s">
        <v>828</v>
      </c>
      <c r="E30" s="1266"/>
      <c r="F30" s="1267" t="s">
        <v>829</v>
      </c>
      <c r="G30" s="1268"/>
      <c r="H30" s="1268"/>
      <c r="I30" s="1268"/>
      <c r="J30" s="1268"/>
      <c r="K30" s="1268"/>
      <c r="L30" s="1268"/>
      <c r="M30" s="1268"/>
      <c r="N30" s="1268"/>
      <c r="O30" s="1269"/>
      <c r="P30" s="654">
        <v>24</v>
      </c>
    </row>
    <row r="31" spans="1:23" ht="39.950000000000003" customHeight="1">
      <c r="B31" s="1238"/>
      <c r="C31" s="1220"/>
      <c r="D31" s="1270" t="s">
        <v>821</v>
      </c>
      <c r="E31" s="1271"/>
      <c r="F31" s="1271"/>
      <c r="G31" s="1271"/>
      <c r="H31" s="1271"/>
      <c r="I31" s="1271"/>
      <c r="J31" s="1271"/>
      <c r="K31" s="1271"/>
      <c r="L31" s="1271"/>
      <c r="M31" s="1271"/>
      <c r="N31" s="1271"/>
      <c r="O31" s="1272"/>
      <c r="P31" s="641"/>
    </row>
    <row r="32" spans="1:23" ht="39.950000000000003" customHeight="1">
      <c r="B32" s="1273" t="s">
        <v>205</v>
      </c>
      <c r="C32" s="1274"/>
      <c r="D32" s="1274"/>
      <c r="E32" s="1274"/>
      <c r="F32" s="1274"/>
      <c r="G32" s="1274"/>
      <c r="H32" s="1274"/>
      <c r="I32" s="1274"/>
      <c r="J32" s="1274"/>
      <c r="K32" s="1274"/>
      <c r="L32" s="1274"/>
      <c r="M32" s="1274"/>
      <c r="N32" s="1274"/>
      <c r="O32" s="1275"/>
      <c r="P32" s="647">
        <v>456</v>
      </c>
    </row>
    <row r="33" spans="1:16" ht="14.25">
      <c r="A33" s="57"/>
      <c r="B33" s="649"/>
      <c r="C33" s="649"/>
      <c r="D33" s="649"/>
      <c r="E33" s="649"/>
      <c r="F33" s="649"/>
      <c r="G33" s="649"/>
      <c r="H33" s="649"/>
      <c r="I33" s="649"/>
      <c r="J33" s="649"/>
      <c r="K33" s="649"/>
      <c r="L33" s="649"/>
      <c r="M33" s="649"/>
      <c r="N33" s="649"/>
      <c r="O33" s="649"/>
      <c r="P33" s="649"/>
    </row>
    <row r="34" spans="1:16" ht="15" customHeight="1">
      <c r="B34" s="1201" t="s">
        <v>222</v>
      </c>
      <c r="C34" s="1201"/>
      <c r="D34" s="1201"/>
      <c r="E34" s="1201"/>
      <c r="F34" s="1202" t="s">
        <v>659</v>
      </c>
      <c r="G34" s="1203"/>
      <c r="H34" s="1203"/>
      <c r="I34" s="1203"/>
      <c r="J34" s="1203"/>
      <c r="K34" s="1203"/>
      <c r="L34" s="1203"/>
      <c r="M34" s="1203"/>
      <c r="N34" s="1203"/>
      <c r="O34" s="1203"/>
      <c r="P34" s="1204"/>
    </row>
    <row r="35" spans="1:16" ht="39" customHeight="1">
      <c r="B35" s="1201" t="s">
        <v>223</v>
      </c>
      <c r="C35" s="1201"/>
      <c r="D35" s="1201"/>
      <c r="E35" s="1201"/>
      <c r="F35" s="1202" t="s">
        <v>224</v>
      </c>
      <c r="G35" s="1203"/>
      <c r="H35" s="1203"/>
      <c r="I35" s="1203"/>
      <c r="J35" s="1203"/>
      <c r="K35" s="1203"/>
      <c r="L35" s="1203"/>
      <c r="M35" s="1203"/>
      <c r="N35" s="1203"/>
      <c r="O35" s="1203"/>
      <c r="P35" s="1204"/>
    </row>
    <row r="36" spans="1:16" ht="15" customHeight="1">
      <c r="B36" s="1201" t="s">
        <v>225</v>
      </c>
      <c r="C36" s="1201"/>
      <c r="D36" s="1201"/>
      <c r="E36" s="1201"/>
      <c r="F36" s="937" t="s">
        <v>830</v>
      </c>
      <c r="G36" s="793"/>
      <c r="H36" s="793"/>
      <c r="I36" s="793"/>
      <c r="J36" s="793"/>
      <c r="K36" s="793"/>
      <c r="L36" s="793"/>
      <c r="M36" s="793"/>
      <c r="N36" s="793"/>
      <c r="O36" s="793"/>
      <c r="P36" s="794"/>
    </row>
  </sheetData>
  <mergeCells count="70">
    <mergeCell ref="O1:P1"/>
    <mergeCell ref="B2:P2"/>
    <mergeCell ref="B3:D3"/>
    <mergeCell ref="M3:N5"/>
    <mergeCell ref="O3:P5"/>
    <mergeCell ref="B5:D5"/>
    <mergeCell ref="E5:G5"/>
    <mergeCell ref="I5:K5"/>
    <mergeCell ref="B6:D6"/>
    <mergeCell ref="E6:P6"/>
    <mergeCell ref="B7:D7"/>
    <mergeCell ref="E7:P7"/>
    <mergeCell ref="B8:D8"/>
    <mergeCell ref="E8:P8"/>
    <mergeCell ref="B9:C9"/>
    <mergeCell ref="D9:E9"/>
    <mergeCell ref="F9:O9"/>
    <mergeCell ref="B10:B31"/>
    <mergeCell ref="C10:C21"/>
    <mergeCell ref="D10:E10"/>
    <mergeCell ref="F10:O10"/>
    <mergeCell ref="D11:E11"/>
    <mergeCell ref="F11:O11"/>
    <mergeCell ref="D12:E12"/>
    <mergeCell ref="F12:O12"/>
    <mergeCell ref="D13:E13"/>
    <mergeCell ref="F13:O13"/>
    <mergeCell ref="D14:E14"/>
    <mergeCell ref="F14:O14"/>
    <mergeCell ref="D21:O21"/>
    <mergeCell ref="D15:E15"/>
    <mergeCell ref="F15:O15"/>
    <mergeCell ref="T18:W19"/>
    <mergeCell ref="D19:E19"/>
    <mergeCell ref="F19:O19"/>
    <mergeCell ref="D16:E16"/>
    <mergeCell ref="F16:O16"/>
    <mergeCell ref="D17:E17"/>
    <mergeCell ref="F17:O17"/>
    <mergeCell ref="D18:E18"/>
    <mergeCell ref="F18:O18"/>
    <mergeCell ref="F34:P34"/>
    <mergeCell ref="D20:E20"/>
    <mergeCell ref="F20:O20"/>
    <mergeCell ref="A24:A27"/>
    <mergeCell ref="D24:E24"/>
    <mergeCell ref="F24:O24"/>
    <mergeCell ref="D25:E25"/>
    <mergeCell ref="F25:O25"/>
    <mergeCell ref="D26:O26"/>
    <mergeCell ref="C22:C26"/>
    <mergeCell ref="D22:E22"/>
    <mergeCell ref="F22:O22"/>
    <mergeCell ref="F23:O23"/>
    <mergeCell ref="B35:E35"/>
    <mergeCell ref="F35:P35"/>
    <mergeCell ref="B36:E36"/>
    <mergeCell ref="F36:P36"/>
    <mergeCell ref="C27:C31"/>
    <mergeCell ref="D27:E27"/>
    <mergeCell ref="F27:O27"/>
    <mergeCell ref="D28:E28"/>
    <mergeCell ref="F28:O28"/>
    <mergeCell ref="D29:E29"/>
    <mergeCell ref="F29:O29"/>
    <mergeCell ref="D30:E30"/>
    <mergeCell ref="F30:O30"/>
    <mergeCell ref="D31:O31"/>
    <mergeCell ref="B32:O32"/>
    <mergeCell ref="B34:E34"/>
  </mergeCells>
  <phoneticPr fontId="5"/>
  <printOptions horizontalCentered="1" verticalCentered="1"/>
  <pageMargins left="0.70866141732283472" right="0.31496062992125984" top="0.35433070866141736" bottom="0.35433070866141736" header="0.31496062992125984" footer="0.31496062992125984"/>
  <pageSetup paperSize="9" scale="55"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R27"/>
  <sheetViews>
    <sheetView view="pageBreakPreview" zoomScale="80" zoomScaleNormal="100" zoomScaleSheetLayoutView="80" workbookViewId="0">
      <selection activeCell="P1" sqref="P1"/>
    </sheetView>
  </sheetViews>
  <sheetFormatPr defaultRowHeight="14.25"/>
  <cols>
    <col min="1" max="2" width="5" style="352" customWidth="1"/>
    <col min="3" max="3" width="8.375" style="352" customWidth="1"/>
    <col min="4" max="5" width="4" style="352" customWidth="1"/>
    <col min="6" max="6" width="17.5" style="352" customWidth="1"/>
    <col min="7" max="7" width="3.875" style="352" customWidth="1"/>
    <col min="8" max="8" width="9" style="352"/>
    <col min="9" max="9" width="9" style="352" customWidth="1"/>
    <col min="10" max="11" width="9" style="352"/>
    <col min="12" max="12" width="4.125" style="352" customWidth="1"/>
    <col min="13" max="13" width="13" style="352" customWidth="1"/>
    <col min="14" max="14" width="13.25" style="352" customWidth="1"/>
    <col min="15" max="15" width="11.25" style="352" customWidth="1"/>
    <col min="16" max="18" width="7" style="353" customWidth="1"/>
    <col min="19" max="16384" width="9" style="353"/>
  </cols>
  <sheetData>
    <row r="1" spans="1:18" ht="27" customHeight="1" thickBot="1">
      <c r="B1" s="365"/>
      <c r="C1" s="365"/>
      <c r="D1" s="365"/>
      <c r="E1" s="365"/>
      <c r="F1" s="365"/>
      <c r="G1" s="365"/>
      <c r="H1" s="365"/>
      <c r="I1" s="365"/>
      <c r="J1" s="365"/>
      <c r="K1" s="365"/>
      <c r="L1" s="365"/>
      <c r="M1" s="365"/>
      <c r="N1" s="1142" t="s">
        <v>844</v>
      </c>
      <c r="O1" s="788"/>
      <c r="P1" s="115"/>
    </row>
    <row r="2" spans="1:18" ht="27" customHeight="1">
      <c r="A2" s="1360" t="s">
        <v>498</v>
      </c>
      <c r="B2" s="1146"/>
      <c r="C2" s="1146"/>
      <c r="D2" s="1146"/>
      <c r="E2" s="1146"/>
      <c r="F2" s="1146"/>
      <c r="G2" s="1146"/>
      <c r="H2" s="1146"/>
      <c r="I2" s="1146"/>
      <c r="J2" s="1146"/>
      <c r="K2" s="1146"/>
      <c r="L2" s="1146"/>
      <c r="M2" s="1146"/>
      <c r="N2" s="1146"/>
      <c r="O2" s="1146"/>
      <c r="P2" s="357"/>
    </row>
    <row r="3" spans="1:18" ht="39.950000000000003" customHeight="1">
      <c r="A3" s="1361" t="s">
        <v>231</v>
      </c>
      <c r="B3" s="1361"/>
      <c r="C3" s="1361"/>
      <c r="D3" s="463" t="str">
        <f>科名</f>
        <v>あいうえお＊あいうえお＊あいうえお＊あいうえお＊あいうえお＊あいう</v>
      </c>
      <c r="E3" s="464"/>
      <c r="F3" s="464"/>
      <c r="G3" s="464"/>
      <c r="H3" s="464"/>
      <c r="I3" s="464"/>
      <c r="J3" s="464"/>
      <c r="K3" s="464"/>
      <c r="L3" s="466"/>
      <c r="M3" s="1362" t="s">
        <v>232</v>
      </c>
      <c r="N3" s="1356" t="s">
        <v>499</v>
      </c>
      <c r="O3" s="1358"/>
      <c r="P3" s="354"/>
      <c r="Q3" s="354"/>
      <c r="R3" s="354"/>
    </row>
    <row r="4" spans="1:18" ht="39.950000000000003" customHeight="1">
      <c r="A4" s="544"/>
      <c r="B4" s="545"/>
      <c r="C4" s="546"/>
      <c r="D4" s="539" t="str">
        <f>提案左括弧&amp;提案科名&amp;提案右括弧</f>
        <v>（アイウエオ＊アイウエオ＊アイウエオ＊アイウエオ＊アイウエオ＊アイウ）</v>
      </c>
      <c r="E4" s="465"/>
      <c r="F4" s="465"/>
      <c r="G4" s="467"/>
      <c r="H4" s="540"/>
      <c r="I4" s="540"/>
      <c r="J4" s="540"/>
      <c r="K4" s="540"/>
      <c r="L4" s="541"/>
      <c r="M4" s="1363"/>
      <c r="N4" s="1365"/>
      <c r="O4" s="1366"/>
      <c r="P4" s="354"/>
      <c r="Q4" s="354"/>
      <c r="R4" s="354"/>
    </row>
    <row r="5" spans="1:18" ht="39.950000000000003" customHeight="1">
      <c r="A5" s="1303" t="s">
        <v>233</v>
      </c>
      <c r="B5" s="1369"/>
      <c r="C5" s="1370"/>
      <c r="D5" s="1371">
        <f>開講日</f>
        <v>45794</v>
      </c>
      <c r="E5" s="1372"/>
      <c r="F5" s="1372"/>
      <c r="G5" s="327" t="s">
        <v>82</v>
      </c>
      <c r="H5" s="1153">
        <f>修了日</f>
        <v>45889</v>
      </c>
      <c r="I5" s="1153"/>
      <c r="J5" s="1153"/>
      <c r="K5" s="1373"/>
      <c r="L5" s="1374"/>
      <c r="M5" s="1364"/>
      <c r="N5" s="1367"/>
      <c r="O5" s="1368"/>
      <c r="P5" s="354"/>
      <c r="Q5" s="354"/>
      <c r="R5" s="354"/>
    </row>
    <row r="6" spans="1:18" ht="39.950000000000003" customHeight="1">
      <c r="A6" s="1353" t="s">
        <v>234</v>
      </c>
      <c r="B6" s="1354"/>
      <c r="C6" s="1355"/>
      <c r="D6" s="1356" t="s">
        <v>500</v>
      </c>
      <c r="E6" s="1357"/>
      <c r="F6" s="1357"/>
      <c r="G6" s="1357"/>
      <c r="H6" s="1357"/>
      <c r="I6" s="1357"/>
      <c r="J6" s="1357"/>
      <c r="K6" s="1357"/>
      <c r="L6" s="1357"/>
      <c r="M6" s="1357"/>
      <c r="N6" s="1357"/>
      <c r="O6" s="1358"/>
      <c r="P6" s="355"/>
      <c r="Q6" s="355"/>
      <c r="R6" s="355"/>
    </row>
    <row r="7" spans="1:18" ht="39.950000000000003" customHeight="1">
      <c r="A7" s="1353" t="s">
        <v>235</v>
      </c>
      <c r="B7" s="1354"/>
      <c r="C7" s="1355"/>
      <c r="D7" s="1300" t="s">
        <v>501</v>
      </c>
      <c r="E7" s="1317"/>
      <c r="F7" s="1317"/>
      <c r="G7" s="1317"/>
      <c r="H7" s="1317"/>
      <c r="I7" s="1317"/>
      <c r="J7" s="1317"/>
      <c r="K7" s="1317"/>
      <c r="L7" s="1317"/>
      <c r="M7" s="1317"/>
      <c r="N7" s="1317"/>
      <c r="O7" s="1318"/>
      <c r="P7" s="354"/>
      <c r="Q7" s="354"/>
      <c r="R7" s="354"/>
    </row>
    <row r="8" spans="1:18" ht="78" customHeight="1">
      <c r="A8" s="1359" t="s">
        <v>236</v>
      </c>
      <c r="B8" s="1304"/>
      <c r="C8" s="1305"/>
      <c r="D8" s="1329" t="s">
        <v>502</v>
      </c>
      <c r="E8" s="1330"/>
      <c r="F8" s="1330"/>
      <c r="G8" s="1330"/>
      <c r="H8" s="1330"/>
      <c r="I8" s="1330"/>
      <c r="J8" s="1330"/>
      <c r="K8" s="1330"/>
      <c r="L8" s="1330"/>
      <c r="M8" s="1330"/>
      <c r="N8" s="1330"/>
      <c r="O8" s="1331"/>
      <c r="P8" s="354"/>
      <c r="Q8" s="354"/>
      <c r="R8" s="354"/>
    </row>
    <row r="9" spans="1:18" ht="39.950000000000003" customHeight="1">
      <c r="A9" s="1316"/>
      <c r="B9" s="1318"/>
      <c r="C9" s="1311" t="s">
        <v>237</v>
      </c>
      <c r="D9" s="1311"/>
      <c r="E9" s="1311"/>
      <c r="F9" s="1312"/>
      <c r="G9" s="1338" t="s">
        <v>238</v>
      </c>
      <c r="H9" s="1311"/>
      <c r="I9" s="1311"/>
      <c r="J9" s="1311"/>
      <c r="K9" s="1311"/>
      <c r="L9" s="1311"/>
      <c r="M9" s="1311"/>
      <c r="N9" s="1312"/>
      <c r="O9" s="356" t="s">
        <v>239</v>
      </c>
      <c r="P9" s="357"/>
      <c r="Q9" s="357"/>
      <c r="R9" s="357"/>
    </row>
    <row r="10" spans="1:18" ht="39.950000000000003" customHeight="1">
      <c r="A10" s="1339" t="s">
        <v>240</v>
      </c>
      <c r="B10" s="1342" t="s">
        <v>241</v>
      </c>
      <c r="C10" s="1309" t="s">
        <v>246</v>
      </c>
      <c r="D10" s="1310"/>
      <c r="E10" s="1310"/>
      <c r="F10" s="1328"/>
      <c r="G10" s="1309" t="s">
        <v>247</v>
      </c>
      <c r="H10" s="1310"/>
      <c r="I10" s="1310"/>
      <c r="J10" s="1310"/>
      <c r="K10" s="1310"/>
      <c r="L10" s="1310"/>
      <c r="M10" s="1310"/>
      <c r="N10" s="1328"/>
      <c r="O10" s="358">
        <v>30</v>
      </c>
      <c r="P10" s="357"/>
      <c r="Q10" s="357"/>
      <c r="R10" s="357"/>
    </row>
    <row r="11" spans="1:18" ht="39.950000000000003" customHeight="1">
      <c r="A11" s="1340"/>
      <c r="B11" s="1343"/>
      <c r="C11" s="1345" t="s">
        <v>503</v>
      </c>
      <c r="D11" s="1346"/>
      <c r="E11" s="1346"/>
      <c r="F11" s="1347"/>
      <c r="G11" s="1309" t="s">
        <v>504</v>
      </c>
      <c r="H11" s="1310"/>
      <c r="I11" s="1310"/>
      <c r="J11" s="1310"/>
      <c r="K11" s="1310"/>
      <c r="L11" s="1310"/>
      <c r="M11" s="1310"/>
      <c r="N11" s="1328"/>
      <c r="O11" s="356">
        <v>3</v>
      </c>
      <c r="P11" s="357"/>
      <c r="Q11" s="357"/>
      <c r="R11" s="357"/>
    </row>
    <row r="12" spans="1:18" ht="51.75" customHeight="1">
      <c r="A12" s="1340"/>
      <c r="B12" s="1343"/>
      <c r="C12" s="1309" t="s">
        <v>248</v>
      </c>
      <c r="D12" s="1310"/>
      <c r="E12" s="1310"/>
      <c r="F12" s="1328"/>
      <c r="G12" s="1345" t="s">
        <v>249</v>
      </c>
      <c r="H12" s="1346"/>
      <c r="I12" s="1346"/>
      <c r="J12" s="1346"/>
      <c r="K12" s="1346"/>
      <c r="L12" s="1346"/>
      <c r="M12" s="1346"/>
      <c r="N12" s="1347"/>
      <c r="O12" s="356">
        <v>3</v>
      </c>
      <c r="P12" s="357"/>
      <c r="Q12" s="357"/>
      <c r="R12" s="357"/>
    </row>
    <row r="13" spans="1:18" s="360" customFormat="1" ht="39.950000000000003" customHeight="1">
      <c r="A13" s="1340"/>
      <c r="B13" s="1343"/>
      <c r="C13" s="1300" t="s">
        <v>250</v>
      </c>
      <c r="D13" s="1301"/>
      <c r="E13" s="1301"/>
      <c r="F13" s="1302"/>
      <c r="G13" s="1300" t="s">
        <v>251</v>
      </c>
      <c r="H13" s="1301"/>
      <c r="I13" s="1301"/>
      <c r="J13" s="1301"/>
      <c r="K13" s="1301"/>
      <c r="L13" s="1301"/>
      <c r="M13" s="1301"/>
      <c r="N13" s="1302"/>
      <c r="O13" s="359">
        <v>3</v>
      </c>
      <c r="P13" s="354"/>
      <c r="Q13" s="354"/>
      <c r="R13" s="354"/>
    </row>
    <row r="14" spans="1:18" ht="39.950000000000003" customHeight="1">
      <c r="A14" s="1340"/>
      <c r="B14" s="1343"/>
      <c r="C14" s="1300" t="s">
        <v>252</v>
      </c>
      <c r="D14" s="1301"/>
      <c r="E14" s="1301"/>
      <c r="F14" s="1302"/>
      <c r="G14" s="1300" t="s">
        <v>253</v>
      </c>
      <c r="H14" s="1301"/>
      <c r="I14" s="1301"/>
      <c r="J14" s="1301"/>
      <c r="K14" s="1301"/>
      <c r="L14" s="1301"/>
      <c r="M14" s="1301"/>
      <c r="N14" s="1302"/>
      <c r="O14" s="359">
        <v>3</v>
      </c>
      <c r="P14" s="357"/>
      <c r="Q14" s="357"/>
      <c r="R14" s="357"/>
    </row>
    <row r="15" spans="1:18" ht="39.950000000000003" customHeight="1">
      <c r="A15" s="1340"/>
      <c r="B15" s="1343"/>
      <c r="C15" s="1300" t="s">
        <v>254</v>
      </c>
      <c r="D15" s="1301"/>
      <c r="E15" s="1301"/>
      <c r="F15" s="1302"/>
      <c r="G15" s="1300" t="s">
        <v>255</v>
      </c>
      <c r="H15" s="1301"/>
      <c r="I15" s="1301"/>
      <c r="J15" s="1301"/>
      <c r="K15" s="1301"/>
      <c r="L15" s="1301"/>
      <c r="M15" s="1301"/>
      <c r="N15" s="1302"/>
      <c r="O15" s="356">
        <v>6</v>
      </c>
      <c r="P15" s="357"/>
      <c r="Q15" s="357"/>
      <c r="R15" s="357"/>
    </row>
    <row r="16" spans="1:18" ht="39.950000000000003" customHeight="1">
      <c r="A16" s="1340"/>
      <c r="B16" s="1344"/>
      <c r="C16" s="1309"/>
      <c r="D16" s="1310"/>
      <c r="E16" s="1310"/>
      <c r="F16" s="1310"/>
      <c r="G16" s="1311" t="s">
        <v>242</v>
      </c>
      <c r="H16" s="1311"/>
      <c r="I16" s="1311"/>
      <c r="J16" s="1311"/>
      <c r="K16" s="1311"/>
      <c r="L16" s="1311"/>
      <c r="M16" s="1311"/>
      <c r="N16" s="1312"/>
      <c r="O16" s="359">
        <f>SUM(O10:O15)</f>
        <v>48</v>
      </c>
      <c r="P16" s="357"/>
      <c r="Q16" s="357"/>
      <c r="R16" s="357"/>
    </row>
    <row r="17" spans="1:18" ht="39.950000000000003" customHeight="1">
      <c r="A17" s="1340"/>
      <c r="B17" s="1350" t="s">
        <v>497</v>
      </c>
      <c r="C17" s="1300" t="s">
        <v>505</v>
      </c>
      <c r="D17" s="1301"/>
      <c r="E17" s="1301"/>
      <c r="F17" s="1302"/>
      <c r="G17" s="1316" t="s">
        <v>506</v>
      </c>
      <c r="H17" s="1317"/>
      <c r="I17" s="1317"/>
      <c r="J17" s="1317"/>
      <c r="K17" s="1317"/>
      <c r="L17" s="1317"/>
      <c r="M17" s="1317"/>
      <c r="N17" s="1318"/>
      <c r="O17" s="1322" t="s">
        <v>507</v>
      </c>
      <c r="P17" s="357"/>
      <c r="Q17" s="357"/>
      <c r="R17" s="357"/>
    </row>
    <row r="18" spans="1:18" ht="39.950000000000003" customHeight="1">
      <c r="A18" s="1340"/>
      <c r="B18" s="1351"/>
      <c r="C18" s="1313"/>
      <c r="D18" s="1314"/>
      <c r="E18" s="1314"/>
      <c r="F18" s="1315"/>
      <c r="G18" s="1319"/>
      <c r="H18" s="1320"/>
      <c r="I18" s="1320"/>
      <c r="J18" s="1320"/>
      <c r="K18" s="1320"/>
      <c r="L18" s="1320"/>
      <c r="M18" s="1320"/>
      <c r="N18" s="1321"/>
      <c r="O18" s="1323"/>
      <c r="P18" s="357"/>
      <c r="Q18" s="357"/>
      <c r="R18" s="357"/>
    </row>
    <row r="19" spans="1:18" ht="39.950000000000003" customHeight="1">
      <c r="A19" s="1340"/>
      <c r="B19" s="1352"/>
      <c r="C19" s="1309" t="s">
        <v>508</v>
      </c>
      <c r="D19" s="1324"/>
      <c r="E19" s="1324"/>
      <c r="F19" s="1324"/>
      <c r="G19" s="1324"/>
      <c r="H19" s="1324"/>
      <c r="I19" s="1324"/>
      <c r="J19" s="1324"/>
      <c r="K19" s="1324"/>
      <c r="L19" s="1324"/>
      <c r="M19" s="1324"/>
      <c r="N19" s="1097"/>
      <c r="O19" s="359"/>
      <c r="P19" s="357"/>
      <c r="Q19" s="357"/>
      <c r="R19" s="357"/>
    </row>
    <row r="20" spans="1:18" ht="39.950000000000003" customHeight="1">
      <c r="A20" s="1340"/>
      <c r="B20" s="1348" t="s">
        <v>509</v>
      </c>
      <c r="C20" s="1316" t="s">
        <v>510</v>
      </c>
      <c r="D20" s="1332"/>
      <c r="E20" s="1332"/>
      <c r="F20" s="1333"/>
      <c r="G20" s="1334"/>
      <c r="H20" s="1335"/>
      <c r="I20" s="1335"/>
      <c r="J20" s="1335"/>
      <c r="K20" s="1335"/>
      <c r="L20" s="1335"/>
      <c r="M20" s="1335"/>
      <c r="N20" s="1336"/>
      <c r="O20" s="1322">
        <v>30</v>
      </c>
      <c r="P20" s="357"/>
      <c r="Q20" s="357"/>
      <c r="R20" s="357"/>
    </row>
    <row r="21" spans="1:18" ht="116.25" customHeight="1">
      <c r="A21" s="1340"/>
      <c r="B21" s="1349"/>
      <c r="C21" s="1319"/>
      <c r="D21" s="1320"/>
      <c r="E21" s="1320"/>
      <c r="F21" s="1321"/>
      <c r="G21" s="1337"/>
      <c r="H21" s="812"/>
      <c r="I21" s="812"/>
      <c r="J21" s="812"/>
      <c r="K21" s="812"/>
      <c r="L21" s="812"/>
      <c r="M21" s="812"/>
      <c r="N21" s="813"/>
      <c r="O21" s="1323"/>
      <c r="P21" s="357"/>
      <c r="Q21" s="357"/>
      <c r="R21" s="357"/>
    </row>
    <row r="22" spans="1:18" ht="39.950000000000003" customHeight="1">
      <c r="A22" s="1340"/>
      <c r="B22" s="371"/>
      <c r="C22" s="1310"/>
      <c r="D22" s="1310"/>
      <c r="E22" s="1310"/>
      <c r="F22" s="1310"/>
      <c r="G22" s="1311" t="s">
        <v>242</v>
      </c>
      <c r="H22" s="1311"/>
      <c r="I22" s="1311"/>
      <c r="J22" s="1311"/>
      <c r="K22" s="1311"/>
      <c r="L22" s="1311"/>
      <c r="M22" s="1311"/>
      <c r="N22" s="1312"/>
      <c r="O22" s="361">
        <v>30</v>
      </c>
      <c r="P22" s="357"/>
      <c r="Q22" s="357"/>
      <c r="R22" s="357"/>
    </row>
    <row r="23" spans="1:18" ht="39.950000000000003" customHeight="1">
      <c r="A23" s="1341"/>
      <c r="B23" s="1311" t="s">
        <v>243</v>
      </c>
      <c r="C23" s="1311"/>
      <c r="D23" s="1311"/>
      <c r="E23" s="1311"/>
      <c r="F23" s="1311"/>
      <c r="G23" s="1311"/>
      <c r="H23" s="1311"/>
      <c r="I23" s="1311"/>
      <c r="J23" s="1311"/>
      <c r="K23" s="1311"/>
      <c r="L23" s="1311"/>
      <c r="M23" s="1311"/>
      <c r="N23" s="1312"/>
      <c r="O23" s="359" t="s">
        <v>511</v>
      </c>
    </row>
    <row r="24" spans="1:18" s="357" customFormat="1" ht="25.5" customHeight="1">
      <c r="A24" s="362"/>
      <c r="B24" s="363"/>
      <c r="C24" s="363"/>
      <c r="D24" s="363"/>
      <c r="E24" s="363"/>
      <c r="F24" s="363"/>
      <c r="G24" s="363"/>
      <c r="H24" s="363"/>
      <c r="I24" s="363"/>
      <c r="J24" s="363"/>
      <c r="K24" s="363"/>
      <c r="L24" s="363"/>
      <c r="M24" s="363"/>
      <c r="N24" s="363"/>
      <c r="O24" s="363"/>
    </row>
    <row r="25" spans="1:18" s="364" customFormat="1" ht="39.950000000000003" customHeight="1">
      <c r="A25" s="1303" t="s">
        <v>257</v>
      </c>
      <c r="B25" s="1304"/>
      <c r="C25" s="1305"/>
      <c r="D25" s="1306" t="s">
        <v>659</v>
      </c>
      <c r="E25" s="1307"/>
      <c r="F25" s="1307"/>
      <c r="G25" s="1307"/>
      <c r="H25" s="1307"/>
      <c r="I25" s="1307"/>
      <c r="J25" s="1307"/>
      <c r="K25" s="1307"/>
      <c r="L25" s="1307"/>
      <c r="M25" s="1307"/>
      <c r="N25" s="1307"/>
      <c r="O25" s="1308"/>
      <c r="P25" s="372"/>
    </row>
    <row r="26" spans="1:18" ht="48" customHeight="1">
      <c r="A26" s="1300" t="s">
        <v>244</v>
      </c>
      <c r="B26" s="1301"/>
      <c r="C26" s="1302"/>
      <c r="D26" s="1325" t="s">
        <v>224</v>
      </c>
      <c r="E26" s="1326"/>
      <c r="F26" s="1326"/>
      <c r="G26" s="1326"/>
      <c r="H26" s="1326"/>
      <c r="I26" s="1326"/>
      <c r="J26" s="1326"/>
      <c r="K26" s="1326"/>
      <c r="L26" s="1326"/>
      <c r="M26" s="1326"/>
      <c r="N26" s="1326"/>
      <c r="O26" s="1327"/>
    </row>
    <row r="27" spans="1:18" ht="80.099999999999994" customHeight="1">
      <c r="A27" s="1309" t="s">
        <v>245</v>
      </c>
      <c r="B27" s="1310"/>
      <c r="C27" s="1328"/>
      <c r="D27" s="1329" t="s">
        <v>756</v>
      </c>
      <c r="E27" s="1330"/>
      <c r="F27" s="1330"/>
      <c r="G27" s="1330"/>
      <c r="H27" s="1330"/>
      <c r="I27" s="1330"/>
      <c r="J27" s="1330"/>
      <c r="K27" s="1330"/>
      <c r="L27" s="1330"/>
      <c r="M27" s="1330"/>
      <c r="N27" s="1330"/>
      <c r="O27" s="1331"/>
    </row>
  </sheetData>
  <mergeCells count="52">
    <mergeCell ref="N1:O1"/>
    <mergeCell ref="A2:O2"/>
    <mergeCell ref="A3:C3"/>
    <mergeCell ref="M3:M5"/>
    <mergeCell ref="N3:O5"/>
    <mergeCell ref="A5:C5"/>
    <mergeCell ref="D5:F5"/>
    <mergeCell ref="H5:J5"/>
    <mergeCell ref="K5:L5"/>
    <mergeCell ref="A6:C6"/>
    <mergeCell ref="D6:O6"/>
    <mergeCell ref="A7:C7"/>
    <mergeCell ref="D7:O7"/>
    <mergeCell ref="A8:C8"/>
    <mergeCell ref="D8:O8"/>
    <mergeCell ref="A9:B9"/>
    <mergeCell ref="C9:F9"/>
    <mergeCell ref="G9:N9"/>
    <mergeCell ref="A10:A23"/>
    <mergeCell ref="B10:B16"/>
    <mergeCell ref="C10:F10"/>
    <mergeCell ref="G10:N10"/>
    <mergeCell ref="C11:F11"/>
    <mergeCell ref="G11:N11"/>
    <mergeCell ref="C12:F12"/>
    <mergeCell ref="B23:N23"/>
    <mergeCell ref="B20:B21"/>
    <mergeCell ref="B17:B19"/>
    <mergeCell ref="G12:N12"/>
    <mergeCell ref="C13:F13"/>
    <mergeCell ref="G13:N13"/>
    <mergeCell ref="A26:C26"/>
    <mergeCell ref="D26:O26"/>
    <mergeCell ref="A27:C27"/>
    <mergeCell ref="D27:O27"/>
    <mergeCell ref="O20:O21"/>
    <mergeCell ref="C22:F22"/>
    <mergeCell ref="G22:N22"/>
    <mergeCell ref="C20:F21"/>
    <mergeCell ref="G20:N21"/>
    <mergeCell ref="C14:F14"/>
    <mergeCell ref="G14:N14"/>
    <mergeCell ref="C15:F15"/>
    <mergeCell ref="G15:N15"/>
    <mergeCell ref="A25:C25"/>
    <mergeCell ref="D25:O25"/>
    <mergeCell ref="C16:F16"/>
    <mergeCell ref="G16:N16"/>
    <mergeCell ref="C17:F18"/>
    <mergeCell ref="G17:N18"/>
    <mergeCell ref="O17:O18"/>
    <mergeCell ref="C19:N19"/>
  </mergeCells>
  <phoneticPr fontId="5"/>
  <pageMargins left="0.7" right="0.7" top="0.75" bottom="0.75" header="0.3" footer="0.3"/>
  <pageSetup paperSize="9" scale="65" orientation="portrait" r:id="rId1"/>
  <colBreaks count="1" manualBreakCount="1">
    <brk id="15"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X47"/>
  <sheetViews>
    <sheetView view="pageBreakPreview" zoomScale="80" zoomScaleNormal="70" zoomScaleSheetLayoutView="80" workbookViewId="0">
      <selection activeCell="X17" sqref="X17"/>
    </sheetView>
  </sheetViews>
  <sheetFormatPr defaultRowHeight="14.25"/>
  <cols>
    <col min="1" max="1" width="1.125" style="57" customWidth="1"/>
    <col min="2" max="3" width="5.625" style="253" customWidth="1"/>
    <col min="4" max="5" width="14.125" style="253" customWidth="1"/>
    <col min="6" max="15" width="9.125" style="253" customWidth="1"/>
    <col min="16" max="16" width="9" style="253"/>
    <col min="17" max="17" width="1.25" style="57" customWidth="1"/>
    <col min="18" max="16384" width="9" style="57"/>
  </cols>
  <sheetData>
    <row r="1" spans="1:16" ht="30" customHeight="1" thickBot="1">
      <c r="N1" s="1142" t="s">
        <v>858</v>
      </c>
      <c r="O1" s="788"/>
      <c r="P1" s="57"/>
    </row>
    <row r="2" spans="1:16" ht="27.75" customHeight="1">
      <c r="A2" s="54"/>
      <c r="B2" s="1146" t="s">
        <v>541</v>
      </c>
      <c r="C2" s="1146"/>
      <c r="D2" s="1146"/>
      <c r="E2" s="1146"/>
      <c r="F2" s="1146"/>
      <c r="G2" s="1146"/>
      <c r="H2" s="1146"/>
      <c r="I2" s="1146"/>
      <c r="J2" s="1146"/>
      <c r="K2" s="1146"/>
      <c r="L2" s="1146"/>
      <c r="M2" s="1146"/>
      <c r="N2" s="1146"/>
      <c r="O2" s="1146"/>
      <c r="P2" s="1146"/>
    </row>
    <row r="3" spans="1:16" ht="24" customHeight="1">
      <c r="A3" s="72"/>
      <c r="B3" s="1147" t="s">
        <v>199</v>
      </c>
      <c r="C3" s="1147"/>
      <c r="D3" s="1147"/>
      <c r="E3" s="463" t="str">
        <f>科名</f>
        <v>あいうえお＊あいうえお＊あいうえお＊あいうえお＊あいうえお＊あいう</v>
      </c>
      <c r="F3" s="464"/>
      <c r="G3" s="464"/>
      <c r="H3" s="464"/>
      <c r="I3" s="464"/>
      <c r="J3" s="464"/>
      <c r="K3" s="464"/>
      <c r="L3" s="466"/>
      <c r="M3" s="846" t="s">
        <v>198</v>
      </c>
      <c r="N3" s="846"/>
      <c r="O3" s="1383" t="s">
        <v>542</v>
      </c>
      <c r="P3" s="1384"/>
    </row>
    <row r="4" spans="1:16" ht="24" customHeight="1">
      <c r="A4" s="472"/>
      <c r="B4" s="473"/>
      <c r="C4" s="474"/>
      <c r="D4" s="475"/>
      <c r="E4" s="539" t="str">
        <f>提案左括弧&amp;提案科名&amp;提案右括弧</f>
        <v>（アイウエオ＊アイウエオ＊アイウエオ＊アイウエオ＊アイウエオ＊アイウ）</v>
      </c>
      <c r="F4" s="465"/>
      <c r="G4" s="465"/>
      <c r="H4" s="465"/>
      <c r="I4" s="465"/>
      <c r="J4" s="467"/>
      <c r="K4" s="547"/>
      <c r="L4" s="548"/>
      <c r="M4" s="846"/>
      <c r="N4" s="846"/>
      <c r="O4" s="1385"/>
      <c r="P4" s="1386"/>
    </row>
    <row r="5" spans="1:16" ht="30" customHeight="1">
      <c r="A5" s="72"/>
      <c r="B5" s="1115" t="s">
        <v>200</v>
      </c>
      <c r="C5" s="1115"/>
      <c r="D5" s="1115"/>
      <c r="E5" s="1152">
        <f>開講日</f>
        <v>45794</v>
      </c>
      <c r="F5" s="1153"/>
      <c r="G5" s="1153"/>
      <c r="H5" s="538" t="s">
        <v>82</v>
      </c>
      <c r="I5" s="1153">
        <f>修了日</f>
        <v>45889</v>
      </c>
      <c r="J5" s="1153"/>
      <c r="K5" s="1153"/>
      <c r="L5" s="542"/>
      <c r="M5" s="846"/>
      <c r="N5" s="846"/>
      <c r="O5" s="1387"/>
      <c r="P5" s="1388"/>
    </row>
    <row r="6" spans="1:16" ht="45" customHeight="1">
      <c r="A6" s="72"/>
      <c r="B6" s="1115" t="s">
        <v>206</v>
      </c>
      <c r="C6" s="1115"/>
      <c r="D6" s="1115"/>
      <c r="E6" s="1389" t="s">
        <v>543</v>
      </c>
      <c r="F6" s="1390"/>
      <c r="G6" s="1390"/>
      <c r="H6" s="1390"/>
      <c r="I6" s="1390"/>
      <c r="J6" s="1390"/>
      <c r="K6" s="1390"/>
      <c r="L6" s="1390"/>
      <c r="M6" s="1390"/>
      <c r="N6" s="1390"/>
      <c r="O6" s="1390"/>
      <c r="P6" s="1391"/>
    </row>
    <row r="7" spans="1:16" ht="45" customHeight="1">
      <c r="A7" s="72"/>
      <c r="B7" s="1115"/>
      <c r="C7" s="1115"/>
      <c r="D7" s="1115"/>
      <c r="E7" s="1120"/>
      <c r="F7" s="1163"/>
      <c r="G7" s="1163"/>
      <c r="H7" s="1163"/>
      <c r="I7" s="1163"/>
      <c r="J7" s="1163"/>
      <c r="K7" s="1163"/>
      <c r="L7" s="1163"/>
      <c r="M7" s="1163"/>
      <c r="N7" s="1163"/>
      <c r="O7" s="1163"/>
      <c r="P7" s="1121"/>
    </row>
    <row r="8" spans="1:16" ht="30" customHeight="1">
      <c r="A8" s="72"/>
      <c r="B8" s="1115" t="s">
        <v>207</v>
      </c>
      <c r="C8" s="1115"/>
      <c r="D8" s="1115"/>
      <c r="E8" s="1389" t="s">
        <v>544</v>
      </c>
      <c r="F8" s="1390"/>
      <c r="G8" s="1390"/>
      <c r="H8" s="1390"/>
      <c r="I8" s="1390"/>
      <c r="J8" s="1390"/>
      <c r="K8" s="1390"/>
      <c r="L8" s="1390"/>
      <c r="M8" s="1390"/>
      <c r="N8" s="1390"/>
      <c r="O8" s="1390"/>
      <c r="P8" s="1391"/>
    </row>
    <row r="9" spans="1:16" ht="30" customHeight="1">
      <c r="A9" s="72"/>
      <c r="B9" s="1115"/>
      <c r="C9" s="1115"/>
      <c r="D9" s="1115"/>
      <c r="E9" s="1120"/>
      <c r="F9" s="1163"/>
      <c r="G9" s="1163"/>
      <c r="H9" s="1163"/>
      <c r="I9" s="1163"/>
      <c r="J9" s="1163"/>
      <c r="K9" s="1163"/>
      <c r="L9" s="1163"/>
      <c r="M9" s="1163"/>
      <c r="N9" s="1163"/>
      <c r="O9" s="1163"/>
      <c r="P9" s="1121"/>
    </row>
    <row r="10" spans="1:16" ht="30.75" customHeight="1">
      <c r="A10" s="72"/>
      <c r="B10" s="1115" t="s">
        <v>201</v>
      </c>
      <c r="C10" s="1115"/>
      <c r="D10" s="1115"/>
      <c r="E10" s="937" t="s">
        <v>545</v>
      </c>
      <c r="F10" s="793"/>
      <c r="G10" s="793"/>
      <c r="H10" s="793"/>
      <c r="I10" s="793"/>
      <c r="J10" s="793"/>
      <c r="K10" s="793"/>
      <c r="L10" s="793"/>
      <c r="M10" s="793"/>
      <c r="N10" s="793"/>
      <c r="O10" s="793"/>
      <c r="P10" s="794"/>
    </row>
    <row r="11" spans="1:16" s="54" customFormat="1" ht="30" customHeight="1">
      <c r="A11" s="55"/>
      <c r="B11" s="846"/>
      <c r="C11" s="846"/>
      <c r="D11" s="846" t="s">
        <v>202</v>
      </c>
      <c r="E11" s="846"/>
      <c r="F11" s="847" t="s">
        <v>203</v>
      </c>
      <c r="G11" s="798"/>
      <c r="H11" s="798"/>
      <c r="I11" s="798"/>
      <c r="J11" s="798"/>
      <c r="K11" s="798"/>
      <c r="L11" s="798"/>
      <c r="M11" s="798"/>
      <c r="N11" s="798"/>
      <c r="O11" s="798"/>
      <c r="P11" s="373" t="s">
        <v>204</v>
      </c>
    </row>
    <row r="12" spans="1:16" ht="76.5" customHeight="1">
      <c r="A12" s="72"/>
      <c r="B12" s="1136" t="s">
        <v>546</v>
      </c>
      <c r="C12" s="1126" t="s">
        <v>547</v>
      </c>
      <c r="D12" s="1396" t="s">
        <v>548</v>
      </c>
      <c r="E12" s="1397"/>
      <c r="F12" s="1389" t="s">
        <v>549</v>
      </c>
      <c r="G12" s="1390"/>
      <c r="H12" s="1390"/>
      <c r="I12" s="1390"/>
      <c r="J12" s="1390"/>
      <c r="K12" s="1390"/>
      <c r="L12" s="1390"/>
      <c r="M12" s="1390"/>
      <c r="N12" s="1390"/>
      <c r="O12" s="1390"/>
      <c r="P12" s="374">
        <v>130</v>
      </c>
    </row>
    <row r="13" spans="1:16" ht="24.95" customHeight="1">
      <c r="A13" s="72"/>
      <c r="B13" s="1136"/>
      <c r="C13" s="1126"/>
      <c r="D13" s="1393"/>
      <c r="E13" s="1394"/>
      <c r="F13" s="1109"/>
      <c r="G13" s="1110"/>
      <c r="H13" s="1110"/>
      <c r="I13" s="1110"/>
      <c r="J13" s="1110"/>
      <c r="K13" s="1110"/>
      <c r="L13" s="1110"/>
      <c r="M13" s="1110"/>
      <c r="N13" s="1110"/>
      <c r="O13" s="1110"/>
      <c r="P13" s="339"/>
    </row>
    <row r="14" spans="1:16" ht="24.95" customHeight="1">
      <c r="A14" s="72"/>
      <c r="B14" s="1136"/>
      <c r="C14" s="1126"/>
      <c r="D14" s="1393"/>
      <c r="E14" s="1394"/>
      <c r="F14" s="1109"/>
      <c r="G14" s="1110"/>
      <c r="H14" s="1110"/>
      <c r="I14" s="1110"/>
      <c r="J14" s="1110"/>
      <c r="K14" s="1110"/>
      <c r="L14" s="1110"/>
      <c r="M14" s="1110"/>
      <c r="N14" s="1110"/>
      <c r="O14" s="1110"/>
      <c r="P14" s="339"/>
    </row>
    <row r="15" spans="1:16" ht="24.95" customHeight="1">
      <c r="A15" s="72"/>
      <c r="B15" s="1136"/>
      <c r="C15" s="1126"/>
      <c r="D15" s="1393"/>
      <c r="E15" s="1394"/>
      <c r="F15" s="1109"/>
      <c r="G15" s="1110"/>
      <c r="H15" s="1110"/>
      <c r="I15" s="1110"/>
      <c r="J15" s="1110"/>
      <c r="K15" s="1110"/>
      <c r="L15" s="1110"/>
      <c r="M15" s="1110"/>
      <c r="N15" s="1110"/>
      <c r="O15" s="1110"/>
      <c r="P15" s="339"/>
    </row>
    <row r="16" spans="1:16" ht="24.95" customHeight="1">
      <c r="A16" s="72"/>
      <c r="B16" s="1136"/>
      <c r="C16" s="1126"/>
      <c r="D16" s="1393"/>
      <c r="E16" s="1394"/>
      <c r="F16" s="1109"/>
      <c r="G16" s="1110"/>
      <c r="H16" s="1110"/>
      <c r="I16" s="1110"/>
      <c r="J16" s="1110"/>
      <c r="K16" s="1110"/>
      <c r="L16" s="1110"/>
      <c r="M16" s="1110"/>
      <c r="N16" s="1110"/>
      <c r="O16" s="1110"/>
      <c r="P16" s="339"/>
    </row>
    <row r="17" spans="1:24" ht="24.95" customHeight="1">
      <c r="A17" s="72"/>
      <c r="B17" s="1136"/>
      <c r="C17" s="1126"/>
      <c r="D17" s="1393"/>
      <c r="E17" s="1394"/>
      <c r="F17" s="1109"/>
      <c r="G17" s="1110"/>
      <c r="H17" s="1110"/>
      <c r="I17" s="1110"/>
      <c r="J17" s="1110"/>
      <c r="K17" s="1110"/>
      <c r="L17" s="1110"/>
      <c r="M17" s="1110"/>
      <c r="N17" s="1110"/>
      <c r="O17" s="1110"/>
      <c r="P17" s="339"/>
    </row>
    <row r="18" spans="1:24" ht="24.95" customHeight="1">
      <c r="A18" s="72"/>
      <c r="B18" s="1136"/>
      <c r="C18" s="1126"/>
      <c r="D18" s="1393"/>
      <c r="E18" s="1394"/>
      <c r="F18" s="1109"/>
      <c r="G18" s="1110"/>
      <c r="H18" s="1110"/>
      <c r="I18" s="1110"/>
      <c r="J18" s="1110"/>
      <c r="K18" s="1110"/>
      <c r="L18" s="1110"/>
      <c r="M18" s="1110"/>
      <c r="N18" s="1110"/>
      <c r="O18" s="1110"/>
      <c r="P18" s="339"/>
    </row>
    <row r="19" spans="1:24" ht="24.95" customHeight="1">
      <c r="A19" s="72"/>
      <c r="B19" s="1136"/>
      <c r="C19" s="1126"/>
      <c r="D19" s="1393"/>
      <c r="E19" s="1394"/>
      <c r="F19" s="1109"/>
      <c r="G19" s="1110"/>
      <c r="H19" s="1110"/>
      <c r="I19" s="1110"/>
      <c r="J19" s="1110"/>
      <c r="K19" s="1110"/>
      <c r="L19" s="1110"/>
      <c r="M19" s="1110"/>
      <c r="N19" s="1110"/>
      <c r="O19" s="1110"/>
      <c r="P19" s="339"/>
    </row>
    <row r="20" spans="1:24" ht="24.95" customHeight="1">
      <c r="A20" s="72"/>
      <c r="B20" s="1136"/>
      <c r="C20" s="1126"/>
      <c r="D20" s="1393"/>
      <c r="E20" s="1394"/>
      <c r="F20" s="1109"/>
      <c r="G20" s="1110"/>
      <c r="H20" s="1110"/>
      <c r="I20" s="1110"/>
      <c r="J20" s="1110"/>
      <c r="K20" s="1110"/>
      <c r="L20" s="1110"/>
      <c r="M20" s="1110"/>
      <c r="N20" s="1110"/>
      <c r="O20" s="1110"/>
      <c r="P20" s="339"/>
    </row>
    <row r="21" spans="1:24" ht="24.95" customHeight="1">
      <c r="A21" s="72"/>
      <c r="B21" s="1136"/>
      <c r="C21" s="1126"/>
      <c r="D21" s="1393"/>
      <c r="E21" s="1394"/>
      <c r="F21" s="1109"/>
      <c r="G21" s="1110"/>
      <c r="H21" s="1110"/>
      <c r="I21" s="1110"/>
      <c r="J21" s="1110"/>
      <c r="K21" s="1110"/>
      <c r="L21" s="1110"/>
      <c r="M21" s="1110"/>
      <c r="N21" s="1110"/>
      <c r="O21" s="1110"/>
      <c r="P21" s="339"/>
    </row>
    <row r="22" spans="1:24" ht="24.95" customHeight="1">
      <c r="A22" s="72"/>
      <c r="B22" s="1136"/>
      <c r="C22" s="1126"/>
      <c r="D22" s="1393"/>
      <c r="E22" s="1394"/>
      <c r="F22" s="1109"/>
      <c r="G22" s="1110"/>
      <c r="H22" s="1110"/>
      <c r="I22" s="1110"/>
      <c r="J22" s="1110"/>
      <c r="K22" s="1110"/>
      <c r="L22" s="1110"/>
      <c r="M22" s="1110"/>
      <c r="N22" s="1110"/>
      <c r="O22" s="1110"/>
      <c r="P22" s="339"/>
    </row>
    <row r="23" spans="1:24" ht="24.95" customHeight="1">
      <c r="A23" s="72"/>
      <c r="B23" s="1136"/>
      <c r="C23" s="1126"/>
      <c r="D23" s="1392" t="s">
        <v>550</v>
      </c>
      <c r="E23" s="1392"/>
      <c r="F23" s="1401" t="s">
        <v>551</v>
      </c>
      <c r="G23" s="1402"/>
      <c r="H23" s="1402"/>
      <c r="I23" s="1402"/>
      <c r="J23" s="1402"/>
      <c r="K23" s="1402"/>
      <c r="L23" s="1402"/>
      <c r="M23" s="1402"/>
      <c r="N23" s="1402"/>
      <c r="O23" s="1403"/>
      <c r="P23" s="375">
        <v>24</v>
      </c>
    </row>
    <row r="24" spans="1:24" ht="24.95" customHeight="1">
      <c r="A24" s="72"/>
      <c r="B24" s="1136"/>
      <c r="C24" s="1126"/>
      <c r="D24" s="1398" t="s">
        <v>552</v>
      </c>
      <c r="E24" s="1398"/>
      <c r="F24" s="1404" t="s">
        <v>553</v>
      </c>
      <c r="G24" s="1405"/>
      <c r="H24" s="1405"/>
      <c r="I24" s="1405"/>
      <c r="J24" s="1405"/>
      <c r="K24" s="1405"/>
      <c r="L24" s="1405"/>
      <c r="M24" s="1405"/>
      <c r="N24" s="1405"/>
      <c r="O24" s="1406"/>
      <c r="P24" s="376">
        <v>20</v>
      </c>
    </row>
    <row r="25" spans="1:24" ht="16.5" customHeight="1">
      <c r="A25" s="72"/>
      <c r="B25" s="1136"/>
      <c r="C25" s="1126"/>
      <c r="D25" s="1383" t="s">
        <v>219</v>
      </c>
      <c r="E25" s="1399"/>
      <c r="F25" s="1399"/>
      <c r="G25" s="1399"/>
      <c r="H25" s="1399"/>
      <c r="I25" s="1399"/>
      <c r="J25" s="1399"/>
      <c r="K25" s="1399"/>
      <c r="L25" s="1399"/>
      <c r="M25" s="1399"/>
      <c r="N25" s="1399"/>
      <c r="O25" s="1399"/>
      <c r="P25" s="377">
        <f>SUM(P12:P24)</f>
        <v>174</v>
      </c>
      <c r="T25" s="254"/>
      <c r="U25" s="254"/>
      <c r="V25" s="254"/>
      <c r="W25" s="254"/>
      <c r="X25" s="254"/>
    </row>
    <row r="26" spans="1:24" ht="16.5" customHeight="1">
      <c r="A26" s="72"/>
      <c r="B26" s="1136"/>
      <c r="C26" s="1126"/>
      <c r="D26" s="1387"/>
      <c r="E26" s="1400"/>
      <c r="F26" s="1400"/>
      <c r="G26" s="1400"/>
      <c r="H26" s="1400"/>
      <c r="I26" s="1400"/>
      <c r="J26" s="1400"/>
      <c r="K26" s="1400"/>
      <c r="L26" s="1400"/>
      <c r="M26" s="1400"/>
      <c r="N26" s="1400"/>
      <c r="O26" s="1400"/>
      <c r="P26" s="373" t="s">
        <v>554</v>
      </c>
      <c r="T26" s="254"/>
      <c r="U26" s="254"/>
      <c r="V26" s="254"/>
      <c r="W26" s="254"/>
      <c r="X26" s="254"/>
    </row>
    <row r="27" spans="1:24" ht="24.95" customHeight="1">
      <c r="A27" s="72"/>
      <c r="B27" s="1136"/>
      <c r="C27" s="1191" t="s">
        <v>555</v>
      </c>
      <c r="D27" s="1393"/>
      <c r="E27" s="1394"/>
      <c r="F27" s="1112"/>
      <c r="G27" s="1113"/>
      <c r="H27" s="1113"/>
      <c r="I27" s="1113"/>
      <c r="J27" s="1113"/>
      <c r="K27" s="1113"/>
      <c r="L27" s="1113"/>
      <c r="M27" s="1113"/>
      <c r="N27" s="1113"/>
      <c r="O27" s="1113"/>
      <c r="P27" s="330"/>
      <c r="T27" s="254"/>
      <c r="U27" s="254"/>
      <c r="V27" s="254"/>
      <c r="W27" s="254"/>
      <c r="X27" s="254"/>
    </row>
    <row r="28" spans="1:24" ht="24.95" customHeight="1">
      <c r="A28" s="72"/>
      <c r="B28" s="1136"/>
      <c r="C28" s="1192"/>
      <c r="D28" s="1393"/>
      <c r="E28" s="1394"/>
      <c r="F28" s="1109"/>
      <c r="G28" s="1110"/>
      <c r="H28" s="1110"/>
      <c r="I28" s="1110"/>
      <c r="J28" s="1110"/>
      <c r="K28" s="1110"/>
      <c r="L28" s="1110"/>
      <c r="M28" s="1110"/>
      <c r="N28" s="1110"/>
      <c r="O28" s="1110"/>
      <c r="P28" s="331"/>
    </row>
    <row r="29" spans="1:24" ht="24.95" customHeight="1">
      <c r="A29" s="72"/>
      <c r="B29" s="1136"/>
      <c r="C29" s="1192"/>
      <c r="D29" s="1393"/>
      <c r="E29" s="1394"/>
      <c r="F29" s="1109"/>
      <c r="G29" s="1110"/>
      <c r="H29" s="1110"/>
      <c r="I29" s="1110"/>
      <c r="J29" s="1110"/>
      <c r="K29" s="1110"/>
      <c r="L29" s="1110"/>
      <c r="M29" s="1110"/>
      <c r="N29" s="1110"/>
      <c r="O29" s="1110"/>
      <c r="P29" s="331"/>
    </row>
    <row r="30" spans="1:24" ht="24.95" customHeight="1">
      <c r="A30" s="72"/>
      <c r="B30" s="1136"/>
      <c r="C30" s="1192"/>
      <c r="D30" s="1393"/>
      <c r="E30" s="1394"/>
      <c r="F30" s="1109"/>
      <c r="G30" s="1110"/>
      <c r="H30" s="1110"/>
      <c r="I30" s="1110"/>
      <c r="J30" s="1110"/>
      <c r="K30" s="1110"/>
      <c r="L30" s="1110"/>
      <c r="M30" s="1110"/>
      <c r="N30" s="1110"/>
      <c r="O30" s="1110"/>
      <c r="P30" s="331"/>
    </row>
    <row r="31" spans="1:24" ht="24.95" customHeight="1">
      <c r="A31" s="72"/>
      <c r="B31" s="1136"/>
      <c r="C31" s="1192"/>
      <c r="D31" s="1393"/>
      <c r="E31" s="1394"/>
      <c r="F31" s="1109"/>
      <c r="G31" s="1110"/>
      <c r="H31" s="1110"/>
      <c r="I31" s="1110"/>
      <c r="J31" s="1110"/>
      <c r="K31" s="1110"/>
      <c r="L31" s="1110"/>
      <c r="M31" s="1110"/>
      <c r="N31" s="1110"/>
      <c r="O31" s="1110"/>
      <c r="P31" s="331"/>
    </row>
    <row r="32" spans="1:24" ht="24.95" customHeight="1">
      <c r="A32" s="72"/>
      <c r="B32" s="1136"/>
      <c r="C32" s="1192"/>
      <c r="D32" s="1393"/>
      <c r="E32" s="1394"/>
      <c r="F32" s="1109"/>
      <c r="G32" s="1110"/>
      <c r="H32" s="1110"/>
      <c r="I32" s="1110"/>
      <c r="J32" s="1110"/>
      <c r="K32" s="1110"/>
      <c r="L32" s="1110"/>
      <c r="M32" s="1110"/>
      <c r="N32" s="1110"/>
      <c r="O32" s="1110"/>
      <c r="P32" s="331"/>
    </row>
    <row r="33" spans="1:16" ht="24.95" customHeight="1">
      <c r="A33" s="72"/>
      <c r="B33" s="1136"/>
      <c r="C33" s="1192"/>
      <c r="D33" s="1393"/>
      <c r="E33" s="1394"/>
      <c r="F33" s="1109"/>
      <c r="G33" s="1110"/>
      <c r="H33" s="1110"/>
      <c r="I33" s="1110"/>
      <c r="J33" s="1110"/>
      <c r="K33" s="1110"/>
      <c r="L33" s="1110"/>
      <c r="M33" s="1110"/>
      <c r="N33" s="1110"/>
      <c r="O33" s="1110"/>
      <c r="P33" s="331"/>
    </row>
    <row r="34" spans="1:16" ht="24.95" customHeight="1">
      <c r="A34" s="72"/>
      <c r="B34" s="1136"/>
      <c r="C34" s="1192"/>
      <c r="D34" s="1393"/>
      <c r="E34" s="1394"/>
      <c r="F34" s="1120"/>
      <c r="G34" s="1163"/>
      <c r="H34" s="1163"/>
      <c r="I34" s="1163"/>
      <c r="J34" s="1163"/>
      <c r="K34" s="1163"/>
      <c r="L34" s="1163"/>
      <c r="M34" s="1163"/>
      <c r="N34" s="1163"/>
      <c r="O34" s="1121"/>
      <c r="P34" s="343"/>
    </row>
    <row r="35" spans="1:16" ht="15" customHeight="1">
      <c r="A35" s="72"/>
      <c r="B35" s="1136"/>
      <c r="C35" s="1192"/>
      <c r="D35" s="1383" t="s">
        <v>219</v>
      </c>
      <c r="E35" s="1399"/>
      <c r="F35" s="1399"/>
      <c r="G35" s="1399"/>
      <c r="H35" s="1399"/>
      <c r="I35" s="1399"/>
      <c r="J35" s="1399"/>
      <c r="K35" s="1399"/>
      <c r="L35" s="1399"/>
      <c r="M35" s="1399"/>
      <c r="N35" s="1399"/>
      <c r="O35" s="1399"/>
      <c r="P35" s="1375"/>
    </row>
    <row r="36" spans="1:16" ht="15" customHeight="1">
      <c r="A36" s="72"/>
      <c r="B36" s="1136"/>
      <c r="C36" s="1192"/>
      <c r="D36" s="1387"/>
      <c r="E36" s="1400"/>
      <c r="F36" s="1400"/>
      <c r="G36" s="1400"/>
      <c r="H36" s="1400"/>
      <c r="I36" s="1400"/>
      <c r="J36" s="1400"/>
      <c r="K36" s="1400"/>
      <c r="L36" s="1400"/>
      <c r="M36" s="1400"/>
      <c r="N36" s="1400"/>
      <c r="O36" s="1400"/>
      <c r="P36" s="1376"/>
    </row>
    <row r="37" spans="1:16" ht="28.5" customHeight="1">
      <c r="A37" s="1127"/>
      <c r="B37" s="1136"/>
      <c r="C37" s="1191" t="s">
        <v>556</v>
      </c>
      <c r="D37" s="1377" t="s">
        <v>675</v>
      </c>
      <c r="E37" s="1378"/>
      <c r="F37" s="1112"/>
      <c r="G37" s="1113"/>
      <c r="H37" s="1113"/>
      <c r="I37" s="1113"/>
      <c r="J37" s="1113"/>
      <c r="K37" s="1113"/>
      <c r="L37" s="1113"/>
      <c r="M37" s="1113"/>
      <c r="N37" s="1113"/>
      <c r="O37" s="1114"/>
      <c r="P37" s="338"/>
    </row>
    <row r="38" spans="1:16" ht="34.5" customHeight="1">
      <c r="A38" s="1127"/>
      <c r="B38" s="1136"/>
      <c r="C38" s="1192"/>
      <c r="D38" s="1379"/>
      <c r="E38" s="1380"/>
      <c r="F38" s="1109"/>
      <c r="G38" s="1110"/>
      <c r="H38" s="1110"/>
      <c r="I38" s="1110"/>
      <c r="J38" s="1110"/>
      <c r="K38" s="1110"/>
      <c r="L38" s="1110"/>
      <c r="M38" s="1110"/>
      <c r="N38" s="1110"/>
      <c r="O38" s="1111"/>
      <c r="P38" s="339"/>
    </row>
    <row r="39" spans="1:16" ht="34.5" customHeight="1">
      <c r="A39" s="1127"/>
      <c r="B39" s="1136"/>
      <c r="C39" s="1192"/>
      <c r="D39" s="1379"/>
      <c r="E39" s="1380"/>
      <c r="F39" s="1109"/>
      <c r="G39" s="1110"/>
      <c r="H39" s="1110"/>
      <c r="I39" s="1110"/>
      <c r="J39" s="1110"/>
      <c r="K39" s="1110"/>
      <c r="L39" s="1110"/>
      <c r="M39" s="1110"/>
      <c r="N39" s="1110"/>
      <c r="O39" s="1111"/>
      <c r="P39" s="339"/>
    </row>
    <row r="40" spans="1:16" ht="34.5" customHeight="1">
      <c r="A40" s="1127"/>
      <c r="B40" s="1136"/>
      <c r="C40" s="1192"/>
      <c r="D40" s="1381"/>
      <c r="E40" s="1382"/>
      <c r="F40" s="1120"/>
      <c r="G40" s="1163"/>
      <c r="H40" s="1163"/>
      <c r="I40" s="1163"/>
      <c r="J40" s="1163"/>
      <c r="K40" s="1163"/>
      <c r="L40" s="1163"/>
      <c r="M40" s="1163"/>
      <c r="N40" s="1163"/>
      <c r="O40" s="1121"/>
      <c r="P40" s="339"/>
    </row>
    <row r="41" spans="1:16" ht="13.5" customHeight="1">
      <c r="A41" s="1127"/>
      <c r="B41" s="1136"/>
      <c r="C41" s="1192"/>
      <c r="D41" s="1383" t="s">
        <v>219</v>
      </c>
      <c r="E41" s="1399"/>
      <c r="F41" s="1399"/>
      <c r="G41" s="1399"/>
      <c r="H41" s="1399"/>
      <c r="I41" s="1399"/>
      <c r="J41" s="1399"/>
      <c r="K41" s="1399"/>
      <c r="L41" s="1399"/>
      <c r="M41" s="1399"/>
      <c r="N41" s="1399"/>
      <c r="O41" s="1399"/>
      <c r="P41" s="1410"/>
    </row>
    <row r="42" spans="1:16" ht="13.5" customHeight="1">
      <c r="A42" s="1127"/>
      <c r="B42" s="1395"/>
      <c r="C42" s="1193"/>
      <c r="D42" s="1387"/>
      <c r="E42" s="1400"/>
      <c r="F42" s="1400"/>
      <c r="G42" s="1400"/>
      <c r="H42" s="1400"/>
      <c r="I42" s="1400"/>
      <c r="J42" s="1400"/>
      <c r="K42" s="1400"/>
      <c r="L42" s="1400"/>
      <c r="M42" s="1400"/>
      <c r="N42" s="1400"/>
      <c r="O42" s="1400"/>
      <c r="P42" s="1411"/>
    </row>
    <row r="43" spans="1:16" ht="20.25" customHeight="1">
      <c r="A43" s="56"/>
      <c r="B43" s="1166" t="s">
        <v>205</v>
      </c>
      <c r="C43" s="1167"/>
      <c r="D43" s="1167"/>
      <c r="E43" s="1167"/>
      <c r="F43" s="1167"/>
      <c r="G43" s="1167"/>
      <c r="H43" s="1167"/>
      <c r="I43" s="1167"/>
      <c r="J43" s="1167"/>
      <c r="K43" s="1167"/>
      <c r="L43" s="1167"/>
      <c r="M43" s="1167"/>
      <c r="N43" s="1167"/>
      <c r="O43" s="1168"/>
      <c r="P43" s="336">
        <v>324</v>
      </c>
    </row>
    <row r="44" spans="1:16">
      <c r="A44" s="56"/>
      <c r="B44" s="337"/>
      <c r="C44" s="337"/>
      <c r="D44" s="337"/>
      <c r="E44" s="337"/>
      <c r="F44" s="337"/>
      <c r="G44" s="337"/>
      <c r="H44" s="337"/>
      <c r="I44" s="337"/>
      <c r="J44" s="337"/>
      <c r="K44" s="337"/>
      <c r="L44" s="337"/>
      <c r="M44" s="337"/>
      <c r="N44" s="337"/>
      <c r="O44" s="337"/>
      <c r="P44" s="337"/>
    </row>
    <row r="45" spans="1:16" ht="36" customHeight="1">
      <c r="B45" s="1115" t="s">
        <v>222</v>
      </c>
      <c r="C45" s="1115"/>
      <c r="D45" s="1115"/>
      <c r="E45" s="1115"/>
      <c r="F45" s="1116" t="s">
        <v>659</v>
      </c>
      <c r="G45" s="1117"/>
      <c r="H45" s="1117"/>
      <c r="I45" s="1117"/>
      <c r="J45" s="1117"/>
      <c r="K45" s="1117"/>
      <c r="L45" s="1117"/>
      <c r="M45" s="1117"/>
      <c r="N45" s="1117"/>
      <c r="O45" s="1117"/>
      <c r="P45" s="1118"/>
    </row>
    <row r="46" spans="1:16" ht="36" customHeight="1">
      <c r="B46" s="1115" t="s">
        <v>223</v>
      </c>
      <c r="C46" s="1115"/>
      <c r="D46" s="1115"/>
      <c r="E46" s="1115"/>
      <c r="F46" s="1116" t="s">
        <v>659</v>
      </c>
      <c r="G46" s="1117"/>
      <c r="H46" s="1117"/>
      <c r="I46" s="1117"/>
      <c r="J46" s="1117"/>
      <c r="K46" s="1117"/>
      <c r="L46" s="1117"/>
      <c r="M46" s="1117"/>
      <c r="N46" s="1117"/>
      <c r="O46" s="1117"/>
      <c r="P46" s="1118"/>
    </row>
    <row r="47" spans="1:16" ht="50.25" customHeight="1">
      <c r="B47" s="1115" t="s">
        <v>225</v>
      </c>
      <c r="C47" s="1115"/>
      <c r="D47" s="1115"/>
      <c r="E47" s="1115"/>
      <c r="F47" s="1407" t="s">
        <v>753</v>
      </c>
      <c r="G47" s="1408"/>
      <c r="H47" s="1408"/>
      <c r="I47" s="1408"/>
      <c r="J47" s="1408"/>
      <c r="K47" s="1408"/>
      <c r="L47" s="1408"/>
      <c r="M47" s="1408"/>
      <c r="N47" s="1408"/>
      <c r="O47" s="1408"/>
      <c r="P47" s="1409"/>
    </row>
  </sheetData>
  <mergeCells count="84">
    <mergeCell ref="F37:O37"/>
    <mergeCell ref="F38:O38"/>
    <mergeCell ref="F45:P45"/>
    <mergeCell ref="F46:P46"/>
    <mergeCell ref="F47:P47"/>
    <mergeCell ref="F39:O39"/>
    <mergeCell ref="F40:O40"/>
    <mergeCell ref="D41:O42"/>
    <mergeCell ref="P41:P42"/>
    <mergeCell ref="B43:O43"/>
    <mergeCell ref="B46:E46"/>
    <mergeCell ref="B47:E47"/>
    <mergeCell ref="B45:E45"/>
    <mergeCell ref="F30:O30"/>
    <mergeCell ref="F31:O31"/>
    <mergeCell ref="F32:O32"/>
    <mergeCell ref="F33:O33"/>
    <mergeCell ref="D35:O36"/>
    <mergeCell ref="F34:O34"/>
    <mergeCell ref="D30:E30"/>
    <mergeCell ref="D31:E31"/>
    <mergeCell ref="D32:E32"/>
    <mergeCell ref="D33:E33"/>
    <mergeCell ref="D34:E34"/>
    <mergeCell ref="D15:E15"/>
    <mergeCell ref="D16:E16"/>
    <mergeCell ref="D17:E17"/>
    <mergeCell ref="D18:E18"/>
    <mergeCell ref="F24:O24"/>
    <mergeCell ref="F29:O29"/>
    <mergeCell ref="D27:E27"/>
    <mergeCell ref="D28:E28"/>
    <mergeCell ref="D29:E29"/>
    <mergeCell ref="D19:E19"/>
    <mergeCell ref="D20:E20"/>
    <mergeCell ref="D21:E21"/>
    <mergeCell ref="E7:P7"/>
    <mergeCell ref="E8:P8"/>
    <mergeCell ref="E9:P9"/>
    <mergeCell ref="F22:O22"/>
    <mergeCell ref="F23:O23"/>
    <mergeCell ref="F15:O15"/>
    <mergeCell ref="F16:O16"/>
    <mergeCell ref="F17:O17"/>
    <mergeCell ref="F18:O18"/>
    <mergeCell ref="F19:O19"/>
    <mergeCell ref="E10:P10"/>
    <mergeCell ref="F12:O12"/>
    <mergeCell ref="F11:O11"/>
    <mergeCell ref="F13:O13"/>
    <mergeCell ref="F14:O14"/>
    <mergeCell ref="D14:E14"/>
    <mergeCell ref="A40:A42"/>
    <mergeCell ref="B10:D10"/>
    <mergeCell ref="B11:C11"/>
    <mergeCell ref="D23:E23"/>
    <mergeCell ref="D22:E22"/>
    <mergeCell ref="A37:A39"/>
    <mergeCell ref="D11:E11"/>
    <mergeCell ref="B12:B42"/>
    <mergeCell ref="C12:C26"/>
    <mergeCell ref="D12:E12"/>
    <mergeCell ref="D13:E13"/>
    <mergeCell ref="D24:E24"/>
    <mergeCell ref="C27:C36"/>
    <mergeCell ref="D25:O26"/>
    <mergeCell ref="F27:O27"/>
    <mergeCell ref="F28:O28"/>
    <mergeCell ref="P35:P36"/>
    <mergeCell ref="C37:C42"/>
    <mergeCell ref="D37:E40"/>
    <mergeCell ref="N1:O1"/>
    <mergeCell ref="B2:P2"/>
    <mergeCell ref="B3:D3"/>
    <mergeCell ref="M3:N5"/>
    <mergeCell ref="B5:D5"/>
    <mergeCell ref="E5:G5"/>
    <mergeCell ref="I5:K5"/>
    <mergeCell ref="O3:P5"/>
    <mergeCell ref="F20:O20"/>
    <mergeCell ref="F21:O21"/>
    <mergeCell ref="B6:D7"/>
    <mergeCell ref="B8:D9"/>
    <mergeCell ref="E6:P6"/>
  </mergeCells>
  <phoneticPr fontId="5"/>
  <pageMargins left="0.7" right="0.7" top="0.75" bottom="0.75" header="0.3" footer="0.3"/>
  <pageSetup paperSize="9" scale="60"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X46"/>
  <sheetViews>
    <sheetView view="pageBreakPreview" zoomScale="80" zoomScaleNormal="80" zoomScaleSheetLayoutView="80" workbookViewId="0">
      <selection activeCell="AA17" sqref="AA17"/>
    </sheetView>
  </sheetViews>
  <sheetFormatPr defaultRowHeight="14.25"/>
  <cols>
    <col min="1" max="1" width="1.125" style="57" customWidth="1"/>
    <col min="2" max="3" width="5.625" style="253" customWidth="1"/>
    <col min="4" max="4" width="14.125" style="253" customWidth="1"/>
    <col min="5" max="5" width="13.125" style="253" customWidth="1"/>
    <col min="6" max="16" width="9" style="253"/>
    <col min="17" max="17" width="1.25" style="57" customWidth="1"/>
    <col min="18" max="16384" width="9" style="57"/>
  </cols>
  <sheetData>
    <row r="1" spans="1:16" ht="30" customHeight="1" thickBot="1">
      <c r="N1" s="1142" t="s">
        <v>859</v>
      </c>
      <c r="O1" s="788"/>
      <c r="P1" s="57"/>
    </row>
    <row r="2" spans="1:16" ht="27.75" customHeight="1">
      <c r="A2" s="54"/>
      <c r="B2" s="1146" t="s">
        <v>857</v>
      </c>
      <c r="C2" s="1146"/>
      <c r="D2" s="1146"/>
      <c r="E2" s="1146"/>
      <c r="F2" s="1146"/>
      <c r="G2" s="1146"/>
      <c r="H2" s="1146"/>
      <c r="I2" s="1146"/>
      <c r="J2" s="1146"/>
      <c r="K2" s="1146"/>
      <c r="L2" s="1146"/>
      <c r="M2" s="1146"/>
      <c r="N2" s="1146"/>
      <c r="O2" s="1146"/>
      <c r="P2" s="1146"/>
    </row>
    <row r="3" spans="1:16" ht="32.25" customHeight="1">
      <c r="A3" s="72"/>
      <c r="B3" s="1147" t="s">
        <v>199</v>
      </c>
      <c r="C3" s="1147"/>
      <c r="D3" s="1147"/>
      <c r="E3" s="463" t="str">
        <f>科名</f>
        <v>あいうえお＊あいうえお＊あいうえお＊あいうえお＊あいうえお＊あいう</v>
      </c>
      <c r="F3" s="464"/>
      <c r="G3" s="464"/>
      <c r="H3" s="464"/>
      <c r="I3" s="464"/>
      <c r="J3" s="464"/>
      <c r="K3" s="464"/>
      <c r="L3" s="466"/>
      <c r="M3" s="846" t="s">
        <v>198</v>
      </c>
      <c r="N3" s="846"/>
      <c r="O3" s="1383" t="s">
        <v>542</v>
      </c>
      <c r="P3" s="1384"/>
    </row>
    <row r="4" spans="1:16" ht="32.25" customHeight="1">
      <c r="A4" s="472"/>
      <c r="B4" s="473"/>
      <c r="C4" s="474"/>
      <c r="D4" s="475"/>
      <c r="E4" s="539" t="str">
        <f>提案左括弧&amp;提案科名&amp;提案右括弧</f>
        <v>（アイウエオ＊アイウエオ＊アイウエオ＊アイウエオ＊アイウエオ＊アイウ）</v>
      </c>
      <c r="F4" s="543"/>
      <c r="G4" s="549"/>
      <c r="H4" s="549"/>
      <c r="I4" s="549"/>
      <c r="J4" s="549"/>
      <c r="K4" s="549"/>
      <c r="L4" s="550"/>
      <c r="M4" s="846"/>
      <c r="N4" s="846"/>
      <c r="O4" s="1385"/>
      <c r="P4" s="1386"/>
    </row>
    <row r="5" spans="1:16" ht="32.25" customHeight="1">
      <c r="A5" s="72"/>
      <c r="B5" s="1115" t="s">
        <v>200</v>
      </c>
      <c r="C5" s="1115"/>
      <c r="D5" s="1115"/>
      <c r="E5" s="1152">
        <f>開講日</f>
        <v>45794</v>
      </c>
      <c r="F5" s="1153"/>
      <c r="G5" s="1153"/>
      <c r="H5" s="538" t="s">
        <v>82</v>
      </c>
      <c r="I5" s="1153">
        <f>修了日</f>
        <v>45889</v>
      </c>
      <c r="J5" s="1153"/>
      <c r="K5" s="1153"/>
      <c r="L5" s="542"/>
      <c r="M5" s="846"/>
      <c r="N5" s="846"/>
      <c r="O5" s="1387"/>
      <c r="P5" s="1388"/>
    </row>
    <row r="6" spans="1:16" ht="36.75" customHeight="1">
      <c r="A6" s="72"/>
      <c r="B6" s="1115" t="s">
        <v>206</v>
      </c>
      <c r="C6" s="1115"/>
      <c r="D6" s="1115"/>
      <c r="E6" s="937" t="s">
        <v>557</v>
      </c>
      <c r="F6" s="793"/>
      <c r="G6" s="793"/>
      <c r="H6" s="793"/>
      <c r="I6" s="793"/>
      <c r="J6" s="793"/>
      <c r="K6" s="793"/>
      <c r="L6" s="793"/>
      <c r="M6" s="793"/>
      <c r="N6" s="793"/>
      <c r="O6" s="793"/>
      <c r="P6" s="794"/>
    </row>
    <row r="7" spans="1:16" ht="39.950000000000003" customHeight="1">
      <c r="A7" s="72"/>
      <c r="B7" s="1383" t="s">
        <v>207</v>
      </c>
      <c r="C7" s="1399"/>
      <c r="D7" s="1384"/>
      <c r="E7" s="1420" t="s">
        <v>558</v>
      </c>
      <c r="F7" s="1421"/>
      <c r="G7" s="1421"/>
      <c r="H7" s="1421"/>
      <c r="I7" s="1421"/>
      <c r="J7" s="1421"/>
      <c r="K7" s="1421"/>
      <c r="L7" s="1421"/>
      <c r="M7" s="1421"/>
      <c r="N7" s="1421"/>
      <c r="O7" s="1421"/>
      <c r="P7" s="1422"/>
    </row>
    <row r="8" spans="1:16" ht="39.950000000000003" customHeight="1">
      <c r="A8" s="72"/>
      <c r="B8" s="1387"/>
      <c r="C8" s="1400"/>
      <c r="D8" s="1388"/>
      <c r="E8" s="1412"/>
      <c r="F8" s="1413"/>
      <c r="G8" s="1413"/>
      <c r="H8" s="1413"/>
      <c r="I8" s="1413"/>
      <c r="J8" s="1413"/>
      <c r="K8" s="1413"/>
      <c r="L8" s="1413"/>
      <c r="M8" s="1413"/>
      <c r="N8" s="1413"/>
      <c r="O8" s="1413"/>
      <c r="P8" s="1414"/>
    </row>
    <row r="9" spans="1:16" ht="39.950000000000003" customHeight="1">
      <c r="A9" s="72"/>
      <c r="B9" s="1115" t="s">
        <v>201</v>
      </c>
      <c r="C9" s="1115"/>
      <c r="D9" s="1115"/>
      <c r="E9" s="937" t="s">
        <v>559</v>
      </c>
      <c r="F9" s="793"/>
      <c r="G9" s="793"/>
      <c r="H9" s="793"/>
      <c r="I9" s="793"/>
      <c r="J9" s="793"/>
      <c r="K9" s="793"/>
      <c r="L9" s="793"/>
      <c r="M9" s="793"/>
      <c r="N9" s="793"/>
      <c r="O9" s="793"/>
      <c r="P9" s="794"/>
    </row>
    <row r="10" spans="1:16" s="54" customFormat="1" ht="30" customHeight="1">
      <c r="A10" s="55"/>
      <c r="B10" s="846"/>
      <c r="C10" s="846"/>
      <c r="D10" s="846" t="s">
        <v>202</v>
      </c>
      <c r="E10" s="846"/>
      <c r="F10" s="847" t="s">
        <v>203</v>
      </c>
      <c r="G10" s="798"/>
      <c r="H10" s="798"/>
      <c r="I10" s="798"/>
      <c r="J10" s="798"/>
      <c r="K10" s="798"/>
      <c r="L10" s="798"/>
      <c r="M10" s="798"/>
      <c r="N10" s="798"/>
      <c r="O10" s="848"/>
      <c r="P10" s="73" t="s">
        <v>204</v>
      </c>
    </row>
    <row r="11" spans="1:16" ht="94.5" customHeight="1">
      <c r="A11" s="72"/>
      <c r="B11" s="1136" t="s">
        <v>546</v>
      </c>
      <c r="C11" s="1126" t="s">
        <v>547</v>
      </c>
      <c r="D11" s="1396" t="s">
        <v>548</v>
      </c>
      <c r="E11" s="1397"/>
      <c r="F11" s="1389" t="s">
        <v>549</v>
      </c>
      <c r="G11" s="1390"/>
      <c r="H11" s="1390"/>
      <c r="I11" s="1390"/>
      <c r="J11" s="1390"/>
      <c r="K11" s="1390"/>
      <c r="L11" s="1390"/>
      <c r="M11" s="1390"/>
      <c r="N11" s="1390"/>
      <c r="O11" s="1390"/>
      <c r="P11" s="374">
        <v>130</v>
      </c>
    </row>
    <row r="12" spans="1:16" ht="24.95" customHeight="1">
      <c r="A12" s="72"/>
      <c r="B12" s="1136"/>
      <c r="C12" s="1126"/>
      <c r="D12" s="1109"/>
      <c r="E12" s="1111"/>
      <c r="F12" s="1109"/>
      <c r="G12" s="1110"/>
      <c r="H12" s="1110"/>
      <c r="I12" s="1110"/>
      <c r="J12" s="1110"/>
      <c r="K12" s="1110"/>
      <c r="L12" s="1110"/>
      <c r="M12" s="1110"/>
      <c r="N12" s="1110"/>
      <c r="O12" s="1110"/>
      <c r="P12" s="339"/>
    </row>
    <row r="13" spans="1:16" ht="24.95" customHeight="1">
      <c r="A13" s="72"/>
      <c r="B13" s="1136"/>
      <c r="C13" s="1126"/>
      <c r="D13" s="1109"/>
      <c r="E13" s="1111"/>
      <c r="F13" s="1109"/>
      <c r="G13" s="1110"/>
      <c r="H13" s="1110"/>
      <c r="I13" s="1110"/>
      <c r="J13" s="1110"/>
      <c r="K13" s="1110"/>
      <c r="L13" s="1110"/>
      <c r="M13" s="1110"/>
      <c r="N13" s="1110"/>
      <c r="O13" s="1110"/>
      <c r="P13" s="331"/>
    </row>
    <row r="14" spans="1:16" ht="24.95" customHeight="1">
      <c r="A14" s="72"/>
      <c r="B14" s="1136"/>
      <c r="C14" s="1126"/>
      <c r="D14" s="1109"/>
      <c r="E14" s="1111"/>
      <c r="F14" s="1109"/>
      <c r="G14" s="1110"/>
      <c r="H14" s="1110"/>
      <c r="I14" s="1110"/>
      <c r="J14" s="1110"/>
      <c r="K14" s="1110"/>
      <c r="L14" s="1110"/>
      <c r="M14" s="1110"/>
      <c r="N14" s="1110"/>
      <c r="O14" s="1110"/>
      <c r="P14" s="331"/>
    </row>
    <row r="15" spans="1:16" ht="24.95" customHeight="1">
      <c r="A15" s="72"/>
      <c r="B15" s="1136"/>
      <c r="C15" s="1126"/>
      <c r="D15" s="1109"/>
      <c r="E15" s="1111"/>
      <c r="F15" s="1109"/>
      <c r="G15" s="1110"/>
      <c r="H15" s="1110"/>
      <c r="I15" s="1110"/>
      <c r="J15" s="1110"/>
      <c r="K15" s="1110"/>
      <c r="L15" s="1110"/>
      <c r="M15" s="1110"/>
      <c r="N15" s="1110"/>
      <c r="O15" s="1110"/>
      <c r="P15" s="331"/>
    </row>
    <row r="16" spans="1:16" ht="24.95" customHeight="1">
      <c r="A16" s="72"/>
      <c r="B16" s="1136"/>
      <c r="C16" s="1126"/>
      <c r="D16" s="1109"/>
      <c r="E16" s="1111"/>
      <c r="F16" s="1109"/>
      <c r="G16" s="1110"/>
      <c r="H16" s="1110"/>
      <c r="I16" s="1110"/>
      <c r="J16" s="1110"/>
      <c r="K16" s="1110"/>
      <c r="L16" s="1110"/>
      <c r="M16" s="1110"/>
      <c r="N16" s="1110"/>
      <c r="O16" s="1110"/>
      <c r="P16" s="331"/>
    </row>
    <row r="17" spans="1:24" ht="24.95" customHeight="1">
      <c r="A17" s="72"/>
      <c r="B17" s="1136"/>
      <c r="C17" s="1126"/>
      <c r="D17" s="1109"/>
      <c r="E17" s="1111"/>
      <c r="F17" s="1109"/>
      <c r="G17" s="1110"/>
      <c r="H17" s="1110"/>
      <c r="I17" s="1110"/>
      <c r="J17" s="1110"/>
      <c r="K17" s="1110"/>
      <c r="L17" s="1110"/>
      <c r="M17" s="1110"/>
      <c r="N17" s="1110"/>
      <c r="O17" s="1110"/>
      <c r="P17" s="331"/>
    </row>
    <row r="18" spans="1:24" ht="24.95" customHeight="1">
      <c r="A18" s="72"/>
      <c r="B18" s="1136"/>
      <c r="C18" s="1126"/>
      <c r="D18" s="1109"/>
      <c r="E18" s="1111"/>
      <c r="F18" s="1109"/>
      <c r="G18" s="1110"/>
      <c r="H18" s="1110"/>
      <c r="I18" s="1110"/>
      <c r="J18" s="1110"/>
      <c r="K18" s="1110"/>
      <c r="L18" s="1110"/>
      <c r="M18" s="1110"/>
      <c r="N18" s="1110"/>
      <c r="O18" s="1110"/>
      <c r="P18" s="331"/>
    </row>
    <row r="19" spans="1:24" ht="24.95" customHeight="1">
      <c r="A19" s="72"/>
      <c r="B19" s="1136"/>
      <c r="C19" s="1126"/>
      <c r="D19" s="1109"/>
      <c r="E19" s="1111"/>
      <c r="F19" s="1109"/>
      <c r="G19" s="1110"/>
      <c r="H19" s="1110"/>
      <c r="I19" s="1110"/>
      <c r="J19" s="1110"/>
      <c r="K19" s="1110"/>
      <c r="L19" s="1110"/>
      <c r="M19" s="1110"/>
      <c r="N19" s="1110"/>
      <c r="O19" s="1110"/>
      <c r="P19" s="331"/>
    </row>
    <row r="20" spans="1:24" ht="24.95" customHeight="1">
      <c r="A20" s="72"/>
      <c r="B20" s="1136"/>
      <c r="C20" s="1126"/>
      <c r="D20" s="1109"/>
      <c r="E20" s="1111"/>
      <c r="F20" s="1109"/>
      <c r="G20" s="1110"/>
      <c r="H20" s="1110"/>
      <c r="I20" s="1110"/>
      <c r="J20" s="1110"/>
      <c r="K20" s="1110"/>
      <c r="L20" s="1110"/>
      <c r="M20" s="1110"/>
      <c r="N20" s="1110"/>
      <c r="O20" s="1110"/>
      <c r="P20" s="331"/>
    </row>
    <row r="21" spans="1:24" ht="24.95" customHeight="1">
      <c r="A21" s="72"/>
      <c r="B21" s="1136"/>
      <c r="C21" s="1126"/>
      <c r="D21" s="1109"/>
      <c r="E21" s="1111"/>
      <c r="F21" s="1109"/>
      <c r="G21" s="1110"/>
      <c r="H21" s="1110"/>
      <c r="I21" s="1110"/>
      <c r="J21" s="1110"/>
      <c r="K21" s="1110"/>
      <c r="L21" s="1110"/>
      <c r="M21" s="1110"/>
      <c r="N21" s="1110"/>
      <c r="O21" s="1111"/>
      <c r="P21" s="343"/>
    </row>
    <row r="22" spans="1:24" ht="24.95" customHeight="1">
      <c r="A22" s="72"/>
      <c r="B22" s="1136"/>
      <c r="C22" s="1126"/>
      <c r="D22" s="1392" t="s">
        <v>550</v>
      </c>
      <c r="E22" s="1392"/>
      <c r="F22" s="1401" t="s">
        <v>551</v>
      </c>
      <c r="G22" s="1402"/>
      <c r="H22" s="1402"/>
      <c r="I22" s="1402"/>
      <c r="J22" s="1402"/>
      <c r="K22" s="1402"/>
      <c r="L22" s="1402"/>
      <c r="M22" s="1402"/>
      <c r="N22" s="1402"/>
      <c r="O22" s="1403"/>
      <c r="P22" s="375">
        <v>24</v>
      </c>
    </row>
    <row r="23" spans="1:24" ht="24.95" customHeight="1">
      <c r="A23" s="72"/>
      <c r="B23" s="1136"/>
      <c r="C23" s="1126"/>
      <c r="D23" s="1398" t="s">
        <v>552</v>
      </c>
      <c r="E23" s="1398"/>
      <c r="F23" s="1404" t="s">
        <v>553</v>
      </c>
      <c r="G23" s="1405"/>
      <c r="H23" s="1405"/>
      <c r="I23" s="1405"/>
      <c r="J23" s="1405"/>
      <c r="K23" s="1405"/>
      <c r="L23" s="1405"/>
      <c r="M23" s="1405"/>
      <c r="N23" s="1405"/>
      <c r="O23" s="1406"/>
      <c r="P23" s="376">
        <v>20</v>
      </c>
    </row>
    <row r="24" spans="1:24" ht="26.25" customHeight="1">
      <c r="A24" s="72"/>
      <c r="B24" s="1136"/>
      <c r="C24" s="1126"/>
      <c r="D24" s="1383" t="s">
        <v>219</v>
      </c>
      <c r="E24" s="1399"/>
      <c r="F24" s="1399"/>
      <c r="G24" s="1399"/>
      <c r="H24" s="1399"/>
      <c r="I24" s="1399"/>
      <c r="J24" s="1399"/>
      <c r="K24" s="1399"/>
      <c r="L24" s="1399"/>
      <c r="M24" s="1399"/>
      <c r="N24" s="1399"/>
      <c r="O24" s="1399"/>
      <c r="P24" s="377">
        <f>SUM(P11:P23)</f>
        <v>174</v>
      </c>
    </row>
    <row r="25" spans="1:24" ht="26.25" customHeight="1">
      <c r="A25" s="72"/>
      <c r="B25" s="1136"/>
      <c r="C25" s="1126"/>
      <c r="D25" s="1387"/>
      <c r="E25" s="1400"/>
      <c r="F25" s="1400"/>
      <c r="G25" s="1400"/>
      <c r="H25" s="1400"/>
      <c r="I25" s="1400"/>
      <c r="J25" s="1400"/>
      <c r="K25" s="1400"/>
      <c r="L25" s="1400"/>
      <c r="M25" s="1400"/>
      <c r="N25" s="1400"/>
      <c r="O25" s="1400"/>
      <c r="P25" s="373" t="s">
        <v>554</v>
      </c>
      <c r="T25" s="254"/>
      <c r="U25" s="254"/>
      <c r="V25" s="254"/>
      <c r="W25" s="254"/>
      <c r="X25" s="254"/>
    </row>
    <row r="26" spans="1:24" ht="24.95" customHeight="1">
      <c r="A26" s="72"/>
      <c r="B26" s="1136"/>
      <c r="C26" s="1191" t="s">
        <v>555</v>
      </c>
      <c r="D26" s="1112" t="s">
        <v>560</v>
      </c>
      <c r="E26" s="1114"/>
      <c r="F26" s="1417" t="s">
        <v>256</v>
      </c>
      <c r="G26" s="1418"/>
      <c r="H26" s="1418"/>
      <c r="I26" s="1418"/>
      <c r="J26" s="1418"/>
      <c r="K26" s="1418"/>
      <c r="L26" s="1418"/>
      <c r="M26" s="1418"/>
      <c r="N26" s="1418"/>
      <c r="O26" s="1418"/>
      <c r="P26" s="331">
        <v>12</v>
      </c>
      <c r="T26" s="254"/>
      <c r="U26" s="254"/>
      <c r="V26" s="254"/>
      <c r="W26" s="254"/>
      <c r="X26" s="254"/>
    </row>
    <row r="27" spans="1:24" ht="24.95" customHeight="1">
      <c r="A27" s="72"/>
      <c r="B27" s="1136"/>
      <c r="C27" s="1192"/>
      <c r="D27" s="1415" t="s">
        <v>561</v>
      </c>
      <c r="E27" s="1416"/>
      <c r="F27" s="1109" t="s">
        <v>562</v>
      </c>
      <c r="G27" s="1110"/>
      <c r="H27" s="1110"/>
      <c r="I27" s="1110"/>
      <c r="J27" s="1110"/>
      <c r="K27" s="1110"/>
      <c r="L27" s="1110"/>
      <c r="M27" s="1110"/>
      <c r="N27" s="1110"/>
      <c r="O27" s="1110"/>
      <c r="P27" s="331">
        <v>24</v>
      </c>
      <c r="T27" s="254"/>
      <c r="U27" s="254"/>
      <c r="V27" s="254"/>
      <c r="W27" s="254"/>
      <c r="X27" s="254"/>
    </row>
    <row r="28" spans="1:24" ht="24.95" customHeight="1">
      <c r="A28" s="72"/>
      <c r="B28" s="1136"/>
      <c r="C28" s="1192"/>
      <c r="D28" s="1415" t="s">
        <v>563</v>
      </c>
      <c r="E28" s="1416"/>
      <c r="F28" s="1415" t="s">
        <v>564</v>
      </c>
      <c r="G28" s="1419"/>
      <c r="H28" s="1419"/>
      <c r="I28" s="1419"/>
      <c r="J28" s="1419"/>
      <c r="K28" s="1419"/>
      <c r="L28" s="1419"/>
      <c r="M28" s="1419"/>
      <c r="N28" s="1419"/>
      <c r="O28" s="1419"/>
      <c r="P28" s="331">
        <v>24</v>
      </c>
    </row>
    <row r="29" spans="1:24" ht="24.95" customHeight="1">
      <c r="A29" s="72"/>
      <c r="B29" s="1136"/>
      <c r="C29" s="1192"/>
      <c r="D29" s="1109" t="s">
        <v>565</v>
      </c>
      <c r="E29" s="1111"/>
      <c r="F29" s="1109" t="s">
        <v>566</v>
      </c>
      <c r="G29" s="1110"/>
      <c r="H29" s="1110"/>
      <c r="I29" s="1110"/>
      <c r="J29" s="1110"/>
      <c r="K29" s="1110"/>
      <c r="L29" s="1110"/>
      <c r="M29" s="1110"/>
      <c r="N29" s="1110"/>
      <c r="O29" s="1110"/>
      <c r="P29" s="331">
        <v>12</v>
      </c>
    </row>
    <row r="30" spans="1:24" ht="24.95" customHeight="1">
      <c r="A30" s="72"/>
      <c r="B30" s="1136"/>
      <c r="C30" s="1192"/>
      <c r="D30" s="1109"/>
      <c r="E30" s="1111"/>
      <c r="F30" s="1109"/>
      <c r="G30" s="1110"/>
      <c r="H30" s="1110"/>
      <c r="I30" s="1110"/>
      <c r="J30" s="1110"/>
      <c r="K30" s="1110"/>
      <c r="L30" s="1110"/>
      <c r="M30" s="1110"/>
      <c r="N30" s="1110"/>
      <c r="O30" s="1110"/>
      <c r="P30" s="331"/>
    </row>
    <row r="31" spans="1:24" ht="24.95" customHeight="1">
      <c r="A31" s="72"/>
      <c r="B31" s="1136"/>
      <c r="C31" s="1192"/>
      <c r="D31" s="1109"/>
      <c r="E31" s="1111"/>
      <c r="F31" s="1109"/>
      <c r="G31" s="1110"/>
      <c r="H31" s="1110"/>
      <c r="I31" s="1110"/>
      <c r="J31" s="1110"/>
      <c r="K31" s="1110"/>
      <c r="L31" s="1110"/>
      <c r="M31" s="1110"/>
      <c r="N31" s="1110"/>
      <c r="O31" s="1110"/>
      <c r="P31" s="331"/>
    </row>
    <row r="32" spans="1:24" ht="24.95" customHeight="1">
      <c r="A32" s="72"/>
      <c r="B32" s="1136"/>
      <c r="C32" s="1192"/>
      <c r="D32" s="1109"/>
      <c r="E32" s="1111"/>
      <c r="F32" s="1109"/>
      <c r="G32" s="1110"/>
      <c r="H32" s="1110"/>
      <c r="I32" s="1110"/>
      <c r="J32" s="1110"/>
      <c r="K32" s="1110"/>
      <c r="L32" s="1110"/>
      <c r="M32" s="1110"/>
      <c r="N32" s="1110"/>
      <c r="O32" s="1110"/>
      <c r="P32" s="331"/>
    </row>
    <row r="33" spans="1:20" ht="24.95" customHeight="1">
      <c r="A33" s="72"/>
      <c r="B33" s="1136"/>
      <c r="C33" s="1192"/>
      <c r="D33" s="1109"/>
      <c r="E33" s="1111"/>
      <c r="F33" s="1120"/>
      <c r="G33" s="1163"/>
      <c r="H33" s="1163"/>
      <c r="I33" s="1163"/>
      <c r="J33" s="1163"/>
      <c r="K33" s="1163"/>
      <c r="L33" s="1163"/>
      <c r="M33" s="1163"/>
      <c r="N33" s="1163"/>
      <c r="O33" s="1163"/>
      <c r="P33" s="351"/>
    </row>
    <row r="34" spans="1:20" ht="15" customHeight="1">
      <c r="A34" s="72"/>
      <c r="B34" s="1136"/>
      <c r="C34" s="1192"/>
      <c r="D34" s="1383" t="s">
        <v>219</v>
      </c>
      <c r="E34" s="1399"/>
      <c r="F34" s="1399"/>
      <c r="G34" s="1399"/>
      <c r="H34" s="1399"/>
      <c r="I34" s="1399"/>
      <c r="J34" s="1399"/>
      <c r="K34" s="1399"/>
      <c r="L34" s="1399"/>
      <c r="M34" s="1399"/>
      <c r="N34" s="1399"/>
      <c r="O34" s="1399"/>
      <c r="P34" s="1375"/>
    </row>
    <row r="35" spans="1:20" ht="15" customHeight="1">
      <c r="A35" s="72"/>
      <c r="B35" s="1136"/>
      <c r="C35" s="1192"/>
      <c r="D35" s="1387"/>
      <c r="E35" s="1400"/>
      <c r="F35" s="1400"/>
      <c r="G35" s="1400"/>
      <c r="H35" s="1400"/>
      <c r="I35" s="1400"/>
      <c r="J35" s="1400"/>
      <c r="K35" s="1400"/>
      <c r="L35" s="1400"/>
      <c r="M35" s="1400"/>
      <c r="N35" s="1400"/>
      <c r="O35" s="1400"/>
      <c r="P35" s="1376"/>
    </row>
    <row r="36" spans="1:20" ht="38.25" customHeight="1">
      <c r="A36" s="1127"/>
      <c r="B36" s="1136"/>
      <c r="C36" s="1191" t="s">
        <v>556</v>
      </c>
      <c r="D36" s="1377" t="s">
        <v>675</v>
      </c>
      <c r="E36" s="1378"/>
      <c r="F36" s="1112"/>
      <c r="G36" s="1113"/>
      <c r="H36" s="1113"/>
      <c r="I36" s="1113"/>
      <c r="J36" s="1113"/>
      <c r="K36" s="1113"/>
      <c r="L36" s="1113"/>
      <c r="M36" s="1113"/>
      <c r="N36" s="1113"/>
      <c r="O36" s="1114"/>
      <c r="P36" s="338"/>
    </row>
    <row r="37" spans="1:20" ht="38.25" customHeight="1">
      <c r="A37" s="1127"/>
      <c r="B37" s="1136"/>
      <c r="C37" s="1192"/>
      <c r="D37" s="1379"/>
      <c r="E37" s="1380"/>
      <c r="F37" s="1109"/>
      <c r="G37" s="1110"/>
      <c r="H37" s="1110"/>
      <c r="I37" s="1110"/>
      <c r="J37" s="1110"/>
      <c r="K37" s="1110"/>
      <c r="L37" s="1110"/>
      <c r="M37" s="1110"/>
      <c r="N37" s="1110"/>
      <c r="O37" s="1111"/>
      <c r="P37" s="339"/>
    </row>
    <row r="38" spans="1:20" ht="38.25" customHeight="1">
      <c r="A38" s="1127"/>
      <c r="B38" s="1136"/>
      <c r="C38" s="1192"/>
      <c r="D38" s="1379"/>
      <c r="E38" s="1380"/>
      <c r="F38" s="1109"/>
      <c r="G38" s="1110"/>
      <c r="H38" s="1110"/>
      <c r="I38" s="1110"/>
      <c r="J38" s="1110"/>
      <c r="K38" s="1110"/>
      <c r="L38" s="1110"/>
      <c r="M38" s="1110"/>
      <c r="N38" s="1110"/>
      <c r="O38" s="1111"/>
      <c r="P38" s="339"/>
    </row>
    <row r="39" spans="1:20" ht="38.25" customHeight="1">
      <c r="A39" s="1127"/>
      <c r="B39" s="1136"/>
      <c r="C39" s="1192"/>
      <c r="D39" s="1381"/>
      <c r="E39" s="1382"/>
      <c r="F39" s="1120"/>
      <c r="G39" s="1163"/>
      <c r="H39" s="1163"/>
      <c r="I39" s="1163"/>
      <c r="J39" s="1163"/>
      <c r="K39" s="1163"/>
      <c r="L39" s="1163"/>
      <c r="M39" s="1163"/>
      <c r="N39" s="1163"/>
      <c r="O39" s="1121"/>
      <c r="P39" s="339"/>
      <c r="T39" s="378"/>
    </row>
    <row r="40" spans="1:20" ht="15" customHeight="1">
      <c r="A40" s="1127"/>
      <c r="B40" s="1136"/>
      <c r="C40" s="1192"/>
      <c r="D40" s="1383" t="s">
        <v>219</v>
      </c>
      <c r="E40" s="1399"/>
      <c r="F40" s="1399"/>
      <c r="G40" s="1399"/>
      <c r="H40" s="1399"/>
      <c r="I40" s="1399"/>
      <c r="J40" s="1399"/>
      <c r="K40" s="1399"/>
      <c r="L40" s="1399"/>
      <c r="M40" s="1399"/>
      <c r="N40" s="1399"/>
      <c r="O40" s="1399"/>
      <c r="P40" s="1375"/>
    </row>
    <row r="41" spans="1:20" ht="15" customHeight="1">
      <c r="A41" s="1127"/>
      <c r="B41" s="1395"/>
      <c r="C41" s="1193"/>
      <c r="D41" s="1387"/>
      <c r="E41" s="1400"/>
      <c r="F41" s="1400"/>
      <c r="G41" s="1400"/>
      <c r="H41" s="1400"/>
      <c r="I41" s="1400"/>
      <c r="J41" s="1400"/>
      <c r="K41" s="1400"/>
      <c r="L41" s="1400"/>
      <c r="M41" s="1400"/>
      <c r="N41" s="1400"/>
      <c r="O41" s="1400"/>
      <c r="P41" s="1376"/>
    </row>
    <row r="42" spans="1:20" ht="30" customHeight="1">
      <c r="A42" s="56"/>
      <c r="B42" s="1166" t="s">
        <v>205</v>
      </c>
      <c r="C42" s="1167"/>
      <c r="D42" s="1167"/>
      <c r="E42" s="1167"/>
      <c r="F42" s="1167"/>
      <c r="G42" s="1167"/>
      <c r="H42" s="1167"/>
      <c r="I42" s="1167"/>
      <c r="J42" s="1167"/>
      <c r="K42" s="1167"/>
      <c r="L42" s="1167"/>
      <c r="M42" s="1167"/>
      <c r="N42" s="1167"/>
      <c r="O42" s="1168"/>
      <c r="P42" s="336">
        <v>324</v>
      </c>
    </row>
    <row r="43" spans="1:20">
      <c r="A43" s="56"/>
      <c r="B43" s="337"/>
      <c r="C43" s="337"/>
      <c r="D43" s="337"/>
      <c r="E43" s="337"/>
      <c r="F43" s="337"/>
      <c r="G43" s="337"/>
      <c r="H43" s="337"/>
      <c r="I43" s="337"/>
      <c r="J43" s="337"/>
      <c r="K43" s="337"/>
      <c r="L43" s="337"/>
      <c r="M43" s="337"/>
      <c r="N43" s="337"/>
      <c r="O43" s="337"/>
      <c r="P43" s="337"/>
    </row>
    <row r="44" spans="1:20" ht="36" customHeight="1">
      <c r="B44" s="1115" t="s">
        <v>222</v>
      </c>
      <c r="C44" s="1115"/>
      <c r="D44" s="1115"/>
      <c r="E44" s="1115"/>
      <c r="F44" s="1116" t="s">
        <v>658</v>
      </c>
      <c r="G44" s="1117"/>
      <c r="H44" s="1117"/>
      <c r="I44" s="1117"/>
      <c r="J44" s="1117"/>
      <c r="K44" s="1117"/>
      <c r="L44" s="1117"/>
      <c r="M44" s="1117"/>
      <c r="N44" s="1117"/>
      <c r="O44" s="1117"/>
      <c r="P44" s="1118"/>
    </row>
    <row r="45" spans="1:20" ht="36" customHeight="1">
      <c r="B45" s="1115" t="s">
        <v>223</v>
      </c>
      <c r="C45" s="1115"/>
      <c r="D45" s="1115"/>
      <c r="E45" s="1115"/>
      <c r="F45" s="1116" t="s">
        <v>658</v>
      </c>
      <c r="G45" s="1117"/>
      <c r="H45" s="1117"/>
      <c r="I45" s="1117"/>
      <c r="J45" s="1117"/>
      <c r="K45" s="1117"/>
      <c r="L45" s="1117"/>
      <c r="M45" s="1117"/>
      <c r="N45" s="1117"/>
      <c r="O45" s="1117"/>
      <c r="P45" s="1118"/>
    </row>
    <row r="46" spans="1:20" ht="51" customHeight="1">
      <c r="B46" s="1115" t="s">
        <v>225</v>
      </c>
      <c r="C46" s="1115"/>
      <c r="D46" s="1115"/>
      <c r="E46" s="1115"/>
      <c r="F46" s="1407" t="s">
        <v>754</v>
      </c>
      <c r="G46" s="1408"/>
      <c r="H46" s="1408"/>
      <c r="I46" s="1408"/>
      <c r="J46" s="1408"/>
      <c r="K46" s="1408"/>
      <c r="L46" s="1408"/>
      <c r="M46" s="1408"/>
      <c r="N46" s="1408"/>
      <c r="O46" s="1408"/>
      <c r="P46" s="1409"/>
    </row>
  </sheetData>
  <mergeCells count="83">
    <mergeCell ref="N1:O1"/>
    <mergeCell ref="D20:E20"/>
    <mergeCell ref="D15:E15"/>
    <mergeCell ref="D16:E16"/>
    <mergeCell ref="D17:E17"/>
    <mergeCell ref="D18:E18"/>
    <mergeCell ref="D19:E19"/>
    <mergeCell ref="F10:O10"/>
    <mergeCell ref="F11:O11"/>
    <mergeCell ref="F12:O12"/>
    <mergeCell ref="E5:G5"/>
    <mergeCell ref="I5:K5"/>
    <mergeCell ref="E6:P6"/>
    <mergeCell ref="E7:P7"/>
    <mergeCell ref="F13:O13"/>
    <mergeCell ref="F14:O14"/>
    <mergeCell ref="F45:P45"/>
    <mergeCell ref="F46:P46"/>
    <mergeCell ref="F31:O31"/>
    <mergeCell ref="F32:O32"/>
    <mergeCell ref="F33:O33"/>
    <mergeCell ref="D34:O35"/>
    <mergeCell ref="F36:O36"/>
    <mergeCell ref="B45:E45"/>
    <mergeCell ref="B46:E46"/>
    <mergeCell ref="P40:P41"/>
    <mergeCell ref="B44:E44"/>
    <mergeCell ref="P34:P35"/>
    <mergeCell ref="D31:E31"/>
    <mergeCell ref="D32:E32"/>
    <mergeCell ref="F27:O27"/>
    <mergeCell ref="F28:O28"/>
    <mergeCell ref="B42:O42"/>
    <mergeCell ref="F44:P44"/>
    <mergeCell ref="F37:O37"/>
    <mergeCell ref="F38:O38"/>
    <mergeCell ref="F39:O39"/>
    <mergeCell ref="D40:O41"/>
    <mergeCell ref="D29:E29"/>
    <mergeCell ref="D30:E30"/>
    <mergeCell ref="F21:O21"/>
    <mergeCell ref="F22:O22"/>
    <mergeCell ref="F23:O23"/>
    <mergeCell ref="D24:O25"/>
    <mergeCell ref="F26:O26"/>
    <mergeCell ref="A36:A38"/>
    <mergeCell ref="C36:C41"/>
    <mergeCell ref="D36:E39"/>
    <mergeCell ref="A39:A41"/>
    <mergeCell ref="F29:O29"/>
    <mergeCell ref="F30:O30"/>
    <mergeCell ref="F15:O15"/>
    <mergeCell ref="F16:O16"/>
    <mergeCell ref="F17:O17"/>
    <mergeCell ref="F18:O18"/>
    <mergeCell ref="F19:O19"/>
    <mergeCell ref="F20:O20"/>
    <mergeCell ref="B10:C10"/>
    <mergeCell ref="D10:E10"/>
    <mergeCell ref="B11:B41"/>
    <mergeCell ref="C11:C25"/>
    <mergeCell ref="D11:E11"/>
    <mergeCell ref="D12:E12"/>
    <mergeCell ref="D21:E21"/>
    <mergeCell ref="D22:E22"/>
    <mergeCell ref="D23:E23"/>
    <mergeCell ref="D33:E33"/>
    <mergeCell ref="C26:C35"/>
    <mergeCell ref="D26:E26"/>
    <mergeCell ref="D27:E27"/>
    <mergeCell ref="D28:E28"/>
    <mergeCell ref="D13:E13"/>
    <mergeCell ref="D14:E14"/>
    <mergeCell ref="B2:P2"/>
    <mergeCell ref="O3:P5"/>
    <mergeCell ref="B9:D9"/>
    <mergeCell ref="B3:D3"/>
    <mergeCell ref="M3:N5"/>
    <mergeCell ref="B5:D5"/>
    <mergeCell ref="B6:D6"/>
    <mergeCell ref="B7:D8"/>
    <mergeCell ref="E8:P8"/>
    <mergeCell ref="E9:P9"/>
  </mergeCells>
  <phoneticPr fontId="5"/>
  <pageMargins left="0.7" right="0.7" top="0.75" bottom="0.75" header="0.3" footer="0.3"/>
  <pageSetup paperSize="9" scale="59" orientation="portrait" r:id="rId1"/>
  <colBreaks count="1" manualBreakCount="1">
    <brk id="16" max="44" man="1"/>
  </colBreaks>
  <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31"/>
  <sheetViews>
    <sheetView view="pageBreakPreview" zoomScale="80" zoomScaleNormal="70" zoomScaleSheetLayoutView="80" workbookViewId="0">
      <selection activeCell="Q1" sqref="Q1"/>
    </sheetView>
  </sheetViews>
  <sheetFormatPr defaultRowHeight="13.5"/>
  <cols>
    <col min="1" max="1" width="1.125" style="632" customWidth="1"/>
    <col min="2" max="3" width="5.625" style="633" customWidth="1"/>
    <col min="4" max="5" width="14.125" style="633" customWidth="1"/>
    <col min="6" max="8" width="9" style="633" customWidth="1"/>
    <col min="9" max="9" width="9" style="633"/>
    <col min="10" max="12" width="9" style="633" customWidth="1"/>
    <col min="13" max="13" width="9" style="633"/>
    <col min="14" max="14" width="9" style="633" customWidth="1"/>
    <col min="15" max="16" width="9" style="633"/>
    <col min="17" max="16384" width="9" style="632"/>
  </cols>
  <sheetData>
    <row r="1" spans="1:16" ht="30" customHeight="1" thickBot="1">
      <c r="O1" s="1251" t="s">
        <v>876</v>
      </c>
      <c r="P1" s="1252"/>
    </row>
    <row r="2" spans="1:16">
      <c r="A2" s="635"/>
      <c r="B2" s="1293" t="s">
        <v>836</v>
      </c>
      <c r="C2" s="1293"/>
      <c r="D2" s="1293"/>
      <c r="E2" s="1293"/>
      <c r="F2" s="1293"/>
      <c r="G2" s="1293"/>
      <c r="H2" s="1293"/>
      <c r="I2" s="1293"/>
      <c r="J2" s="1293"/>
      <c r="K2" s="1293"/>
      <c r="L2" s="1293"/>
      <c r="M2" s="1293"/>
      <c r="N2" s="1293"/>
      <c r="O2" s="1293"/>
      <c r="P2" s="1293"/>
    </row>
    <row r="3" spans="1:16" ht="39.950000000000003" customHeight="1">
      <c r="A3" s="650"/>
      <c r="B3" s="1147" t="s">
        <v>199</v>
      </c>
      <c r="C3" s="1147"/>
      <c r="D3" s="1147"/>
      <c r="E3" s="463" t="str">
        <f>科名</f>
        <v>あいうえお＊あいうえお＊あいうえお＊あいうえお＊あいうえお＊あいう</v>
      </c>
      <c r="F3" s="464"/>
      <c r="G3" s="464"/>
      <c r="H3" s="464"/>
      <c r="I3" s="464"/>
      <c r="J3" s="464"/>
      <c r="K3" s="464"/>
      <c r="L3" s="466"/>
      <c r="M3" s="1284" t="s">
        <v>198</v>
      </c>
      <c r="N3" s="1284"/>
      <c r="O3" s="1294" t="s">
        <v>805</v>
      </c>
      <c r="P3" s="1295"/>
    </row>
    <row r="4" spans="1:16" ht="39.950000000000003" customHeight="1">
      <c r="A4" s="650"/>
      <c r="B4" s="629"/>
      <c r="C4" s="630"/>
      <c r="D4" s="631"/>
      <c r="E4" s="539" t="str">
        <f>提案左括弧&amp;提案科名&amp;提案右括弧</f>
        <v>（アイウエオ＊アイウエオ＊アイウエオ＊アイウエオ＊アイウエオ＊アイウ）</v>
      </c>
      <c r="F4" s="465"/>
      <c r="G4" s="465"/>
      <c r="H4" s="465"/>
      <c r="I4" s="465"/>
      <c r="J4" s="467"/>
      <c r="K4" s="547"/>
      <c r="L4" s="548"/>
      <c r="M4" s="1284"/>
      <c r="N4" s="1284"/>
      <c r="O4" s="1296"/>
      <c r="P4" s="1297"/>
    </row>
    <row r="5" spans="1:16" ht="39.950000000000003" customHeight="1">
      <c r="A5" s="650"/>
      <c r="B5" s="1115" t="s">
        <v>200</v>
      </c>
      <c r="C5" s="1115"/>
      <c r="D5" s="1115"/>
      <c r="E5" s="1152">
        <f>開講日</f>
        <v>45794</v>
      </c>
      <c r="F5" s="1153"/>
      <c r="G5" s="1153"/>
      <c r="H5" s="619" t="s">
        <v>82</v>
      </c>
      <c r="I5" s="1153">
        <f>修了日</f>
        <v>45889</v>
      </c>
      <c r="J5" s="1153"/>
      <c r="K5" s="1153"/>
      <c r="L5" s="542"/>
      <c r="M5" s="1284"/>
      <c r="N5" s="1284"/>
      <c r="O5" s="1298"/>
      <c r="P5" s="1299"/>
    </row>
    <row r="6" spans="1:16" ht="39.950000000000003" customHeight="1">
      <c r="A6" s="650"/>
      <c r="B6" s="1289" t="s">
        <v>206</v>
      </c>
      <c r="C6" s="1289"/>
      <c r="D6" s="1289"/>
      <c r="E6" s="1290" t="s">
        <v>837</v>
      </c>
      <c r="F6" s="1291"/>
      <c r="G6" s="1291"/>
      <c r="H6" s="1291"/>
      <c r="I6" s="1291"/>
      <c r="J6" s="1291"/>
      <c r="K6" s="1291"/>
      <c r="L6" s="1291"/>
      <c r="M6" s="1291"/>
      <c r="N6" s="1291"/>
      <c r="O6" s="1291"/>
      <c r="P6" s="1292"/>
    </row>
    <row r="7" spans="1:16" ht="39.950000000000003" customHeight="1">
      <c r="A7" s="650"/>
      <c r="B7" s="1289" t="s">
        <v>207</v>
      </c>
      <c r="C7" s="1289"/>
      <c r="D7" s="1289"/>
      <c r="E7" s="1290" t="s">
        <v>838</v>
      </c>
      <c r="F7" s="1291"/>
      <c r="G7" s="1291"/>
      <c r="H7" s="1291"/>
      <c r="I7" s="1291"/>
      <c r="J7" s="1291"/>
      <c r="K7" s="1291"/>
      <c r="L7" s="1291"/>
      <c r="M7" s="1291"/>
      <c r="N7" s="1291"/>
      <c r="O7" s="1291"/>
      <c r="P7" s="1292"/>
    </row>
    <row r="8" spans="1:16" ht="39.950000000000003" customHeight="1">
      <c r="A8" s="650"/>
      <c r="B8" s="1289" t="s">
        <v>201</v>
      </c>
      <c r="C8" s="1289"/>
      <c r="D8" s="1289"/>
      <c r="E8" s="1290" t="s">
        <v>808</v>
      </c>
      <c r="F8" s="1291"/>
      <c r="G8" s="1291"/>
      <c r="H8" s="1291"/>
      <c r="I8" s="1291"/>
      <c r="J8" s="1291"/>
      <c r="K8" s="1291"/>
      <c r="L8" s="1291"/>
      <c r="M8" s="1291"/>
      <c r="N8" s="1291"/>
      <c r="O8" s="1291"/>
      <c r="P8" s="1292"/>
    </row>
    <row r="9" spans="1:16" s="635" customFormat="1" ht="39.950000000000003" customHeight="1">
      <c r="A9" s="651"/>
      <c r="B9" s="1284"/>
      <c r="C9" s="1284"/>
      <c r="D9" s="1284" t="s">
        <v>202</v>
      </c>
      <c r="E9" s="1284"/>
      <c r="F9" s="1285" t="s">
        <v>203</v>
      </c>
      <c r="G9" s="1286"/>
      <c r="H9" s="1286"/>
      <c r="I9" s="1286"/>
      <c r="J9" s="1286"/>
      <c r="K9" s="1286"/>
      <c r="L9" s="1286"/>
      <c r="M9" s="1286"/>
      <c r="N9" s="1286"/>
      <c r="O9" s="1287"/>
      <c r="P9" s="652" t="s">
        <v>204</v>
      </c>
    </row>
    <row r="10" spans="1:16" ht="42" customHeight="1">
      <c r="A10" s="628"/>
      <c r="B10" s="1433" t="s">
        <v>208</v>
      </c>
      <c r="C10" s="1126" t="s">
        <v>213</v>
      </c>
      <c r="D10" s="1221"/>
      <c r="E10" s="1222"/>
      <c r="F10" s="1221"/>
      <c r="G10" s="1277"/>
      <c r="H10" s="1277"/>
      <c r="I10" s="1277"/>
      <c r="J10" s="1277"/>
      <c r="K10" s="1277"/>
      <c r="L10" s="1277"/>
      <c r="M10" s="1277"/>
      <c r="N10" s="1277"/>
      <c r="O10" s="1222"/>
      <c r="P10" s="642"/>
    </row>
    <row r="11" spans="1:16" ht="39.950000000000003" customHeight="1">
      <c r="A11" s="628"/>
      <c r="B11" s="1434"/>
      <c r="C11" s="1126"/>
      <c r="D11" s="1226"/>
      <c r="E11" s="1226"/>
      <c r="F11" s="1214"/>
      <c r="G11" s="1276"/>
      <c r="H11" s="1276"/>
      <c r="I11" s="1276"/>
      <c r="J11" s="1276"/>
      <c r="K11" s="1276"/>
      <c r="L11" s="1276"/>
      <c r="M11" s="1276"/>
      <c r="N11" s="1276"/>
      <c r="O11" s="1227"/>
      <c r="P11" s="637"/>
    </row>
    <row r="12" spans="1:16" ht="39.950000000000003" customHeight="1">
      <c r="A12" s="628"/>
      <c r="B12" s="1434"/>
      <c r="C12" s="1126"/>
      <c r="D12" s="1226"/>
      <c r="E12" s="1226"/>
      <c r="F12" s="1214"/>
      <c r="G12" s="1276"/>
      <c r="H12" s="1276"/>
      <c r="I12" s="1276"/>
      <c r="J12" s="1276"/>
      <c r="K12" s="1276"/>
      <c r="L12" s="1276"/>
      <c r="M12" s="1276"/>
      <c r="N12" s="1276"/>
      <c r="O12" s="1227"/>
      <c r="P12" s="637"/>
    </row>
    <row r="13" spans="1:16" ht="39.950000000000003" customHeight="1">
      <c r="A13" s="628"/>
      <c r="B13" s="1434"/>
      <c r="C13" s="1126"/>
      <c r="D13" s="1226"/>
      <c r="E13" s="1226"/>
      <c r="F13" s="1214"/>
      <c r="G13" s="1276"/>
      <c r="H13" s="1276"/>
      <c r="I13" s="1276"/>
      <c r="J13" s="1276"/>
      <c r="K13" s="1276"/>
      <c r="L13" s="1276"/>
      <c r="M13" s="1276"/>
      <c r="N13" s="1276"/>
      <c r="O13" s="1227"/>
      <c r="P13" s="637"/>
    </row>
    <row r="14" spans="1:16" ht="39.950000000000003" customHeight="1">
      <c r="A14" s="628"/>
      <c r="B14" s="1434"/>
      <c r="C14" s="1126"/>
      <c r="D14" s="1214"/>
      <c r="E14" s="1227"/>
      <c r="F14" s="1214"/>
      <c r="G14" s="1276"/>
      <c r="H14" s="1276"/>
      <c r="I14" s="1276"/>
      <c r="J14" s="1276"/>
      <c r="K14" s="1276"/>
      <c r="L14" s="1276"/>
      <c r="M14" s="1276"/>
      <c r="N14" s="1276"/>
      <c r="O14" s="1227"/>
      <c r="P14" s="637"/>
    </row>
    <row r="15" spans="1:16" ht="39.950000000000003" customHeight="1">
      <c r="A15" s="628"/>
      <c r="B15" s="1434"/>
      <c r="C15" s="1126"/>
      <c r="D15" s="1231"/>
      <c r="E15" s="1232"/>
      <c r="F15" s="1214"/>
      <c r="G15" s="1276"/>
      <c r="H15" s="1276"/>
      <c r="I15" s="1276"/>
      <c r="J15" s="1276"/>
      <c r="K15" s="1276"/>
      <c r="L15" s="1276"/>
      <c r="M15" s="1276"/>
      <c r="N15" s="1276"/>
      <c r="O15" s="1227"/>
      <c r="P15" s="638"/>
    </row>
    <row r="16" spans="1:16" ht="39.950000000000003" customHeight="1">
      <c r="A16" s="628"/>
      <c r="B16" s="1434"/>
      <c r="C16" s="1126"/>
      <c r="D16" s="1226"/>
      <c r="E16" s="1226"/>
      <c r="F16" s="1214"/>
      <c r="G16" s="1276"/>
      <c r="H16" s="1276"/>
      <c r="I16" s="1276"/>
      <c r="J16" s="1276"/>
      <c r="K16" s="1276"/>
      <c r="L16" s="1276"/>
      <c r="M16" s="1276"/>
      <c r="N16" s="1276"/>
      <c r="O16" s="1227"/>
      <c r="P16" s="637"/>
    </row>
    <row r="17" spans="1:23" ht="39.950000000000003" customHeight="1">
      <c r="A17" s="628"/>
      <c r="B17" s="1434"/>
      <c r="C17" s="1126"/>
      <c r="D17" s="1423" t="s">
        <v>214</v>
      </c>
      <c r="E17" s="1424"/>
      <c r="F17" s="1214"/>
      <c r="G17" s="1276"/>
      <c r="H17" s="1276"/>
      <c r="I17" s="1276"/>
      <c r="J17" s="1276"/>
      <c r="K17" s="1276"/>
      <c r="L17" s="1276"/>
      <c r="M17" s="1276"/>
      <c r="N17" s="1276"/>
      <c r="O17" s="1227"/>
      <c r="P17" s="646">
        <v>12</v>
      </c>
    </row>
    <row r="18" spans="1:23" ht="39.950000000000003" customHeight="1">
      <c r="A18" s="628"/>
      <c r="B18" s="1434"/>
      <c r="C18" s="1126"/>
      <c r="D18" s="1423" t="s">
        <v>215</v>
      </c>
      <c r="E18" s="1424"/>
      <c r="F18" s="1214"/>
      <c r="G18" s="1276"/>
      <c r="H18" s="1276"/>
      <c r="I18" s="1276"/>
      <c r="J18" s="1276"/>
      <c r="K18" s="1276"/>
      <c r="L18" s="1276"/>
      <c r="M18" s="1276"/>
      <c r="N18" s="1276"/>
      <c r="O18" s="1227"/>
      <c r="P18" s="646">
        <v>24</v>
      </c>
      <c r="T18" s="447"/>
      <c r="U18" s="639"/>
      <c r="V18" s="639"/>
      <c r="W18" s="639"/>
    </row>
    <row r="19" spans="1:23" ht="39.950000000000003" customHeight="1">
      <c r="A19" s="628"/>
      <c r="B19" s="1434"/>
      <c r="C19" s="1126"/>
      <c r="D19" s="1425" t="s">
        <v>217</v>
      </c>
      <c r="E19" s="1425"/>
      <c r="F19" s="1426"/>
      <c r="G19" s="1427"/>
      <c r="H19" s="1427"/>
      <c r="I19" s="1427"/>
      <c r="J19" s="1427"/>
      <c r="K19" s="1427"/>
      <c r="L19" s="1427"/>
      <c r="M19" s="1427"/>
      <c r="N19" s="1427"/>
      <c r="O19" s="1428"/>
      <c r="P19" s="646">
        <v>24</v>
      </c>
      <c r="T19" s="639"/>
      <c r="U19" s="639"/>
      <c r="V19" s="639"/>
      <c r="W19" s="639"/>
    </row>
    <row r="20" spans="1:23" ht="39.950000000000003" customHeight="1">
      <c r="A20" s="628"/>
      <c r="B20" s="1434"/>
      <c r="C20" s="1126"/>
      <c r="D20" s="1429" t="s">
        <v>218</v>
      </c>
      <c r="E20" s="1429"/>
      <c r="F20" s="1430"/>
      <c r="G20" s="1431"/>
      <c r="H20" s="1431"/>
      <c r="I20" s="1431"/>
      <c r="J20" s="1431"/>
      <c r="K20" s="1431"/>
      <c r="L20" s="1431"/>
      <c r="M20" s="1431"/>
      <c r="N20" s="1431"/>
      <c r="O20" s="1432"/>
      <c r="P20" s="640">
        <v>3</v>
      </c>
    </row>
    <row r="21" spans="1:23" ht="39.950000000000003" customHeight="1">
      <c r="A21" s="628"/>
      <c r="B21" s="1434"/>
      <c r="C21" s="1126"/>
      <c r="D21" s="1270" t="s">
        <v>219</v>
      </c>
      <c r="E21" s="1271"/>
      <c r="F21" s="1271"/>
      <c r="G21" s="1271"/>
      <c r="H21" s="1271"/>
      <c r="I21" s="1271"/>
      <c r="J21" s="1271"/>
      <c r="K21" s="1271"/>
      <c r="L21" s="1271"/>
      <c r="M21" s="1271"/>
      <c r="N21" s="1271"/>
      <c r="O21" s="1272"/>
      <c r="P21" s="641"/>
    </row>
    <row r="22" spans="1:23" ht="39.950000000000003" customHeight="1">
      <c r="A22" s="628"/>
      <c r="B22" s="1434"/>
      <c r="C22" s="1191" t="s">
        <v>497</v>
      </c>
      <c r="D22" s="1221"/>
      <c r="E22" s="1222"/>
      <c r="F22" s="1221"/>
      <c r="G22" s="1277"/>
      <c r="H22" s="1277"/>
      <c r="I22" s="1277"/>
      <c r="J22" s="1277"/>
      <c r="K22" s="1277"/>
      <c r="L22" s="1277"/>
      <c r="M22" s="1277"/>
      <c r="N22" s="1277"/>
      <c r="O22" s="1222"/>
      <c r="P22" s="642"/>
    </row>
    <row r="23" spans="1:23" ht="39.950000000000003" customHeight="1">
      <c r="A23" s="628"/>
      <c r="B23" s="1434"/>
      <c r="C23" s="1192"/>
      <c r="D23" s="643"/>
      <c r="E23" s="644"/>
      <c r="F23" s="643"/>
      <c r="G23" s="655"/>
      <c r="H23" s="655"/>
      <c r="I23" s="655"/>
      <c r="J23" s="655"/>
      <c r="K23" s="655"/>
      <c r="L23" s="655"/>
      <c r="M23" s="655"/>
      <c r="N23" s="655"/>
      <c r="O23" s="655"/>
      <c r="P23" s="645"/>
    </row>
    <row r="24" spans="1:23" ht="39.950000000000003" customHeight="1">
      <c r="A24" s="628"/>
      <c r="B24" s="1434"/>
      <c r="C24" s="1211"/>
      <c r="D24" s="1214"/>
      <c r="E24" s="1215"/>
      <c r="F24" s="656"/>
      <c r="G24" s="657"/>
      <c r="H24" s="657"/>
      <c r="I24" s="657"/>
      <c r="J24" s="657"/>
      <c r="K24" s="657"/>
      <c r="L24" s="657"/>
      <c r="M24" s="657"/>
      <c r="N24" s="657"/>
      <c r="O24" s="657"/>
      <c r="P24" s="645"/>
    </row>
    <row r="25" spans="1:23" ht="39.950000000000003" customHeight="1">
      <c r="A25" s="628"/>
      <c r="B25" s="1434"/>
      <c r="C25" s="1211"/>
      <c r="D25" s="1207"/>
      <c r="E25" s="1208"/>
      <c r="F25" s="643"/>
      <c r="G25" s="655"/>
      <c r="H25" s="655"/>
      <c r="I25" s="655"/>
      <c r="J25" s="655"/>
      <c r="K25" s="655"/>
      <c r="L25" s="655"/>
      <c r="M25" s="655"/>
      <c r="N25" s="655"/>
      <c r="O25" s="655"/>
      <c r="P25" s="637"/>
    </row>
    <row r="26" spans="1:23" ht="39.950000000000003" customHeight="1">
      <c r="A26" s="628"/>
      <c r="B26" s="1434"/>
      <c r="C26" s="1212"/>
      <c r="D26" s="1270" t="s">
        <v>219</v>
      </c>
      <c r="E26" s="1271"/>
      <c r="F26" s="1271"/>
      <c r="G26" s="1271"/>
      <c r="H26" s="1271"/>
      <c r="I26" s="1271"/>
      <c r="J26" s="1271"/>
      <c r="K26" s="1271"/>
      <c r="L26" s="1271"/>
      <c r="M26" s="1271"/>
      <c r="N26" s="1271"/>
      <c r="O26" s="1272"/>
      <c r="P26" s="637"/>
    </row>
    <row r="27" spans="1:23" ht="39.950000000000003" customHeight="1">
      <c r="A27" s="56"/>
      <c r="B27" s="1273" t="s">
        <v>205</v>
      </c>
      <c r="C27" s="1274"/>
      <c r="D27" s="1274"/>
      <c r="E27" s="1274"/>
      <c r="F27" s="1274"/>
      <c r="G27" s="1274"/>
      <c r="H27" s="1274"/>
      <c r="I27" s="1274"/>
      <c r="J27" s="1274"/>
      <c r="K27" s="1274"/>
      <c r="L27" s="1274"/>
      <c r="M27" s="1274"/>
      <c r="N27" s="1274"/>
      <c r="O27" s="1275"/>
      <c r="P27" s="647">
        <v>324</v>
      </c>
    </row>
    <row r="28" spans="1:23">
      <c r="A28" s="648"/>
      <c r="B28" s="649"/>
      <c r="C28" s="649"/>
      <c r="D28" s="649"/>
      <c r="E28" s="649"/>
      <c r="F28" s="649"/>
      <c r="G28" s="649"/>
      <c r="H28" s="649"/>
      <c r="I28" s="649"/>
      <c r="J28" s="649"/>
      <c r="K28" s="649"/>
      <c r="L28" s="649"/>
      <c r="M28" s="649"/>
      <c r="N28" s="649"/>
      <c r="O28" s="649"/>
      <c r="P28" s="649"/>
    </row>
    <row r="29" spans="1:23" ht="36" customHeight="1">
      <c r="B29" s="1201" t="s">
        <v>222</v>
      </c>
      <c r="C29" s="1201"/>
      <c r="D29" s="1201"/>
      <c r="E29" s="1201"/>
      <c r="F29" s="1202" t="s">
        <v>659</v>
      </c>
      <c r="G29" s="1203"/>
      <c r="H29" s="1203"/>
      <c r="I29" s="1203"/>
      <c r="J29" s="1203"/>
      <c r="K29" s="1203"/>
      <c r="L29" s="1203"/>
      <c r="M29" s="1203"/>
      <c r="N29" s="1203"/>
      <c r="O29" s="1203"/>
      <c r="P29" s="1204"/>
    </row>
    <row r="30" spans="1:23" ht="36" customHeight="1">
      <c r="B30" s="1201" t="s">
        <v>223</v>
      </c>
      <c r="C30" s="1201"/>
      <c r="D30" s="1201"/>
      <c r="E30" s="1201"/>
      <c r="F30" s="1202" t="s">
        <v>224</v>
      </c>
      <c r="G30" s="1203"/>
      <c r="H30" s="1203"/>
      <c r="I30" s="1203"/>
      <c r="J30" s="1203"/>
      <c r="K30" s="1203"/>
      <c r="L30" s="1203"/>
      <c r="M30" s="1203"/>
      <c r="N30" s="1203"/>
      <c r="O30" s="1203"/>
      <c r="P30" s="1204"/>
    </row>
    <row r="31" spans="1:23" ht="36" customHeight="1">
      <c r="B31" s="1201" t="s">
        <v>225</v>
      </c>
      <c r="C31" s="1201"/>
      <c r="D31" s="1201"/>
      <c r="E31" s="1201"/>
      <c r="F31" s="937" t="s">
        <v>814</v>
      </c>
      <c r="G31" s="793"/>
      <c r="H31" s="793"/>
      <c r="I31" s="793"/>
      <c r="J31" s="793"/>
      <c r="K31" s="793"/>
      <c r="L31" s="793"/>
      <c r="M31" s="793"/>
      <c r="N31" s="793"/>
      <c r="O31" s="793"/>
      <c r="P31" s="794"/>
    </row>
  </sheetData>
  <mergeCells count="55">
    <mergeCell ref="O1:P1"/>
    <mergeCell ref="B2:P2"/>
    <mergeCell ref="B3:D3"/>
    <mergeCell ref="M3:N5"/>
    <mergeCell ref="O3:P5"/>
    <mergeCell ref="B5:D5"/>
    <mergeCell ref="E5:G5"/>
    <mergeCell ref="I5:K5"/>
    <mergeCell ref="B6:D6"/>
    <mergeCell ref="E6:P6"/>
    <mergeCell ref="B7:D7"/>
    <mergeCell ref="E7:P7"/>
    <mergeCell ref="B8:D8"/>
    <mergeCell ref="E8:P8"/>
    <mergeCell ref="B9:C9"/>
    <mergeCell ref="D9:E9"/>
    <mergeCell ref="F9:O9"/>
    <mergeCell ref="B10:B26"/>
    <mergeCell ref="C10:C21"/>
    <mergeCell ref="D10:E10"/>
    <mergeCell ref="F10:O10"/>
    <mergeCell ref="D11:E11"/>
    <mergeCell ref="F11:O11"/>
    <mergeCell ref="D12:E12"/>
    <mergeCell ref="F12:O12"/>
    <mergeCell ref="D13:E13"/>
    <mergeCell ref="F13:O13"/>
    <mergeCell ref="D14:E14"/>
    <mergeCell ref="F14:O14"/>
    <mergeCell ref="D16:E16"/>
    <mergeCell ref="F16:O16"/>
    <mergeCell ref="D17:E17"/>
    <mergeCell ref="F17:O17"/>
    <mergeCell ref="D15:E15"/>
    <mergeCell ref="F15:O15"/>
    <mergeCell ref="D18:E18"/>
    <mergeCell ref="F18:O18"/>
    <mergeCell ref="D19:E19"/>
    <mergeCell ref="F19:O19"/>
    <mergeCell ref="D20:E20"/>
    <mergeCell ref="F20:O20"/>
    <mergeCell ref="D21:O21"/>
    <mergeCell ref="B31:E31"/>
    <mergeCell ref="F31:P31"/>
    <mergeCell ref="D26:O26"/>
    <mergeCell ref="B27:O27"/>
    <mergeCell ref="B29:E29"/>
    <mergeCell ref="F29:P29"/>
    <mergeCell ref="B30:E30"/>
    <mergeCell ref="F30:P30"/>
    <mergeCell ref="C22:C26"/>
    <mergeCell ref="D22:E22"/>
    <mergeCell ref="F22:O22"/>
    <mergeCell ref="D24:E24"/>
    <mergeCell ref="D25:E25"/>
  </mergeCells>
  <phoneticPr fontId="5"/>
  <printOptions horizontalCentered="1" verticalCentered="1"/>
  <pageMargins left="0.70866141732283472" right="0.31496062992125984" top="0.35433070866141736" bottom="0.35433070866141736" header="0.31496062992125984" footer="0.31496062992125984"/>
  <pageSetup paperSize="9" scale="61" fitToWidth="0" fitToHeight="0" orientation="portrait" horizontalDpi="300" verticalDpi="300" r:id="rId1"/>
  <drawing r:id="rId2"/>
  <legacy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F54"/>
  <sheetViews>
    <sheetView view="pageBreakPreview" zoomScale="40" zoomScaleNormal="69" zoomScaleSheetLayoutView="40" workbookViewId="0">
      <selection activeCell="E1" sqref="E1"/>
    </sheetView>
  </sheetViews>
  <sheetFormatPr defaultRowHeight="18.75"/>
  <cols>
    <col min="1" max="1" width="11.875" style="479" customWidth="1"/>
    <col min="2" max="2" width="49.25" style="479" customWidth="1"/>
    <col min="3" max="3" width="73.125" style="479" customWidth="1"/>
    <col min="4" max="4" width="255.625" style="480" bestFit="1" customWidth="1"/>
    <col min="5" max="5" width="17" style="479" customWidth="1"/>
    <col min="6" max="16384" width="9" style="479"/>
  </cols>
  <sheetData>
    <row r="1" spans="1:6" ht="21.75" thickBot="1">
      <c r="E1" s="483" t="s">
        <v>845</v>
      </c>
    </row>
    <row r="3" spans="1:6" s="481" customFormat="1" ht="24.75" customHeight="1">
      <c r="D3" s="482"/>
    </row>
    <row r="4" spans="1:6" s="481" customFormat="1" ht="33.75" customHeight="1" thickBot="1">
      <c r="A4" s="484" t="s">
        <v>419</v>
      </c>
      <c r="B4" s="485"/>
      <c r="C4" s="485"/>
      <c r="D4" s="482"/>
      <c r="F4" s="486" t="s">
        <v>307</v>
      </c>
    </row>
    <row r="5" spans="1:6" s="481" customFormat="1" ht="98.25" customHeight="1" thickBot="1">
      <c r="A5" s="487" t="s">
        <v>308</v>
      </c>
      <c r="B5" s="488" t="s">
        <v>309</v>
      </c>
      <c r="C5" s="489" t="s">
        <v>310</v>
      </c>
      <c r="D5" s="490" t="s">
        <v>311</v>
      </c>
      <c r="E5" s="491" t="s">
        <v>312</v>
      </c>
    </row>
    <row r="6" spans="1:6" s="481" customFormat="1" ht="64.5" customHeight="1">
      <c r="A6" s="1435" t="s">
        <v>313</v>
      </c>
      <c r="B6" s="1438" t="s">
        <v>314</v>
      </c>
      <c r="C6" s="492" t="s">
        <v>315</v>
      </c>
      <c r="D6" s="493" t="s">
        <v>316</v>
      </c>
      <c r="E6" s="494"/>
    </row>
    <row r="7" spans="1:6" s="481" customFormat="1" ht="64.5" customHeight="1">
      <c r="A7" s="1436"/>
      <c r="B7" s="1439"/>
      <c r="C7" s="495" t="s">
        <v>317</v>
      </c>
      <c r="D7" s="496" t="s">
        <v>318</v>
      </c>
      <c r="E7" s="497"/>
    </row>
    <row r="8" spans="1:6" s="481" customFormat="1" ht="63" customHeight="1">
      <c r="A8" s="1436"/>
      <c r="B8" s="1439"/>
      <c r="C8" s="495" t="s">
        <v>319</v>
      </c>
      <c r="D8" s="496" t="s">
        <v>320</v>
      </c>
      <c r="E8" s="497"/>
    </row>
    <row r="9" spans="1:6" s="481" customFormat="1" ht="59.25" customHeight="1">
      <c r="A9" s="1436"/>
      <c r="B9" s="1439"/>
      <c r="C9" s="495" t="s">
        <v>321</v>
      </c>
      <c r="D9" s="496" t="s">
        <v>322</v>
      </c>
      <c r="E9" s="497"/>
    </row>
    <row r="10" spans="1:6" s="481" customFormat="1" ht="60.75" customHeight="1">
      <c r="A10" s="1436"/>
      <c r="B10" s="1439"/>
      <c r="C10" s="495" t="s">
        <v>323</v>
      </c>
      <c r="D10" s="496" t="s">
        <v>324</v>
      </c>
      <c r="E10" s="497"/>
    </row>
    <row r="11" spans="1:6" s="481" customFormat="1" ht="60.75" customHeight="1">
      <c r="A11" s="1436"/>
      <c r="B11" s="1440"/>
      <c r="C11" s="495" t="s">
        <v>325</v>
      </c>
      <c r="D11" s="496" t="s">
        <v>326</v>
      </c>
      <c r="E11" s="497"/>
    </row>
    <row r="12" spans="1:6" s="481" customFormat="1" ht="60.75" customHeight="1">
      <c r="A12" s="1436"/>
      <c r="B12" s="1441" t="s">
        <v>327</v>
      </c>
      <c r="C12" s="498" t="s">
        <v>328</v>
      </c>
      <c r="D12" s="499" t="s">
        <v>329</v>
      </c>
      <c r="E12" s="500"/>
    </row>
    <row r="13" spans="1:6" s="481" customFormat="1" ht="60.75" customHeight="1">
      <c r="A13" s="1436"/>
      <c r="B13" s="1439"/>
      <c r="C13" s="495" t="s">
        <v>330</v>
      </c>
      <c r="D13" s="496" t="s">
        <v>331</v>
      </c>
      <c r="E13" s="497"/>
    </row>
    <row r="14" spans="1:6" s="481" customFormat="1" ht="72" customHeight="1">
      <c r="A14" s="1436"/>
      <c r="B14" s="1439"/>
      <c r="C14" s="495" t="s">
        <v>332</v>
      </c>
      <c r="D14" s="496" t="s">
        <v>333</v>
      </c>
      <c r="E14" s="497"/>
    </row>
    <row r="15" spans="1:6" s="481" customFormat="1" ht="72" customHeight="1">
      <c r="A15" s="1436"/>
      <c r="B15" s="1439"/>
      <c r="C15" s="495" t="s">
        <v>334</v>
      </c>
      <c r="D15" s="496" t="s">
        <v>335</v>
      </c>
      <c r="E15" s="497"/>
    </row>
    <row r="16" spans="1:6" s="481" customFormat="1" ht="38.25" customHeight="1">
      <c r="A16" s="1436"/>
      <c r="B16" s="1439"/>
      <c r="C16" s="495" t="s">
        <v>336</v>
      </c>
      <c r="D16" s="496" t="s">
        <v>337</v>
      </c>
      <c r="E16" s="497"/>
    </row>
    <row r="17" spans="1:5" s="481" customFormat="1" ht="38.25" customHeight="1">
      <c r="A17" s="1436"/>
      <c r="B17" s="1440"/>
      <c r="C17" s="495" t="s">
        <v>338</v>
      </c>
      <c r="D17" s="496" t="s">
        <v>339</v>
      </c>
      <c r="E17" s="497"/>
    </row>
    <row r="18" spans="1:5" s="481" customFormat="1" ht="81.75" customHeight="1">
      <c r="A18" s="1436"/>
      <c r="B18" s="1441" t="s">
        <v>340</v>
      </c>
      <c r="C18" s="498" t="s">
        <v>341</v>
      </c>
      <c r="D18" s="499" t="s">
        <v>342</v>
      </c>
      <c r="E18" s="500"/>
    </row>
    <row r="19" spans="1:5" s="481" customFormat="1" ht="81.75" customHeight="1">
      <c r="A19" s="1436"/>
      <c r="B19" s="1439"/>
      <c r="C19" s="495" t="s">
        <v>343</v>
      </c>
      <c r="D19" s="496" t="s">
        <v>344</v>
      </c>
      <c r="E19" s="497"/>
    </row>
    <row r="20" spans="1:5" s="481" customFormat="1" ht="81.75" customHeight="1">
      <c r="A20" s="1436"/>
      <c r="B20" s="1439"/>
      <c r="C20" s="495" t="s">
        <v>345</v>
      </c>
      <c r="D20" s="496" t="s">
        <v>346</v>
      </c>
      <c r="E20" s="497"/>
    </row>
    <row r="21" spans="1:5" s="481" customFormat="1" ht="53.25" customHeight="1">
      <c r="A21" s="1436"/>
      <c r="B21" s="1439"/>
      <c r="C21" s="495" t="s">
        <v>347</v>
      </c>
      <c r="D21" s="496" t="s">
        <v>348</v>
      </c>
      <c r="E21" s="497"/>
    </row>
    <row r="22" spans="1:5" s="481" customFormat="1" ht="81.75" customHeight="1" thickBot="1">
      <c r="A22" s="1437"/>
      <c r="B22" s="1442"/>
      <c r="C22" s="495" t="s">
        <v>349</v>
      </c>
      <c r="D22" s="496" t="s">
        <v>350</v>
      </c>
      <c r="E22" s="497"/>
    </row>
    <row r="23" spans="1:5" s="481" customFormat="1" ht="44.25" customHeight="1">
      <c r="A23" s="1443" t="s">
        <v>351</v>
      </c>
      <c r="B23" s="1438" t="s">
        <v>352</v>
      </c>
      <c r="C23" s="501" t="s">
        <v>353</v>
      </c>
      <c r="D23" s="502" t="s">
        <v>354</v>
      </c>
      <c r="E23" s="503"/>
    </row>
    <row r="24" spans="1:5" s="481" customFormat="1" ht="44.25" customHeight="1">
      <c r="A24" s="1444"/>
      <c r="B24" s="1439"/>
      <c r="C24" s="495" t="s">
        <v>355</v>
      </c>
      <c r="D24" s="496" t="s">
        <v>356</v>
      </c>
      <c r="E24" s="497"/>
    </row>
    <row r="25" spans="1:5" s="481" customFormat="1" ht="87" customHeight="1">
      <c r="A25" s="1444"/>
      <c r="B25" s="1440"/>
      <c r="C25" s="495" t="s">
        <v>357</v>
      </c>
      <c r="D25" s="496" t="s">
        <v>358</v>
      </c>
      <c r="E25" s="497"/>
    </row>
    <row r="26" spans="1:5" s="481" customFormat="1" ht="88.5" customHeight="1">
      <c r="A26" s="1444"/>
      <c r="B26" s="1441" t="s">
        <v>359</v>
      </c>
      <c r="C26" s="498" t="s">
        <v>360</v>
      </c>
      <c r="D26" s="499" t="s">
        <v>361</v>
      </c>
      <c r="E26" s="500"/>
    </row>
    <row r="27" spans="1:5" s="481" customFormat="1" ht="49.5" customHeight="1">
      <c r="A27" s="1444"/>
      <c r="B27" s="1440"/>
      <c r="C27" s="495" t="s">
        <v>362</v>
      </c>
      <c r="D27" s="496" t="s">
        <v>363</v>
      </c>
      <c r="E27" s="497"/>
    </row>
    <row r="28" spans="1:5" s="481" customFormat="1" ht="57" customHeight="1">
      <c r="A28" s="1444"/>
      <c r="B28" s="1441" t="s">
        <v>364</v>
      </c>
      <c r="C28" s="498" t="s">
        <v>365</v>
      </c>
      <c r="D28" s="499" t="s">
        <v>366</v>
      </c>
      <c r="E28" s="500"/>
    </row>
    <row r="29" spans="1:5" s="481" customFormat="1" ht="78.75" customHeight="1" thickBot="1">
      <c r="A29" s="1445"/>
      <c r="B29" s="1442"/>
      <c r="C29" s="504" t="s">
        <v>367</v>
      </c>
      <c r="D29" s="505" t="s">
        <v>368</v>
      </c>
      <c r="E29" s="506"/>
    </row>
    <row r="30" spans="1:5" s="481" customFormat="1" ht="63" customHeight="1">
      <c r="A30" s="1443" t="s">
        <v>369</v>
      </c>
      <c r="B30" s="1438" t="s">
        <v>370</v>
      </c>
      <c r="C30" s="501" t="s">
        <v>371</v>
      </c>
      <c r="D30" s="502" t="s">
        <v>372</v>
      </c>
      <c r="E30" s="503"/>
    </row>
    <row r="31" spans="1:5" s="481" customFormat="1" ht="63" customHeight="1">
      <c r="A31" s="1444"/>
      <c r="B31" s="1439"/>
      <c r="C31" s="495" t="s">
        <v>373</v>
      </c>
      <c r="D31" s="496" t="s">
        <v>374</v>
      </c>
      <c r="E31" s="497"/>
    </row>
    <row r="32" spans="1:5" s="481" customFormat="1" ht="63" customHeight="1">
      <c r="A32" s="1444"/>
      <c r="B32" s="1439"/>
      <c r="C32" s="495" t="s">
        <v>375</v>
      </c>
      <c r="D32" s="496" t="s">
        <v>376</v>
      </c>
      <c r="E32" s="497"/>
    </row>
    <row r="33" spans="1:5" s="481" customFormat="1" ht="63" customHeight="1">
      <c r="A33" s="1444"/>
      <c r="B33" s="1439"/>
      <c r="C33" s="495" t="s">
        <v>377</v>
      </c>
      <c r="D33" s="496" t="s">
        <v>378</v>
      </c>
      <c r="E33" s="497"/>
    </row>
    <row r="34" spans="1:5" s="481" customFormat="1" ht="63" customHeight="1">
      <c r="A34" s="1444"/>
      <c r="B34" s="1439"/>
      <c r="C34" s="495" t="s">
        <v>379</v>
      </c>
      <c r="D34" s="496" t="s">
        <v>380</v>
      </c>
      <c r="E34" s="497"/>
    </row>
    <row r="35" spans="1:5" s="481" customFormat="1" ht="63" customHeight="1">
      <c r="A35" s="1444"/>
      <c r="B35" s="1439"/>
      <c r="C35" s="495" t="s">
        <v>381</v>
      </c>
      <c r="D35" s="496" t="s">
        <v>382</v>
      </c>
      <c r="E35" s="497"/>
    </row>
    <row r="36" spans="1:5" s="481" customFormat="1" ht="63" customHeight="1">
      <c r="A36" s="1444"/>
      <c r="B36" s="1439"/>
      <c r="C36" s="495" t="s">
        <v>383</v>
      </c>
      <c r="D36" s="496" t="s">
        <v>384</v>
      </c>
      <c r="E36" s="497"/>
    </row>
    <row r="37" spans="1:5" s="481" customFormat="1" ht="63" customHeight="1">
      <c r="A37" s="1444"/>
      <c r="B37" s="1439"/>
      <c r="C37" s="495" t="s">
        <v>385</v>
      </c>
      <c r="D37" s="496" t="s">
        <v>386</v>
      </c>
      <c r="E37" s="497"/>
    </row>
    <row r="38" spans="1:5" s="481" customFormat="1" ht="63" customHeight="1">
      <c r="A38" s="1444"/>
      <c r="B38" s="1439"/>
      <c r="C38" s="495" t="s">
        <v>387</v>
      </c>
      <c r="D38" s="496" t="s">
        <v>388</v>
      </c>
      <c r="E38" s="497"/>
    </row>
    <row r="39" spans="1:5" s="481" customFormat="1" ht="63" customHeight="1">
      <c r="A39" s="1444"/>
      <c r="B39" s="1440"/>
      <c r="C39" s="495" t="s">
        <v>389</v>
      </c>
      <c r="D39" s="496" t="s">
        <v>390</v>
      </c>
      <c r="E39" s="497"/>
    </row>
    <row r="40" spans="1:5" s="481" customFormat="1" ht="80.25" customHeight="1">
      <c r="A40" s="1444"/>
      <c r="B40" s="1441" t="s">
        <v>391</v>
      </c>
      <c r="C40" s="498" t="s">
        <v>392</v>
      </c>
      <c r="D40" s="499" t="s">
        <v>393</v>
      </c>
      <c r="E40" s="500"/>
    </row>
    <row r="41" spans="1:5" s="481" customFormat="1" ht="80.25" customHeight="1">
      <c r="A41" s="1444"/>
      <c r="B41" s="1439"/>
      <c r="C41" s="495" t="s">
        <v>394</v>
      </c>
      <c r="D41" s="496" t="s">
        <v>395</v>
      </c>
      <c r="E41" s="497"/>
    </row>
    <row r="42" spans="1:5" s="481" customFormat="1" ht="80.25" customHeight="1" thickBot="1">
      <c r="A42" s="1445"/>
      <c r="B42" s="1442"/>
      <c r="C42" s="495" t="s">
        <v>396</v>
      </c>
      <c r="D42" s="496" t="s">
        <v>397</v>
      </c>
      <c r="E42" s="497"/>
    </row>
    <row r="43" spans="1:5" s="481" customFormat="1" ht="63" customHeight="1">
      <c r="A43" s="1443" t="s">
        <v>398</v>
      </c>
      <c r="B43" s="1438" t="s">
        <v>399</v>
      </c>
      <c r="C43" s="501" t="s">
        <v>400</v>
      </c>
      <c r="D43" s="502" t="s">
        <v>401</v>
      </c>
      <c r="E43" s="503"/>
    </row>
    <row r="44" spans="1:5" s="481" customFormat="1" ht="93" customHeight="1">
      <c r="A44" s="1444"/>
      <c r="B44" s="1439"/>
      <c r="C44" s="495" t="s">
        <v>402</v>
      </c>
      <c r="D44" s="496" t="s">
        <v>403</v>
      </c>
      <c r="E44" s="497"/>
    </row>
    <row r="45" spans="1:5" s="481" customFormat="1" ht="63" customHeight="1">
      <c r="A45" s="1444"/>
      <c r="B45" s="1439"/>
      <c r="C45" s="495" t="s">
        <v>404</v>
      </c>
      <c r="D45" s="496" t="s">
        <v>405</v>
      </c>
      <c r="E45" s="497"/>
    </row>
    <row r="46" spans="1:5" s="481" customFormat="1" ht="63" customHeight="1">
      <c r="A46" s="1444"/>
      <c r="B46" s="1440"/>
      <c r="C46" s="495" t="s">
        <v>406</v>
      </c>
      <c r="D46" s="496" t="s">
        <v>407</v>
      </c>
      <c r="E46" s="497"/>
    </row>
    <row r="47" spans="1:5" s="481" customFormat="1" ht="63" customHeight="1">
      <c r="A47" s="1444"/>
      <c r="B47" s="1441" t="s">
        <v>408</v>
      </c>
      <c r="C47" s="498" t="s">
        <v>409</v>
      </c>
      <c r="D47" s="499" t="s">
        <v>410</v>
      </c>
      <c r="E47" s="500"/>
    </row>
    <row r="48" spans="1:5" s="481" customFormat="1" ht="63" customHeight="1" thickBot="1">
      <c r="A48" s="1445"/>
      <c r="B48" s="1442"/>
      <c r="C48" s="504" t="s">
        <v>411</v>
      </c>
      <c r="D48" s="505" t="s">
        <v>412</v>
      </c>
      <c r="E48" s="506"/>
    </row>
    <row r="49" spans="1:6" s="481" customFormat="1" ht="38.25" customHeight="1">
      <c r="A49" s="507" t="s">
        <v>413</v>
      </c>
      <c r="B49" s="508"/>
      <c r="C49" s="509"/>
      <c r="D49" s="508"/>
      <c r="E49" s="508"/>
    </row>
    <row r="50" spans="1:6" s="481" customFormat="1" ht="39.75" customHeight="1">
      <c r="A50" s="510" t="s">
        <v>414</v>
      </c>
      <c r="B50" s="510"/>
      <c r="C50" s="511"/>
      <c r="D50" s="482"/>
    </row>
    <row r="51" spans="1:6" s="481" customFormat="1" ht="39.75" customHeight="1">
      <c r="A51" s="510" t="s">
        <v>415</v>
      </c>
      <c r="D51" s="482"/>
    </row>
    <row r="52" spans="1:6" s="482" customFormat="1" ht="39.75" customHeight="1">
      <c r="A52" s="510" t="s">
        <v>416</v>
      </c>
      <c r="B52" s="510"/>
      <c r="C52" s="512"/>
      <c r="E52" s="481"/>
      <c r="F52" s="481"/>
    </row>
    <row r="53" spans="1:6" s="482" customFormat="1" ht="39.75" customHeight="1">
      <c r="A53" s="510" t="s">
        <v>417</v>
      </c>
      <c r="B53" s="510"/>
      <c r="C53" s="512"/>
      <c r="E53" s="481"/>
      <c r="F53" s="481"/>
    </row>
    <row r="54" spans="1:6" s="482" customFormat="1" ht="39.75" customHeight="1">
      <c r="A54" s="510" t="s">
        <v>418</v>
      </c>
      <c r="B54" s="510"/>
      <c r="C54" s="512"/>
      <c r="E54" s="481"/>
      <c r="F54" s="481"/>
    </row>
  </sheetData>
  <mergeCells count="14">
    <mergeCell ref="A30:A42"/>
    <mergeCell ref="B30:B39"/>
    <mergeCell ref="B40:B42"/>
    <mergeCell ref="A43:A48"/>
    <mergeCell ref="B43:B46"/>
    <mergeCell ref="B47:B48"/>
    <mergeCell ref="A6:A22"/>
    <mergeCell ref="B6:B11"/>
    <mergeCell ref="B12:B17"/>
    <mergeCell ref="B18:B22"/>
    <mergeCell ref="A23:A29"/>
    <mergeCell ref="B23:B25"/>
    <mergeCell ref="B26:B27"/>
    <mergeCell ref="B28:B29"/>
  </mergeCells>
  <phoneticPr fontId="5"/>
  <dataValidations count="1">
    <dataValidation type="list" allowBlank="1" showInputMessage="1" showErrorMessage="1" sqref="E6:E48">
      <formula1>F$4</formula1>
    </dataValidation>
  </dataValidations>
  <pageMargins left="0.82677165354330717" right="0.23622047244094491" top="0.55118110236220474" bottom="0.74803149606299213" header="0.31496062992125984" footer="0.31496062992125984"/>
  <pageSetup paperSize="9" scale="29" orientation="landscape" r:id="rId1"/>
  <rowBreaks count="1" manualBreakCount="1">
    <brk id="29" max="4" man="1"/>
  </rowBreak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D38"/>
  <sheetViews>
    <sheetView view="pageBreakPreview" zoomScaleNormal="100" zoomScaleSheetLayoutView="100" workbookViewId="0">
      <selection activeCell="E16" sqref="E16"/>
    </sheetView>
  </sheetViews>
  <sheetFormatPr defaultRowHeight="14.25"/>
  <cols>
    <col min="1" max="1" width="3.625" style="253" customWidth="1"/>
    <col min="2" max="2" width="83.125" style="253" customWidth="1"/>
    <col min="3" max="3" width="12.625" style="253" customWidth="1"/>
    <col min="4" max="4" width="6.25" style="253" customWidth="1"/>
    <col min="5" max="16384" width="9" style="253"/>
  </cols>
  <sheetData>
    <row r="1" spans="2:3" ht="15" thickBot="1">
      <c r="C1" s="690" t="s">
        <v>846</v>
      </c>
    </row>
    <row r="2" spans="2:3" ht="23.25" customHeight="1">
      <c r="B2" s="662" t="s">
        <v>740</v>
      </c>
    </row>
    <row r="3" spans="2:3" ht="26.25" customHeight="1">
      <c r="B3" s="676" t="s">
        <v>729</v>
      </c>
    </row>
    <row r="4" spans="2:3" ht="26.25" customHeight="1">
      <c r="B4" s="676" t="s">
        <v>730</v>
      </c>
    </row>
    <row r="5" spans="2:3" ht="26.25" customHeight="1">
      <c r="B5" s="676" t="s">
        <v>912</v>
      </c>
    </row>
    <row r="6" spans="2:3" ht="26.25" customHeight="1">
      <c r="B6" s="676" t="s">
        <v>731</v>
      </c>
    </row>
    <row r="7" spans="2:3" ht="26.25" customHeight="1">
      <c r="B7" s="676" t="s">
        <v>714</v>
      </c>
    </row>
    <row r="8" spans="2:3" ht="45" customHeight="1">
      <c r="B8" s="670" t="s">
        <v>715</v>
      </c>
      <c r="C8" s="670" t="s">
        <v>716</v>
      </c>
    </row>
    <row r="9" spans="2:3" ht="23.25" customHeight="1">
      <c r="B9" s="677" t="s">
        <v>717</v>
      </c>
      <c r="C9" s="846"/>
    </row>
    <row r="10" spans="2:3" ht="23.25" customHeight="1">
      <c r="B10" s="677" t="s">
        <v>861</v>
      </c>
      <c r="C10" s="846"/>
    </row>
    <row r="11" spans="2:3" ht="23.25" customHeight="1">
      <c r="B11" s="677" t="s">
        <v>718</v>
      </c>
      <c r="C11" s="846"/>
    </row>
    <row r="12" spans="2:3" ht="36" customHeight="1">
      <c r="B12" s="677" t="s">
        <v>860</v>
      </c>
      <c r="C12" s="846"/>
    </row>
    <row r="13" spans="2:3" ht="24" customHeight="1">
      <c r="B13" s="677" t="s">
        <v>719</v>
      </c>
      <c r="C13" s="846"/>
    </row>
    <row r="14" spans="2:3" ht="24" customHeight="1">
      <c r="B14" s="677" t="s">
        <v>862</v>
      </c>
      <c r="C14" s="846"/>
    </row>
    <row r="15" spans="2:3" ht="24" customHeight="1">
      <c r="B15" s="677" t="s">
        <v>720</v>
      </c>
      <c r="C15" s="846"/>
    </row>
    <row r="16" spans="2:3" ht="24" customHeight="1">
      <c r="B16" s="677" t="s">
        <v>863</v>
      </c>
      <c r="C16" s="846"/>
    </row>
    <row r="17" spans="2:3" ht="24" customHeight="1">
      <c r="B17" s="677" t="s">
        <v>721</v>
      </c>
      <c r="C17" s="846"/>
    </row>
    <row r="18" spans="2:3" ht="24" customHeight="1">
      <c r="B18" s="677" t="s">
        <v>864</v>
      </c>
      <c r="C18" s="846"/>
    </row>
    <row r="19" spans="2:3" ht="24" customHeight="1">
      <c r="B19" s="677" t="s">
        <v>722</v>
      </c>
      <c r="C19" s="846"/>
    </row>
    <row r="20" spans="2:3" ht="36" customHeight="1">
      <c r="B20" s="677" t="s">
        <v>865</v>
      </c>
      <c r="C20" s="846"/>
    </row>
    <row r="21" spans="2:3" ht="24.75" customHeight="1">
      <c r="B21" s="677" t="s">
        <v>723</v>
      </c>
      <c r="C21" s="846"/>
    </row>
    <row r="22" spans="2:3" ht="58.5" customHeight="1">
      <c r="B22" s="677" t="s">
        <v>866</v>
      </c>
      <c r="C22" s="846"/>
    </row>
    <row r="23" spans="2:3" ht="24" customHeight="1">
      <c r="B23" s="677" t="s">
        <v>724</v>
      </c>
      <c r="C23" s="846"/>
    </row>
    <row r="24" spans="2:3" ht="24" customHeight="1">
      <c r="B24" s="677" t="s">
        <v>867</v>
      </c>
      <c r="C24" s="846"/>
    </row>
    <row r="25" spans="2:3" ht="24" customHeight="1">
      <c r="B25" s="677" t="s">
        <v>725</v>
      </c>
      <c r="C25" s="846"/>
    </row>
    <row r="26" spans="2:3" ht="36" customHeight="1">
      <c r="B26" s="677" t="s">
        <v>868</v>
      </c>
      <c r="C26" s="846"/>
    </row>
    <row r="27" spans="2:3" ht="24" customHeight="1">
      <c r="B27" s="677" t="s">
        <v>726</v>
      </c>
      <c r="C27" s="846"/>
    </row>
    <row r="28" spans="2:3" ht="24" customHeight="1">
      <c r="B28" s="677" t="s">
        <v>869</v>
      </c>
      <c r="C28" s="846"/>
    </row>
    <row r="29" spans="2:3" ht="24" customHeight="1">
      <c r="B29" s="677" t="s">
        <v>727</v>
      </c>
      <c r="C29" s="846"/>
    </row>
    <row r="30" spans="2:3" ht="36" customHeight="1">
      <c r="B30" s="677" t="s">
        <v>870</v>
      </c>
      <c r="C30" s="846"/>
    </row>
    <row r="31" spans="2:3" ht="24.75" customHeight="1">
      <c r="B31" s="671" t="s">
        <v>728</v>
      </c>
      <c r="C31" s="846"/>
    </row>
    <row r="32" spans="2:3" ht="60" customHeight="1">
      <c r="B32" s="1447"/>
      <c r="C32" s="846"/>
    </row>
    <row r="33" spans="2:4" ht="60" customHeight="1">
      <c r="B33" s="1447"/>
      <c r="C33" s="846"/>
    </row>
    <row r="34" spans="2:4" ht="21" customHeight="1">
      <c r="B34" s="808" t="s">
        <v>913</v>
      </c>
      <c r="C34" s="808"/>
    </row>
    <row r="35" spans="2:4" ht="51" customHeight="1">
      <c r="B35" s="1446" t="s">
        <v>910</v>
      </c>
      <c r="C35" s="1446"/>
      <c r="D35" s="1446"/>
    </row>
    <row r="38" spans="2:4">
      <c r="B38" s="253" t="s">
        <v>901</v>
      </c>
    </row>
  </sheetData>
  <mergeCells count="15">
    <mergeCell ref="B35:D35"/>
    <mergeCell ref="B34:C34"/>
    <mergeCell ref="B32:B33"/>
    <mergeCell ref="C31:C33"/>
    <mergeCell ref="C9:C10"/>
    <mergeCell ref="C11:C12"/>
    <mergeCell ref="C13:C14"/>
    <mergeCell ref="C15:C16"/>
    <mergeCell ref="C17:C18"/>
    <mergeCell ref="C19:C20"/>
    <mergeCell ref="C21:C22"/>
    <mergeCell ref="C23:C24"/>
    <mergeCell ref="C25:C26"/>
    <mergeCell ref="C27:C28"/>
    <mergeCell ref="C29:C30"/>
  </mergeCells>
  <phoneticPr fontId="5"/>
  <pageMargins left="0.7" right="0.7" top="0.75" bottom="0.75" header="0.3" footer="0.3"/>
  <pageSetup paperSize="9" scale="76" orientation="portrait" r:id="rId1"/>
  <colBreaks count="1" manualBreakCount="1">
    <brk id="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33828" r:id="rId4" name="Check Box 4">
              <controlPr defaultSize="0" autoFill="0" autoLine="0" autoPict="0">
                <anchor moveWithCells="1">
                  <from>
                    <xdr:col>2</xdr:col>
                    <xdr:colOff>219075</xdr:colOff>
                    <xdr:row>12</xdr:row>
                    <xdr:rowOff>66675</xdr:rowOff>
                  </from>
                  <to>
                    <xdr:col>2</xdr:col>
                    <xdr:colOff>838200</xdr:colOff>
                    <xdr:row>13</xdr:row>
                    <xdr:rowOff>0</xdr:rowOff>
                  </to>
                </anchor>
              </controlPr>
            </control>
          </mc:Choice>
        </mc:AlternateContent>
        <mc:AlternateContent xmlns:mc="http://schemas.openxmlformats.org/markup-compatibility/2006">
          <mc:Choice Requires="x14">
            <control shapeId="333830" r:id="rId5" name="Check Box 6">
              <controlPr defaultSize="0" autoFill="0" autoLine="0" autoPict="0">
                <anchor moveWithCells="1">
                  <from>
                    <xdr:col>2</xdr:col>
                    <xdr:colOff>209550</xdr:colOff>
                    <xdr:row>8</xdr:row>
                    <xdr:rowOff>47625</xdr:rowOff>
                  </from>
                  <to>
                    <xdr:col>2</xdr:col>
                    <xdr:colOff>828675</xdr:colOff>
                    <xdr:row>8</xdr:row>
                    <xdr:rowOff>285750</xdr:rowOff>
                  </to>
                </anchor>
              </controlPr>
            </control>
          </mc:Choice>
        </mc:AlternateContent>
        <mc:AlternateContent xmlns:mc="http://schemas.openxmlformats.org/markup-compatibility/2006">
          <mc:Choice Requires="x14">
            <control shapeId="333831" r:id="rId6" name="Check Box 7">
              <controlPr defaultSize="0" autoFill="0" autoLine="0" autoPict="0">
                <anchor moveWithCells="1">
                  <from>
                    <xdr:col>2</xdr:col>
                    <xdr:colOff>209550</xdr:colOff>
                    <xdr:row>10</xdr:row>
                    <xdr:rowOff>47625</xdr:rowOff>
                  </from>
                  <to>
                    <xdr:col>2</xdr:col>
                    <xdr:colOff>828675</xdr:colOff>
                    <xdr:row>10</xdr:row>
                    <xdr:rowOff>285750</xdr:rowOff>
                  </to>
                </anchor>
              </controlPr>
            </control>
          </mc:Choice>
        </mc:AlternateContent>
        <mc:AlternateContent xmlns:mc="http://schemas.openxmlformats.org/markup-compatibility/2006">
          <mc:Choice Requires="x14">
            <control shapeId="333832" r:id="rId7" name="Check Box 8">
              <controlPr defaultSize="0" autoFill="0" autoLine="0" autoPict="0">
                <anchor moveWithCells="1">
                  <from>
                    <xdr:col>2</xdr:col>
                    <xdr:colOff>219075</xdr:colOff>
                    <xdr:row>14</xdr:row>
                    <xdr:rowOff>66675</xdr:rowOff>
                  </from>
                  <to>
                    <xdr:col>2</xdr:col>
                    <xdr:colOff>838200</xdr:colOff>
                    <xdr:row>15</xdr:row>
                    <xdr:rowOff>0</xdr:rowOff>
                  </to>
                </anchor>
              </controlPr>
            </control>
          </mc:Choice>
        </mc:AlternateContent>
        <mc:AlternateContent xmlns:mc="http://schemas.openxmlformats.org/markup-compatibility/2006">
          <mc:Choice Requires="x14">
            <control shapeId="333833" r:id="rId8" name="Check Box 9">
              <controlPr defaultSize="0" autoFill="0" autoLine="0" autoPict="0">
                <anchor moveWithCells="1">
                  <from>
                    <xdr:col>2</xdr:col>
                    <xdr:colOff>219075</xdr:colOff>
                    <xdr:row>16</xdr:row>
                    <xdr:rowOff>66675</xdr:rowOff>
                  </from>
                  <to>
                    <xdr:col>2</xdr:col>
                    <xdr:colOff>838200</xdr:colOff>
                    <xdr:row>17</xdr:row>
                    <xdr:rowOff>0</xdr:rowOff>
                  </to>
                </anchor>
              </controlPr>
            </control>
          </mc:Choice>
        </mc:AlternateContent>
        <mc:AlternateContent xmlns:mc="http://schemas.openxmlformats.org/markup-compatibility/2006">
          <mc:Choice Requires="x14">
            <control shapeId="333834" r:id="rId9" name="Check Box 10">
              <controlPr defaultSize="0" autoFill="0" autoLine="0" autoPict="0">
                <anchor moveWithCells="1">
                  <from>
                    <xdr:col>2</xdr:col>
                    <xdr:colOff>219075</xdr:colOff>
                    <xdr:row>18</xdr:row>
                    <xdr:rowOff>66675</xdr:rowOff>
                  </from>
                  <to>
                    <xdr:col>2</xdr:col>
                    <xdr:colOff>838200</xdr:colOff>
                    <xdr:row>19</xdr:row>
                    <xdr:rowOff>0</xdr:rowOff>
                  </to>
                </anchor>
              </controlPr>
            </control>
          </mc:Choice>
        </mc:AlternateContent>
        <mc:AlternateContent xmlns:mc="http://schemas.openxmlformats.org/markup-compatibility/2006">
          <mc:Choice Requires="x14">
            <control shapeId="333835" r:id="rId10" name="Check Box 11">
              <controlPr defaultSize="0" autoFill="0" autoLine="0" autoPict="0">
                <anchor moveWithCells="1">
                  <from>
                    <xdr:col>2</xdr:col>
                    <xdr:colOff>219075</xdr:colOff>
                    <xdr:row>21</xdr:row>
                    <xdr:rowOff>85725</xdr:rowOff>
                  </from>
                  <to>
                    <xdr:col>2</xdr:col>
                    <xdr:colOff>838200</xdr:colOff>
                    <xdr:row>21</xdr:row>
                    <xdr:rowOff>466725</xdr:rowOff>
                  </to>
                </anchor>
              </controlPr>
            </control>
          </mc:Choice>
        </mc:AlternateContent>
        <mc:AlternateContent xmlns:mc="http://schemas.openxmlformats.org/markup-compatibility/2006">
          <mc:Choice Requires="x14">
            <control shapeId="333836" r:id="rId11" name="Check Box 12">
              <controlPr defaultSize="0" autoFill="0" autoLine="0" autoPict="0">
                <anchor moveWithCells="1">
                  <from>
                    <xdr:col>2</xdr:col>
                    <xdr:colOff>219075</xdr:colOff>
                    <xdr:row>22</xdr:row>
                    <xdr:rowOff>66675</xdr:rowOff>
                  </from>
                  <to>
                    <xdr:col>2</xdr:col>
                    <xdr:colOff>838200</xdr:colOff>
                    <xdr:row>23</xdr:row>
                    <xdr:rowOff>0</xdr:rowOff>
                  </to>
                </anchor>
              </controlPr>
            </control>
          </mc:Choice>
        </mc:AlternateContent>
        <mc:AlternateContent xmlns:mc="http://schemas.openxmlformats.org/markup-compatibility/2006">
          <mc:Choice Requires="x14">
            <control shapeId="333837" r:id="rId12" name="Check Box 13">
              <controlPr defaultSize="0" autoFill="0" autoLine="0" autoPict="0">
                <anchor moveWithCells="1">
                  <from>
                    <xdr:col>2</xdr:col>
                    <xdr:colOff>219075</xdr:colOff>
                    <xdr:row>24</xdr:row>
                    <xdr:rowOff>66675</xdr:rowOff>
                  </from>
                  <to>
                    <xdr:col>2</xdr:col>
                    <xdr:colOff>838200</xdr:colOff>
                    <xdr:row>25</xdr:row>
                    <xdr:rowOff>0</xdr:rowOff>
                  </to>
                </anchor>
              </controlPr>
            </control>
          </mc:Choice>
        </mc:AlternateContent>
        <mc:AlternateContent xmlns:mc="http://schemas.openxmlformats.org/markup-compatibility/2006">
          <mc:Choice Requires="x14">
            <control shapeId="333838" r:id="rId13" name="Check Box 14">
              <controlPr defaultSize="0" autoFill="0" autoLine="0" autoPict="0">
                <anchor moveWithCells="1">
                  <from>
                    <xdr:col>2</xdr:col>
                    <xdr:colOff>219075</xdr:colOff>
                    <xdr:row>26</xdr:row>
                    <xdr:rowOff>66675</xdr:rowOff>
                  </from>
                  <to>
                    <xdr:col>2</xdr:col>
                    <xdr:colOff>838200</xdr:colOff>
                    <xdr:row>27</xdr:row>
                    <xdr:rowOff>0</xdr:rowOff>
                  </to>
                </anchor>
              </controlPr>
            </control>
          </mc:Choice>
        </mc:AlternateContent>
        <mc:AlternateContent xmlns:mc="http://schemas.openxmlformats.org/markup-compatibility/2006">
          <mc:Choice Requires="x14">
            <control shapeId="333839" r:id="rId14" name="Check Box 15">
              <controlPr defaultSize="0" autoFill="0" autoLine="0" autoPict="0">
                <anchor moveWithCells="1">
                  <from>
                    <xdr:col>2</xdr:col>
                    <xdr:colOff>219075</xdr:colOff>
                    <xdr:row>28</xdr:row>
                    <xdr:rowOff>66675</xdr:rowOff>
                  </from>
                  <to>
                    <xdr:col>2</xdr:col>
                    <xdr:colOff>838200</xdr:colOff>
                    <xdr:row>29</xdr:row>
                    <xdr:rowOff>0</xdr:rowOff>
                  </to>
                </anchor>
              </controlPr>
            </control>
          </mc:Choice>
        </mc:AlternateContent>
        <mc:AlternateContent xmlns:mc="http://schemas.openxmlformats.org/markup-compatibility/2006">
          <mc:Choice Requires="x14">
            <control shapeId="333840" r:id="rId15" name="Check Box 16">
              <controlPr defaultSize="0" autoFill="0" autoLine="0" autoPict="0">
                <anchor moveWithCells="1">
                  <from>
                    <xdr:col>2</xdr:col>
                    <xdr:colOff>209550</xdr:colOff>
                    <xdr:row>31</xdr:row>
                    <xdr:rowOff>28575</xdr:rowOff>
                  </from>
                  <to>
                    <xdr:col>2</xdr:col>
                    <xdr:colOff>828675</xdr:colOff>
                    <xdr:row>31</xdr:row>
                    <xdr:rowOff>266700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L15"/>
  <sheetViews>
    <sheetView view="pageBreakPreview" zoomScale="70" zoomScaleNormal="100" zoomScaleSheetLayoutView="70" workbookViewId="0">
      <selection activeCell="U15" sqref="U15"/>
    </sheetView>
  </sheetViews>
  <sheetFormatPr defaultRowHeight="36.75" customHeight="1"/>
  <cols>
    <col min="1" max="7" width="9" style="253"/>
    <col min="8" max="8" width="9" style="253" customWidth="1"/>
    <col min="9" max="9" width="9" style="253"/>
    <col min="10" max="10" width="16.375" style="253" customWidth="1"/>
    <col min="11" max="11" width="9" style="253" customWidth="1"/>
    <col min="12" max="16384" width="9" style="253"/>
  </cols>
  <sheetData>
    <row r="1" spans="1:12" ht="36.75" customHeight="1">
      <c r="L1" s="92" t="s">
        <v>739</v>
      </c>
    </row>
    <row r="3" spans="1:12" ht="36.75" customHeight="1">
      <c r="B3" s="849" t="s">
        <v>512</v>
      </c>
      <c r="C3" s="849"/>
      <c r="D3" s="849"/>
      <c r="E3" s="849"/>
      <c r="F3" s="849"/>
      <c r="G3" s="849"/>
      <c r="H3" s="849"/>
      <c r="I3" s="849"/>
      <c r="J3" s="849"/>
    </row>
    <row r="5" spans="1:12" ht="36.75" customHeight="1">
      <c r="H5" s="1448">
        <f>提出日</f>
        <v>45651</v>
      </c>
      <c r="I5" s="1448"/>
      <c r="J5" s="1448"/>
      <c r="K5" s="1448"/>
    </row>
    <row r="6" spans="1:12" ht="36.75" customHeight="1">
      <c r="E6" s="383"/>
      <c r="F6" s="383"/>
    </row>
    <row r="7" spans="1:12" ht="36.75" customHeight="1">
      <c r="A7" s="551" t="s">
        <v>432</v>
      </c>
    </row>
    <row r="8" spans="1:12" ht="58.5" customHeight="1">
      <c r="F8" s="552" t="str">
        <f>"所在地　　　　"&amp;団体所在地</f>
        <v>所在地　　　　和歌山市小松原通１丁目１番地</v>
      </c>
      <c r="G8" s="293"/>
      <c r="H8" s="1449" t="str">
        <f>団体所在地</f>
        <v>和歌山市小松原通１丁目１番地</v>
      </c>
      <c r="I8" s="1449"/>
      <c r="J8" s="1449"/>
      <c r="K8" s="1449"/>
      <c r="L8" s="1449"/>
    </row>
    <row r="9" spans="1:12" ht="49.5" customHeight="1">
      <c r="F9" s="552" t="str">
        <f>"団体名　　　　"&amp;団体名</f>
        <v>団体名　　　　和歌山委託訓練センター</v>
      </c>
      <c r="G9" s="293"/>
      <c r="H9" s="1449" t="str">
        <f>団体名</f>
        <v>和歌山委託訓練センター</v>
      </c>
      <c r="I9" s="1449"/>
      <c r="J9" s="1449"/>
      <c r="K9" s="1449"/>
      <c r="L9" s="1449"/>
    </row>
    <row r="10" spans="1:12" ht="36.75" customHeight="1">
      <c r="F10" s="552" t="str">
        <f>"代表者職氏名　"&amp;代表者職氏名</f>
        <v>代表者職氏名　代表取締役　和歌山　太郎</v>
      </c>
      <c r="G10" s="293"/>
      <c r="H10" s="460" t="str">
        <f>代表者職氏名</f>
        <v>代表取締役　和歌山　太郎</v>
      </c>
      <c r="I10" s="95"/>
      <c r="J10" s="292"/>
      <c r="K10" s="95"/>
      <c r="L10" s="306"/>
    </row>
    <row r="14" spans="1:12" s="551" customFormat="1" ht="36.75" customHeight="1">
      <c r="A14" s="551" t="s">
        <v>570</v>
      </c>
    </row>
    <row r="15" spans="1:12" s="551" customFormat="1" ht="36.75" customHeight="1">
      <c r="A15" s="551" t="s">
        <v>513</v>
      </c>
    </row>
  </sheetData>
  <mergeCells count="4">
    <mergeCell ref="H5:K5"/>
    <mergeCell ref="H8:L8"/>
    <mergeCell ref="H9:L9"/>
    <mergeCell ref="B3:J3"/>
  </mergeCells>
  <phoneticPr fontId="5"/>
  <pageMargins left="0.70866141732283472" right="0.70866141732283472" top="0.74803149606299213" bottom="0.74803149606299213" header="0.31496062992125984" footer="0.31496062992125984"/>
  <pageSetup paperSize="9" scale="76" orientation="portrait" r:id="rId1"/>
  <colBreaks count="1" manualBreakCount="1">
    <brk id="12"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B1:AX135"/>
  <sheetViews>
    <sheetView view="pageBreakPreview" zoomScale="60" zoomScaleNormal="85" workbookViewId="0">
      <selection activeCell="BE12" sqref="BE12"/>
    </sheetView>
  </sheetViews>
  <sheetFormatPr defaultRowHeight="14.25"/>
  <cols>
    <col min="1" max="1" width="1" style="109" customWidth="1"/>
    <col min="2" max="50" width="1.875" style="109" customWidth="1"/>
    <col min="51" max="51" width="0.875" style="109" customWidth="1"/>
    <col min="52" max="16384" width="9" style="109"/>
  </cols>
  <sheetData>
    <row r="1" spans="2:50" ht="7.5" customHeight="1" thickBot="1"/>
    <row r="2" spans="2:50" ht="15" thickBot="1">
      <c r="B2" s="252"/>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c r="AP2" s="253"/>
      <c r="AQ2" s="776" t="s">
        <v>130</v>
      </c>
      <c r="AR2" s="777"/>
      <c r="AS2" s="777"/>
      <c r="AT2" s="777"/>
      <c r="AU2" s="777"/>
      <c r="AV2" s="777"/>
      <c r="AW2" s="777"/>
      <c r="AX2" s="778"/>
    </row>
    <row r="3" spans="2:50" ht="7.5" customHeight="1">
      <c r="B3" s="25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row>
    <row r="4" spans="2:50" ht="26.25" customHeight="1">
      <c r="B4" s="1450" t="s">
        <v>107</v>
      </c>
      <c r="C4" s="1451"/>
      <c r="D4" s="1451"/>
      <c r="E4" s="1451"/>
      <c r="F4" s="1451"/>
      <c r="G4" s="1451"/>
      <c r="H4" s="1451"/>
      <c r="I4" s="1451"/>
      <c r="J4" s="1451"/>
      <c r="K4" s="1451"/>
      <c r="L4" s="1451"/>
      <c r="M4" s="1451"/>
      <c r="N4" s="1451"/>
      <c r="O4" s="1451"/>
      <c r="P4" s="1451"/>
      <c r="Q4" s="1451"/>
      <c r="R4" s="1451"/>
      <c r="S4" s="1451"/>
      <c r="T4" s="1451"/>
      <c r="U4" s="1451"/>
      <c r="V4" s="1451"/>
      <c r="W4" s="1451"/>
      <c r="X4" s="1451"/>
      <c r="Y4" s="1451"/>
      <c r="Z4" s="1451"/>
      <c r="AA4" s="1451"/>
      <c r="AB4" s="1451"/>
      <c r="AC4" s="1451"/>
      <c r="AD4" s="1451"/>
      <c r="AE4" s="1451"/>
      <c r="AF4" s="1451"/>
      <c r="AG4" s="1451"/>
      <c r="AH4" s="1451"/>
      <c r="AI4" s="1451"/>
      <c r="AJ4" s="1451"/>
      <c r="AK4" s="1451"/>
      <c r="AL4" s="1451"/>
      <c r="AM4" s="1451"/>
      <c r="AN4" s="1451"/>
      <c r="AO4" s="1451"/>
      <c r="AP4" s="1451"/>
      <c r="AQ4" s="1451"/>
      <c r="AR4" s="1451"/>
      <c r="AS4" s="1451"/>
      <c r="AT4" s="1451"/>
      <c r="AU4" s="1451"/>
      <c r="AV4" s="1451"/>
      <c r="AW4" s="1451"/>
      <c r="AX4" s="1451"/>
    </row>
    <row r="5" spans="2:50" ht="18.75" customHeight="1">
      <c r="B5" s="410" t="s">
        <v>700</v>
      </c>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c r="AH5" s="410"/>
      <c r="AI5" s="410"/>
      <c r="AJ5" s="410"/>
      <c r="AK5" s="410"/>
      <c r="AL5" s="410"/>
      <c r="AM5" s="410"/>
      <c r="AN5" s="410"/>
      <c r="AO5" s="410"/>
      <c r="AP5" s="410"/>
      <c r="AQ5" s="410"/>
      <c r="AR5" s="410"/>
      <c r="AS5" s="410"/>
      <c r="AT5" s="410"/>
      <c r="AU5" s="410"/>
      <c r="AV5" s="410"/>
      <c r="AW5" s="410"/>
      <c r="AX5" s="410"/>
    </row>
    <row r="6" spans="2:50" ht="18.75" customHeight="1">
      <c r="B6" s="410" t="s">
        <v>701</v>
      </c>
      <c r="C6" s="410"/>
      <c r="D6" s="410"/>
      <c r="E6" s="410"/>
      <c r="F6" s="410"/>
      <c r="G6" s="410"/>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0"/>
    </row>
    <row r="7" spans="2:50" ht="15" customHeight="1">
      <c r="B7" s="185"/>
    </row>
    <row r="8" spans="2:50" s="152" customFormat="1" ht="18.75" customHeight="1" thickBot="1">
      <c r="B8" s="384" t="s">
        <v>11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row>
    <row r="9" spans="2:50" ht="357.75" customHeight="1" thickBot="1">
      <c r="B9" s="385"/>
      <c r="C9" s="1142" t="s">
        <v>13</v>
      </c>
      <c r="D9" s="786"/>
      <c r="E9" s="786"/>
      <c r="F9" s="786"/>
      <c r="G9" s="786"/>
      <c r="H9" s="786"/>
      <c r="I9" s="786"/>
      <c r="J9" s="786"/>
      <c r="K9" s="786"/>
      <c r="L9" s="786"/>
      <c r="M9" s="786"/>
      <c r="N9" s="786"/>
      <c r="O9" s="786"/>
      <c r="P9" s="786"/>
      <c r="Q9" s="786"/>
      <c r="R9" s="786"/>
      <c r="S9" s="786"/>
      <c r="T9" s="786"/>
      <c r="U9" s="786"/>
      <c r="V9" s="786"/>
      <c r="W9" s="786"/>
      <c r="X9" s="786"/>
      <c r="Y9" s="786"/>
      <c r="Z9" s="786"/>
      <c r="AA9" s="786"/>
      <c r="AB9" s="786"/>
      <c r="AC9" s="786"/>
      <c r="AD9" s="786"/>
      <c r="AE9" s="786"/>
      <c r="AF9" s="786"/>
      <c r="AG9" s="786"/>
      <c r="AH9" s="786"/>
      <c r="AI9" s="786"/>
      <c r="AJ9" s="786"/>
      <c r="AK9" s="786"/>
      <c r="AL9" s="786"/>
      <c r="AM9" s="786"/>
      <c r="AN9" s="786"/>
      <c r="AO9" s="786"/>
      <c r="AP9" s="786"/>
      <c r="AQ9" s="786"/>
      <c r="AR9" s="786"/>
      <c r="AS9" s="786"/>
      <c r="AT9" s="786"/>
      <c r="AU9" s="786"/>
      <c r="AV9" s="786"/>
      <c r="AW9" s="786"/>
      <c r="AX9" s="788"/>
    </row>
    <row r="10" spans="2:50" ht="18.75" customHeight="1">
      <c r="B10" s="385"/>
      <c r="C10" s="115"/>
      <c r="D10" s="184"/>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254"/>
      <c r="AE10" s="254"/>
      <c r="AF10" s="254"/>
      <c r="AG10" s="254"/>
      <c r="AH10" s="254"/>
      <c r="AI10" s="254"/>
      <c r="AJ10" s="254"/>
      <c r="AK10" s="254"/>
      <c r="AL10" s="254"/>
      <c r="AM10" s="254"/>
      <c r="AN10" s="254"/>
      <c r="AO10" s="254"/>
      <c r="AP10" s="254"/>
      <c r="AQ10" s="254"/>
      <c r="AR10" s="254"/>
      <c r="AS10" s="254"/>
      <c r="AT10" s="254"/>
      <c r="AU10" s="254"/>
      <c r="AV10" s="254"/>
      <c r="AW10" s="254"/>
      <c r="AX10" s="254"/>
    </row>
    <row r="11" spans="2:50" s="152" customFormat="1" ht="18.75" customHeight="1" thickBot="1">
      <c r="B11" s="384" t="s">
        <v>12</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row>
    <row r="12" spans="2:50" ht="356.25" customHeight="1" thickBot="1">
      <c r="B12" s="385"/>
      <c r="C12" s="1142" t="s">
        <v>13</v>
      </c>
      <c r="D12" s="786"/>
      <c r="E12" s="786"/>
      <c r="F12" s="786"/>
      <c r="G12" s="786"/>
      <c r="H12" s="786"/>
      <c r="I12" s="786"/>
      <c r="J12" s="786"/>
      <c r="K12" s="786"/>
      <c r="L12" s="786"/>
      <c r="M12" s="786"/>
      <c r="N12" s="786"/>
      <c r="O12" s="786"/>
      <c r="P12" s="786"/>
      <c r="Q12" s="786"/>
      <c r="R12" s="786"/>
      <c r="S12" s="786"/>
      <c r="T12" s="786"/>
      <c r="U12" s="786"/>
      <c r="V12" s="786"/>
      <c r="W12" s="786"/>
      <c r="X12" s="786"/>
      <c r="Y12" s="786"/>
      <c r="Z12" s="786"/>
      <c r="AA12" s="786"/>
      <c r="AB12" s="786"/>
      <c r="AC12" s="786"/>
      <c r="AD12" s="786"/>
      <c r="AE12" s="786"/>
      <c r="AF12" s="786"/>
      <c r="AG12" s="786"/>
      <c r="AH12" s="786"/>
      <c r="AI12" s="786"/>
      <c r="AJ12" s="786"/>
      <c r="AK12" s="786"/>
      <c r="AL12" s="786"/>
      <c r="AM12" s="786"/>
      <c r="AN12" s="786"/>
      <c r="AO12" s="786"/>
      <c r="AP12" s="786"/>
      <c r="AQ12" s="786"/>
      <c r="AR12" s="786"/>
      <c r="AS12" s="786"/>
      <c r="AT12" s="786"/>
      <c r="AU12" s="786"/>
      <c r="AV12" s="786"/>
      <c r="AW12" s="786"/>
      <c r="AX12" s="788"/>
    </row>
    <row r="13" spans="2:50" ht="11.25" customHeight="1">
      <c r="B13" s="385"/>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row>
    <row r="14" spans="2:50" ht="18.75" customHeight="1">
      <c r="B14" s="385"/>
      <c r="C14" s="115"/>
      <c r="D14" s="184"/>
      <c r="E14" s="115"/>
      <c r="F14" s="115"/>
      <c r="G14" s="115"/>
      <c r="H14" s="115"/>
      <c r="I14" s="115"/>
      <c r="J14" s="115"/>
      <c r="K14" s="115"/>
      <c r="L14" s="115"/>
      <c r="M14" s="115"/>
      <c r="N14" s="115"/>
      <c r="O14" s="115"/>
      <c r="P14" s="115"/>
      <c r="Q14" s="115"/>
      <c r="R14" s="115"/>
      <c r="S14" s="115"/>
      <c r="T14" s="115"/>
      <c r="U14" s="115"/>
      <c r="V14" s="184"/>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row>
    <row r="15" spans="2:50" ht="18.75" customHeight="1">
      <c r="B15" s="385"/>
      <c r="C15" s="115"/>
      <c r="D15" s="184"/>
      <c r="E15" s="115"/>
      <c r="F15" s="115"/>
      <c r="G15" s="115"/>
      <c r="H15" s="115"/>
      <c r="I15" s="115"/>
      <c r="J15" s="115"/>
      <c r="K15" s="115"/>
      <c r="L15" s="115"/>
      <c r="M15" s="115"/>
      <c r="N15" s="115"/>
      <c r="O15" s="115"/>
      <c r="P15" s="115"/>
      <c r="Q15" s="115"/>
      <c r="R15" s="115"/>
      <c r="S15" s="115"/>
      <c r="T15" s="115"/>
      <c r="U15" s="115"/>
      <c r="V15" s="184"/>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115"/>
    </row>
    <row r="16" spans="2:50" ht="18.75" customHeight="1">
      <c r="B16" s="385"/>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row>
    <row r="17" spans="2:50" s="152" customFormat="1" ht="18.75" customHeight="1" thickBot="1">
      <c r="B17" s="386" t="s">
        <v>141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row>
    <row r="18" spans="2:50" ht="357.75" customHeight="1" thickBot="1">
      <c r="B18" s="385"/>
      <c r="C18" s="1142" t="s">
        <v>13</v>
      </c>
      <c r="D18" s="786"/>
      <c r="E18" s="786"/>
      <c r="F18" s="786"/>
      <c r="G18" s="786"/>
      <c r="H18" s="786"/>
      <c r="I18" s="786"/>
      <c r="J18" s="786"/>
      <c r="K18" s="786"/>
      <c r="L18" s="786"/>
      <c r="M18" s="786"/>
      <c r="N18" s="786"/>
      <c r="O18" s="786"/>
      <c r="P18" s="786"/>
      <c r="Q18" s="786"/>
      <c r="R18" s="786"/>
      <c r="S18" s="786"/>
      <c r="T18" s="786"/>
      <c r="U18" s="786"/>
      <c r="V18" s="786"/>
      <c r="W18" s="786"/>
      <c r="X18" s="786"/>
      <c r="Y18" s="786"/>
      <c r="Z18" s="786"/>
      <c r="AA18" s="786"/>
      <c r="AB18" s="786"/>
      <c r="AC18" s="786"/>
      <c r="AD18" s="786"/>
      <c r="AE18" s="786"/>
      <c r="AF18" s="786"/>
      <c r="AG18" s="786"/>
      <c r="AH18" s="786"/>
      <c r="AI18" s="786"/>
      <c r="AJ18" s="786"/>
      <c r="AK18" s="786"/>
      <c r="AL18" s="786"/>
      <c r="AM18" s="786"/>
      <c r="AN18" s="786"/>
      <c r="AO18" s="786"/>
      <c r="AP18" s="786"/>
      <c r="AQ18" s="786"/>
      <c r="AR18" s="786"/>
      <c r="AS18" s="786"/>
      <c r="AT18" s="786"/>
      <c r="AU18" s="786"/>
      <c r="AV18" s="786"/>
      <c r="AW18" s="786"/>
      <c r="AX18" s="788"/>
    </row>
    <row r="19" spans="2:50" ht="18.75" customHeight="1">
      <c r="B19" s="385"/>
      <c r="C19" s="115"/>
      <c r="D19" s="184"/>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254"/>
      <c r="AE19" s="254"/>
      <c r="AF19" s="254"/>
      <c r="AG19" s="254"/>
      <c r="AH19" s="254"/>
      <c r="AI19" s="254"/>
      <c r="AJ19" s="254"/>
      <c r="AK19" s="254"/>
      <c r="AL19" s="254"/>
      <c r="AM19" s="254"/>
      <c r="AN19" s="254"/>
      <c r="AO19" s="254"/>
      <c r="AP19" s="254"/>
      <c r="AQ19" s="254"/>
      <c r="AR19" s="254"/>
      <c r="AS19" s="254"/>
      <c r="AT19" s="254"/>
      <c r="AU19" s="254"/>
      <c r="AV19" s="254"/>
      <c r="AW19" s="254"/>
      <c r="AX19" s="254"/>
    </row>
    <row r="20" spans="2:50" s="152" customFormat="1" ht="18.75" customHeight="1" thickBot="1">
      <c r="B20" s="386" t="s">
        <v>142</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row>
    <row r="21" spans="2:50" ht="356.25" customHeight="1" thickBot="1">
      <c r="B21" s="385"/>
      <c r="C21" s="1142" t="s">
        <v>13</v>
      </c>
      <c r="D21" s="786"/>
      <c r="E21" s="786"/>
      <c r="F21" s="786"/>
      <c r="G21" s="786"/>
      <c r="H21" s="786"/>
      <c r="I21" s="786"/>
      <c r="J21" s="786"/>
      <c r="K21" s="786"/>
      <c r="L21" s="786"/>
      <c r="M21" s="786"/>
      <c r="N21" s="786"/>
      <c r="O21" s="786"/>
      <c r="P21" s="786"/>
      <c r="Q21" s="786"/>
      <c r="R21" s="786"/>
      <c r="S21" s="786"/>
      <c r="T21" s="786"/>
      <c r="U21" s="786"/>
      <c r="V21" s="786"/>
      <c r="W21" s="786"/>
      <c r="X21" s="786"/>
      <c r="Y21" s="786"/>
      <c r="Z21" s="786"/>
      <c r="AA21" s="786"/>
      <c r="AB21" s="786"/>
      <c r="AC21" s="786"/>
      <c r="AD21" s="786"/>
      <c r="AE21" s="786"/>
      <c r="AF21" s="786"/>
      <c r="AG21" s="786"/>
      <c r="AH21" s="786"/>
      <c r="AI21" s="786"/>
      <c r="AJ21" s="786"/>
      <c r="AK21" s="786"/>
      <c r="AL21" s="786"/>
      <c r="AM21" s="786"/>
      <c r="AN21" s="786"/>
      <c r="AO21" s="786"/>
      <c r="AP21" s="786"/>
      <c r="AQ21" s="786"/>
      <c r="AR21" s="786"/>
      <c r="AS21" s="786"/>
      <c r="AT21" s="786"/>
      <c r="AU21" s="786"/>
      <c r="AV21" s="786"/>
      <c r="AW21" s="786"/>
      <c r="AX21" s="788"/>
    </row>
    <row r="22" spans="2:50" ht="18.75" customHeight="1">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row>
    <row r="23" spans="2:50" ht="18.75" customHeight="1">
      <c r="B23" s="385"/>
      <c r="C23" s="115"/>
      <c r="D23" s="184"/>
      <c r="E23" s="115"/>
      <c r="F23" s="115"/>
      <c r="G23" s="115"/>
      <c r="H23" s="115"/>
      <c r="I23" s="115"/>
      <c r="J23" s="115"/>
      <c r="K23" s="115"/>
      <c r="L23" s="115"/>
      <c r="M23" s="115"/>
      <c r="N23" s="115"/>
      <c r="O23" s="115"/>
      <c r="P23" s="115"/>
      <c r="Q23" s="115"/>
      <c r="R23" s="115"/>
      <c r="S23" s="115"/>
      <c r="T23" s="115"/>
      <c r="U23" s="115"/>
      <c r="V23" s="184"/>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row>
    <row r="24" spans="2:50" ht="18.75" customHeight="1">
      <c r="B24" s="385"/>
      <c r="C24" s="115"/>
      <c r="D24" s="184"/>
      <c r="E24" s="115"/>
      <c r="F24" s="115"/>
      <c r="G24" s="115"/>
      <c r="H24" s="115"/>
      <c r="I24" s="115"/>
      <c r="J24" s="115"/>
      <c r="K24" s="115"/>
      <c r="L24" s="115"/>
      <c r="M24" s="115"/>
      <c r="N24" s="115"/>
      <c r="O24" s="115"/>
      <c r="P24" s="115"/>
      <c r="Q24" s="115"/>
      <c r="R24" s="115"/>
      <c r="S24" s="115"/>
      <c r="T24" s="115"/>
      <c r="U24" s="115"/>
      <c r="V24" s="184"/>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row>
    <row r="25" spans="2:50" ht="18.75" customHeight="1">
      <c r="B25" s="385"/>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row>
    <row r="26" spans="2:50" s="152" customFormat="1" ht="18.75" customHeight="1" thickBot="1">
      <c r="B26" s="386" t="s">
        <v>175</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row>
    <row r="27" spans="2:50" ht="357.75" customHeight="1" thickBot="1">
      <c r="B27" s="385"/>
      <c r="C27" s="1142" t="s">
        <v>13</v>
      </c>
      <c r="D27" s="786"/>
      <c r="E27" s="786"/>
      <c r="F27" s="786"/>
      <c r="G27" s="786"/>
      <c r="H27" s="786"/>
      <c r="I27" s="786"/>
      <c r="J27" s="786"/>
      <c r="K27" s="786"/>
      <c r="L27" s="786"/>
      <c r="M27" s="786"/>
      <c r="N27" s="786"/>
      <c r="O27" s="786"/>
      <c r="P27" s="786"/>
      <c r="Q27" s="786"/>
      <c r="R27" s="786"/>
      <c r="S27" s="786"/>
      <c r="T27" s="786"/>
      <c r="U27" s="786"/>
      <c r="V27" s="786"/>
      <c r="W27" s="786"/>
      <c r="X27" s="786"/>
      <c r="Y27" s="786"/>
      <c r="Z27" s="786"/>
      <c r="AA27" s="786"/>
      <c r="AB27" s="786"/>
      <c r="AC27" s="786"/>
      <c r="AD27" s="786"/>
      <c r="AE27" s="786"/>
      <c r="AF27" s="786"/>
      <c r="AG27" s="786"/>
      <c r="AH27" s="786"/>
      <c r="AI27" s="786"/>
      <c r="AJ27" s="786"/>
      <c r="AK27" s="786"/>
      <c r="AL27" s="786"/>
      <c r="AM27" s="786"/>
      <c r="AN27" s="786"/>
      <c r="AO27" s="786"/>
      <c r="AP27" s="786"/>
      <c r="AQ27" s="786"/>
      <c r="AR27" s="786"/>
      <c r="AS27" s="786"/>
      <c r="AT27" s="786"/>
      <c r="AU27" s="786"/>
      <c r="AV27" s="786"/>
      <c r="AW27" s="786"/>
      <c r="AX27" s="788"/>
    </row>
    <row r="28" spans="2:50" ht="18.75" customHeight="1">
      <c r="B28" s="385"/>
      <c r="C28" s="115"/>
      <c r="D28" s="184"/>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254"/>
      <c r="AE28" s="254"/>
      <c r="AF28" s="254"/>
      <c r="AG28" s="254"/>
      <c r="AH28" s="254"/>
      <c r="AI28" s="254"/>
      <c r="AJ28" s="254"/>
      <c r="AK28" s="254"/>
      <c r="AL28" s="254"/>
      <c r="AM28" s="254"/>
      <c r="AN28" s="254"/>
      <c r="AO28" s="254"/>
      <c r="AP28" s="254"/>
      <c r="AQ28" s="254"/>
      <c r="AR28" s="254"/>
      <c r="AS28" s="254"/>
      <c r="AT28" s="254"/>
      <c r="AU28" s="254"/>
      <c r="AV28" s="254"/>
      <c r="AW28" s="254"/>
      <c r="AX28" s="254"/>
    </row>
    <row r="29" spans="2:50" s="152" customFormat="1" ht="18.75" customHeight="1" thickBot="1">
      <c r="B29" s="386" t="s">
        <v>194</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row>
    <row r="30" spans="2:50" ht="356.25" customHeight="1" thickBot="1">
      <c r="B30" s="385"/>
      <c r="C30" s="1142" t="s">
        <v>13</v>
      </c>
      <c r="D30" s="786"/>
      <c r="E30" s="786"/>
      <c r="F30" s="786"/>
      <c r="G30" s="786"/>
      <c r="H30" s="786"/>
      <c r="I30" s="786"/>
      <c r="J30" s="786"/>
      <c r="K30" s="786"/>
      <c r="L30" s="786"/>
      <c r="M30" s="786"/>
      <c r="N30" s="786"/>
      <c r="O30" s="786"/>
      <c r="P30" s="786"/>
      <c r="Q30" s="786"/>
      <c r="R30" s="786"/>
      <c r="S30" s="786"/>
      <c r="T30" s="786"/>
      <c r="U30" s="786"/>
      <c r="V30" s="786"/>
      <c r="W30" s="786"/>
      <c r="X30" s="786"/>
      <c r="Y30" s="786"/>
      <c r="Z30" s="786"/>
      <c r="AA30" s="786"/>
      <c r="AB30" s="786"/>
      <c r="AC30" s="786"/>
      <c r="AD30" s="786"/>
      <c r="AE30" s="786"/>
      <c r="AF30" s="786"/>
      <c r="AG30" s="786"/>
      <c r="AH30" s="786"/>
      <c r="AI30" s="786"/>
      <c r="AJ30" s="786"/>
      <c r="AK30" s="786"/>
      <c r="AL30" s="786"/>
      <c r="AM30" s="786"/>
      <c r="AN30" s="786"/>
      <c r="AO30" s="786"/>
      <c r="AP30" s="786"/>
      <c r="AQ30" s="786"/>
      <c r="AR30" s="786"/>
      <c r="AS30" s="786"/>
      <c r="AT30" s="786"/>
      <c r="AU30" s="786"/>
      <c r="AV30" s="786"/>
      <c r="AW30" s="786"/>
      <c r="AX30" s="788"/>
    </row>
    <row r="31" spans="2:50" ht="18.75" customHeight="1">
      <c r="B31" s="115"/>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row>
    <row r="32" spans="2:50" ht="18.75" customHeight="1">
      <c r="B32" s="115"/>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row>
    <row r="33" spans="2:50" ht="18.75" customHeight="1">
      <c r="B33" s="385"/>
      <c r="C33" s="115"/>
      <c r="D33" s="184"/>
      <c r="E33" s="115"/>
      <c r="F33" s="115"/>
      <c r="G33" s="115"/>
      <c r="H33" s="115"/>
      <c r="I33" s="115"/>
      <c r="J33" s="115"/>
      <c r="K33" s="115"/>
      <c r="L33" s="115"/>
      <c r="M33" s="115"/>
      <c r="N33" s="115"/>
      <c r="O33" s="115"/>
      <c r="P33" s="115"/>
      <c r="Q33" s="115"/>
      <c r="R33" s="115"/>
      <c r="S33" s="115"/>
      <c r="T33" s="115"/>
      <c r="U33" s="115"/>
      <c r="V33" s="184"/>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row>
    <row r="34" spans="2:50" ht="18.75" customHeight="1">
      <c r="B34" s="385"/>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row>
    <row r="35" spans="2:50" s="152" customFormat="1" ht="18.75" customHeight="1" thickBot="1">
      <c r="B35" s="386" t="s">
        <v>195</v>
      </c>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row>
    <row r="36" spans="2:50" ht="357.75" customHeight="1" thickBot="1">
      <c r="B36" s="385"/>
      <c r="C36" s="1142" t="s">
        <v>13</v>
      </c>
      <c r="D36" s="786"/>
      <c r="E36" s="786"/>
      <c r="F36" s="786"/>
      <c r="G36" s="786"/>
      <c r="H36" s="786"/>
      <c r="I36" s="786"/>
      <c r="J36" s="786"/>
      <c r="K36" s="786"/>
      <c r="L36" s="786"/>
      <c r="M36" s="786"/>
      <c r="N36" s="786"/>
      <c r="O36" s="786"/>
      <c r="P36" s="786"/>
      <c r="Q36" s="786"/>
      <c r="R36" s="786"/>
      <c r="S36" s="786"/>
      <c r="T36" s="786"/>
      <c r="U36" s="786"/>
      <c r="V36" s="786"/>
      <c r="W36" s="786"/>
      <c r="X36" s="786"/>
      <c r="Y36" s="786"/>
      <c r="Z36" s="786"/>
      <c r="AA36" s="786"/>
      <c r="AB36" s="786"/>
      <c r="AC36" s="786"/>
      <c r="AD36" s="786"/>
      <c r="AE36" s="786"/>
      <c r="AF36" s="786"/>
      <c r="AG36" s="786"/>
      <c r="AH36" s="786"/>
      <c r="AI36" s="786"/>
      <c r="AJ36" s="786"/>
      <c r="AK36" s="786"/>
      <c r="AL36" s="786"/>
      <c r="AM36" s="786"/>
      <c r="AN36" s="786"/>
      <c r="AO36" s="786"/>
      <c r="AP36" s="786"/>
      <c r="AQ36" s="786"/>
      <c r="AR36" s="786"/>
      <c r="AS36" s="786"/>
      <c r="AT36" s="786"/>
      <c r="AU36" s="786"/>
      <c r="AV36" s="786"/>
      <c r="AW36" s="786"/>
      <c r="AX36" s="788"/>
    </row>
    <row r="37" spans="2:50" ht="18.75" customHeight="1">
      <c r="B37" s="385"/>
      <c r="C37" s="115"/>
      <c r="D37" s="184"/>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254"/>
      <c r="AE37" s="254"/>
      <c r="AF37" s="254"/>
      <c r="AG37" s="254"/>
      <c r="AH37" s="254"/>
      <c r="AI37" s="254"/>
      <c r="AJ37" s="254"/>
      <c r="AK37" s="254"/>
      <c r="AL37" s="254"/>
      <c r="AM37" s="254"/>
      <c r="AN37" s="254"/>
      <c r="AO37" s="254"/>
      <c r="AP37" s="254"/>
      <c r="AQ37" s="254"/>
      <c r="AR37" s="254"/>
      <c r="AS37" s="254"/>
      <c r="AT37" s="254"/>
      <c r="AU37" s="254"/>
      <c r="AV37" s="254"/>
      <c r="AW37" s="254"/>
      <c r="AX37" s="254"/>
    </row>
    <row r="38" spans="2:50" s="152" customFormat="1" ht="18.75" customHeight="1" thickBot="1">
      <c r="B38" s="386" t="s">
        <v>196</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row>
    <row r="39" spans="2:50" ht="356.25" customHeight="1" thickBot="1">
      <c r="B39" s="385"/>
      <c r="C39" s="1142" t="s">
        <v>13</v>
      </c>
      <c r="D39" s="786"/>
      <c r="E39" s="786"/>
      <c r="F39" s="786"/>
      <c r="G39" s="786"/>
      <c r="H39" s="786"/>
      <c r="I39" s="786"/>
      <c r="J39" s="786"/>
      <c r="K39" s="786"/>
      <c r="L39" s="786"/>
      <c r="M39" s="786"/>
      <c r="N39" s="786"/>
      <c r="O39" s="786"/>
      <c r="P39" s="786"/>
      <c r="Q39" s="786"/>
      <c r="R39" s="786"/>
      <c r="S39" s="786"/>
      <c r="T39" s="786"/>
      <c r="U39" s="786"/>
      <c r="V39" s="786"/>
      <c r="W39" s="786"/>
      <c r="X39" s="786"/>
      <c r="Y39" s="786"/>
      <c r="Z39" s="786"/>
      <c r="AA39" s="786"/>
      <c r="AB39" s="786"/>
      <c r="AC39" s="786"/>
      <c r="AD39" s="786"/>
      <c r="AE39" s="786"/>
      <c r="AF39" s="786"/>
      <c r="AG39" s="786"/>
      <c r="AH39" s="786"/>
      <c r="AI39" s="786"/>
      <c r="AJ39" s="786"/>
      <c r="AK39" s="786"/>
      <c r="AL39" s="786"/>
      <c r="AM39" s="786"/>
      <c r="AN39" s="786"/>
      <c r="AO39" s="786"/>
      <c r="AP39" s="786"/>
      <c r="AQ39" s="786"/>
      <c r="AR39" s="786"/>
      <c r="AS39" s="786"/>
      <c r="AT39" s="786"/>
      <c r="AU39" s="786"/>
      <c r="AV39" s="786"/>
      <c r="AW39" s="786"/>
      <c r="AX39" s="788"/>
    </row>
    <row r="40" spans="2:50" ht="18.75" customHeight="1">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row>
    <row r="41" spans="2:50" ht="18.75" customHeight="1">
      <c r="B41" s="11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row>
    <row r="42" spans="2:50" ht="18.75" customHeight="1">
      <c r="B42" s="385"/>
      <c r="C42" s="115"/>
      <c r="D42" s="184"/>
      <c r="E42" s="115"/>
      <c r="F42" s="115"/>
      <c r="G42" s="115"/>
      <c r="H42" s="115"/>
      <c r="I42" s="115"/>
      <c r="J42" s="115"/>
      <c r="K42" s="115"/>
      <c r="L42" s="115"/>
      <c r="M42" s="115"/>
      <c r="N42" s="115"/>
      <c r="O42" s="115"/>
      <c r="P42" s="115"/>
      <c r="Q42" s="115"/>
      <c r="R42" s="115"/>
      <c r="S42" s="115"/>
      <c r="T42" s="115"/>
      <c r="U42" s="115"/>
      <c r="V42" s="184"/>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row>
    <row r="43" spans="2:50" ht="18.75" customHeight="1">
      <c r="B43" s="385"/>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row>
    <row r="44" spans="2:50" s="152" customFormat="1" ht="18.75" customHeight="1" thickBot="1">
      <c r="B44" s="387" t="s">
        <v>186</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row>
    <row r="45" spans="2:50" ht="357.75" customHeight="1" thickBot="1">
      <c r="B45" s="385"/>
      <c r="C45" s="1142" t="s">
        <v>13</v>
      </c>
      <c r="D45" s="786"/>
      <c r="E45" s="786"/>
      <c r="F45" s="786"/>
      <c r="G45" s="786"/>
      <c r="H45" s="786"/>
      <c r="I45" s="786"/>
      <c r="J45" s="786"/>
      <c r="K45" s="786"/>
      <c r="L45" s="786"/>
      <c r="M45" s="786"/>
      <c r="N45" s="786"/>
      <c r="O45" s="786"/>
      <c r="P45" s="786"/>
      <c r="Q45" s="786"/>
      <c r="R45" s="786"/>
      <c r="S45" s="786"/>
      <c r="T45" s="786"/>
      <c r="U45" s="786"/>
      <c r="V45" s="786"/>
      <c r="W45" s="786"/>
      <c r="X45" s="786"/>
      <c r="Y45" s="786"/>
      <c r="Z45" s="786"/>
      <c r="AA45" s="786"/>
      <c r="AB45" s="786"/>
      <c r="AC45" s="786"/>
      <c r="AD45" s="786"/>
      <c r="AE45" s="786"/>
      <c r="AF45" s="786"/>
      <c r="AG45" s="786"/>
      <c r="AH45" s="786"/>
      <c r="AI45" s="786"/>
      <c r="AJ45" s="786"/>
      <c r="AK45" s="786"/>
      <c r="AL45" s="786"/>
      <c r="AM45" s="786"/>
      <c r="AN45" s="786"/>
      <c r="AO45" s="786"/>
      <c r="AP45" s="786"/>
      <c r="AQ45" s="786"/>
      <c r="AR45" s="786"/>
      <c r="AS45" s="786"/>
      <c r="AT45" s="786"/>
      <c r="AU45" s="786"/>
      <c r="AV45" s="786"/>
      <c r="AW45" s="786"/>
      <c r="AX45" s="788"/>
    </row>
    <row r="46" spans="2:50" ht="18.75" customHeight="1">
      <c r="B46" s="385"/>
      <c r="C46" s="115"/>
      <c r="D46" s="184"/>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254"/>
      <c r="AE46" s="254"/>
      <c r="AF46" s="254"/>
      <c r="AG46" s="254"/>
      <c r="AH46" s="254"/>
      <c r="AI46" s="254"/>
      <c r="AJ46" s="254"/>
      <c r="AK46" s="254"/>
      <c r="AL46" s="254"/>
      <c r="AM46" s="254"/>
      <c r="AN46" s="254"/>
      <c r="AO46" s="254"/>
      <c r="AP46" s="254"/>
      <c r="AQ46" s="254"/>
      <c r="AR46" s="254"/>
      <c r="AS46" s="254"/>
      <c r="AT46" s="254"/>
      <c r="AU46" s="254"/>
      <c r="AV46" s="254"/>
      <c r="AW46" s="254"/>
      <c r="AX46" s="254"/>
    </row>
    <row r="47" spans="2:50" s="152" customFormat="1" ht="18.75" customHeight="1" thickBot="1">
      <c r="B47" s="387" t="s">
        <v>187</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row>
    <row r="48" spans="2:50" ht="356.25" customHeight="1" thickBot="1">
      <c r="B48" s="385"/>
      <c r="C48" s="1142" t="s">
        <v>13</v>
      </c>
      <c r="D48" s="786"/>
      <c r="E48" s="786"/>
      <c r="F48" s="786"/>
      <c r="G48" s="786"/>
      <c r="H48" s="786"/>
      <c r="I48" s="786"/>
      <c r="J48" s="786"/>
      <c r="K48" s="786"/>
      <c r="L48" s="786"/>
      <c r="M48" s="786"/>
      <c r="N48" s="786"/>
      <c r="O48" s="786"/>
      <c r="P48" s="786"/>
      <c r="Q48" s="786"/>
      <c r="R48" s="786"/>
      <c r="S48" s="786"/>
      <c r="T48" s="786"/>
      <c r="U48" s="786"/>
      <c r="V48" s="786"/>
      <c r="W48" s="786"/>
      <c r="X48" s="786"/>
      <c r="Y48" s="786"/>
      <c r="Z48" s="786"/>
      <c r="AA48" s="786"/>
      <c r="AB48" s="786"/>
      <c r="AC48" s="786"/>
      <c r="AD48" s="786"/>
      <c r="AE48" s="786"/>
      <c r="AF48" s="786"/>
      <c r="AG48" s="786"/>
      <c r="AH48" s="786"/>
      <c r="AI48" s="786"/>
      <c r="AJ48" s="786"/>
      <c r="AK48" s="786"/>
      <c r="AL48" s="786"/>
      <c r="AM48" s="786"/>
      <c r="AN48" s="786"/>
      <c r="AO48" s="786"/>
      <c r="AP48" s="786"/>
      <c r="AQ48" s="786"/>
      <c r="AR48" s="786"/>
      <c r="AS48" s="786"/>
      <c r="AT48" s="786"/>
      <c r="AU48" s="786"/>
      <c r="AV48" s="786"/>
      <c r="AW48" s="786"/>
      <c r="AX48" s="788"/>
    </row>
    <row r="49" spans="2:50" ht="18.75" customHeight="1">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row>
    <row r="50" spans="2:50" ht="18.75" customHeight="1">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row>
    <row r="51" spans="2:50" ht="18.75" customHeight="1">
      <c r="B51" s="108"/>
      <c r="C51" s="184"/>
      <c r="D51" s="184"/>
      <c r="E51" s="184"/>
      <c r="F51" s="184"/>
      <c r="G51" s="184"/>
      <c r="H51" s="184"/>
      <c r="I51" s="184"/>
      <c r="J51" s="184"/>
      <c r="K51" s="184"/>
      <c r="L51" s="184"/>
      <c r="M51" s="184"/>
      <c r="N51" s="184"/>
      <c r="O51" s="184"/>
      <c r="P51" s="184"/>
      <c r="Q51" s="184"/>
      <c r="R51" s="184"/>
      <c r="S51" s="184"/>
      <c r="T51" s="184"/>
      <c r="U51" s="184"/>
      <c r="V51" s="184"/>
      <c r="W51" s="184"/>
      <c r="X51" s="165"/>
      <c r="Y51" s="165"/>
      <c r="Z51" s="165"/>
      <c r="AA51" s="165"/>
      <c r="AB51" s="165"/>
      <c r="AC51" s="165"/>
      <c r="AD51" s="165"/>
      <c r="AE51" s="165"/>
      <c r="AF51" s="165"/>
      <c r="AG51" s="165"/>
      <c r="AH51" s="165"/>
      <c r="AI51" s="165"/>
      <c r="AJ51" s="165"/>
      <c r="AK51" s="165"/>
      <c r="AL51" s="165"/>
      <c r="AM51" s="165"/>
      <c r="AN51" s="165"/>
      <c r="AO51" s="165"/>
      <c r="AP51" s="165"/>
      <c r="AQ51" s="165"/>
      <c r="AR51" s="165"/>
      <c r="AS51" s="165"/>
      <c r="AT51" s="165"/>
      <c r="AU51" s="165"/>
      <c r="AV51" s="165"/>
      <c r="AW51" s="165"/>
      <c r="AX51" s="165"/>
    </row>
    <row r="52" spans="2:50" ht="18.75" customHeight="1">
      <c r="B52" s="108"/>
      <c r="C52" s="184"/>
      <c r="D52" s="184"/>
      <c r="E52" s="184"/>
      <c r="F52" s="184"/>
      <c r="G52" s="184"/>
      <c r="H52" s="184"/>
      <c r="I52" s="184"/>
      <c r="J52" s="184"/>
      <c r="K52" s="184"/>
      <c r="L52" s="184"/>
      <c r="M52" s="184"/>
      <c r="N52" s="184"/>
      <c r="O52" s="184"/>
      <c r="P52" s="184"/>
      <c r="Q52" s="184"/>
      <c r="R52" s="184"/>
      <c r="S52" s="184"/>
      <c r="T52" s="184"/>
      <c r="U52" s="184"/>
      <c r="V52" s="184"/>
      <c r="W52" s="184"/>
      <c r="X52" s="165"/>
      <c r="Y52" s="165"/>
      <c r="Z52" s="165"/>
      <c r="AA52" s="165"/>
      <c r="AB52" s="165"/>
      <c r="AC52" s="165"/>
      <c r="AD52" s="165"/>
      <c r="AE52" s="165"/>
      <c r="AF52" s="165"/>
      <c r="AG52" s="165"/>
      <c r="AH52" s="165"/>
      <c r="AI52" s="165"/>
      <c r="AJ52" s="165"/>
      <c r="AK52" s="165"/>
      <c r="AL52" s="165"/>
      <c r="AM52" s="165"/>
      <c r="AN52" s="165"/>
      <c r="AO52" s="165"/>
      <c r="AP52" s="165"/>
      <c r="AQ52" s="165"/>
      <c r="AR52" s="165"/>
      <c r="AS52" s="165"/>
      <c r="AT52" s="165"/>
      <c r="AU52" s="165"/>
      <c r="AV52" s="165"/>
      <c r="AW52" s="165"/>
      <c r="AX52" s="165"/>
    </row>
    <row r="53" spans="2:50" ht="18.75" customHeight="1">
      <c r="B53" s="108"/>
      <c r="C53" s="184"/>
      <c r="D53" s="184"/>
      <c r="E53" s="184"/>
      <c r="F53" s="184"/>
      <c r="G53" s="184"/>
      <c r="H53" s="184"/>
      <c r="I53" s="184"/>
      <c r="J53" s="184"/>
      <c r="K53" s="184"/>
      <c r="L53" s="184"/>
      <c r="M53" s="184"/>
      <c r="N53" s="184"/>
      <c r="O53" s="184"/>
      <c r="P53" s="184"/>
      <c r="Q53" s="184"/>
      <c r="R53" s="184"/>
      <c r="S53" s="184"/>
      <c r="T53" s="184"/>
      <c r="U53" s="184"/>
      <c r="V53" s="184"/>
      <c r="W53" s="184"/>
      <c r="X53" s="165"/>
      <c r="Y53" s="165"/>
      <c r="Z53" s="165"/>
      <c r="AA53" s="165"/>
      <c r="AB53" s="165"/>
      <c r="AC53" s="165"/>
      <c r="AD53" s="165"/>
      <c r="AE53" s="165"/>
      <c r="AF53" s="165"/>
      <c r="AG53" s="165"/>
      <c r="AH53" s="165"/>
      <c r="AI53" s="165"/>
      <c r="AJ53" s="165"/>
      <c r="AK53" s="165"/>
      <c r="AL53" s="165"/>
      <c r="AM53" s="165"/>
      <c r="AN53" s="165"/>
      <c r="AO53" s="165"/>
      <c r="AP53" s="165"/>
      <c r="AQ53" s="165"/>
      <c r="AR53" s="165"/>
      <c r="AS53" s="165"/>
      <c r="AT53" s="165"/>
      <c r="AU53" s="165"/>
      <c r="AV53" s="165"/>
      <c r="AW53" s="165"/>
      <c r="AX53" s="165"/>
    </row>
    <row r="54" spans="2:50" ht="18.75" customHeight="1"/>
    <row r="55" spans="2:50" ht="18.75" customHeight="1">
      <c r="B55" s="185"/>
    </row>
    <row r="56" spans="2:50" ht="18.75" customHeight="1">
      <c r="B56" s="115"/>
      <c r="C56" s="184"/>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260"/>
      <c r="AL56" s="260"/>
      <c r="AM56" s="260"/>
      <c r="AN56" s="260"/>
      <c r="AO56" s="115"/>
      <c r="AP56" s="115"/>
      <c r="AQ56" s="115"/>
      <c r="AR56" s="115"/>
      <c r="AS56" s="115"/>
      <c r="AT56" s="115"/>
      <c r="AU56" s="115"/>
      <c r="AV56" s="115"/>
      <c r="AW56" s="115"/>
      <c r="AX56" s="115"/>
    </row>
    <row r="57" spans="2:50" ht="18.75" customHeight="1">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row>
    <row r="58" spans="2:50" ht="18.75" customHeight="1">
      <c r="B58" s="115"/>
      <c r="C58" s="184"/>
      <c r="D58" s="184"/>
      <c r="E58" s="184"/>
      <c r="F58" s="184"/>
      <c r="G58" s="184"/>
      <c r="H58" s="184"/>
      <c r="I58" s="184"/>
      <c r="J58" s="184"/>
      <c r="K58" s="184"/>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260"/>
      <c r="AL58" s="260"/>
      <c r="AM58" s="260"/>
      <c r="AN58" s="260"/>
      <c r="AO58" s="115"/>
      <c r="AP58" s="115"/>
      <c r="AQ58" s="115"/>
      <c r="AR58" s="115"/>
      <c r="AS58" s="115"/>
      <c r="AT58" s="115"/>
      <c r="AU58" s="115"/>
      <c r="AV58" s="115"/>
      <c r="AW58" s="115"/>
      <c r="AX58" s="115"/>
    </row>
    <row r="59" spans="2:50" ht="18.75" customHeight="1">
      <c r="B59" s="115"/>
      <c r="C59" s="184"/>
      <c r="D59" s="184"/>
      <c r="E59" s="184"/>
      <c r="F59" s="184"/>
      <c r="G59" s="184"/>
      <c r="H59" s="184"/>
      <c r="I59" s="184"/>
      <c r="J59" s="184"/>
      <c r="K59" s="184"/>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row>
    <row r="60" spans="2:50" ht="18.75" customHeight="1">
      <c r="B60" s="115"/>
      <c r="C60" s="184"/>
      <c r="D60" s="184"/>
      <c r="E60" s="184"/>
      <c r="F60" s="184"/>
      <c r="G60" s="184"/>
      <c r="H60" s="184"/>
      <c r="I60" s="184"/>
      <c r="J60" s="184"/>
      <c r="K60" s="184"/>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260"/>
      <c r="AL60" s="260"/>
      <c r="AM60" s="260"/>
      <c r="AN60" s="260"/>
      <c r="AO60" s="115"/>
      <c r="AP60" s="115"/>
      <c r="AQ60" s="115"/>
      <c r="AR60" s="115"/>
      <c r="AS60" s="115"/>
      <c r="AT60" s="115"/>
      <c r="AU60" s="115"/>
      <c r="AV60" s="115"/>
      <c r="AW60" s="115"/>
      <c r="AX60" s="115"/>
    </row>
    <row r="61" spans="2:50" ht="18.75" customHeight="1">
      <c r="B61" s="115"/>
      <c r="C61" s="184"/>
      <c r="D61" s="184"/>
      <c r="E61" s="184"/>
      <c r="F61" s="184"/>
      <c r="G61" s="184"/>
      <c r="H61" s="184"/>
      <c r="I61" s="184"/>
      <c r="J61" s="184"/>
      <c r="K61" s="184"/>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row>
    <row r="62" spans="2:50" ht="18.75" customHeight="1">
      <c r="B62" s="115"/>
      <c r="C62" s="184"/>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260"/>
      <c r="AL62" s="260"/>
      <c r="AM62" s="260"/>
      <c r="AN62" s="260"/>
      <c r="AO62" s="115"/>
      <c r="AP62" s="115"/>
      <c r="AQ62" s="115"/>
      <c r="AR62" s="115"/>
      <c r="AS62" s="115"/>
      <c r="AT62" s="115"/>
      <c r="AU62" s="115"/>
      <c r="AV62" s="115"/>
      <c r="AW62" s="115"/>
      <c r="AX62" s="115"/>
    </row>
    <row r="63" spans="2:50" ht="18.75" customHeight="1">
      <c r="B63" s="115"/>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row>
    <row r="64" spans="2:50" ht="18.75" customHeight="1">
      <c r="C64" s="184"/>
      <c r="D64" s="115"/>
      <c r="E64" s="184"/>
      <c r="F64" s="184"/>
      <c r="G64" s="184"/>
      <c r="H64" s="184"/>
      <c r="I64" s="184"/>
      <c r="J64" s="184"/>
      <c r="K64" s="184"/>
      <c r="L64" s="184"/>
      <c r="M64" s="184"/>
      <c r="N64" s="184"/>
      <c r="O64" s="184"/>
      <c r="P64" s="184"/>
      <c r="Q64" s="184"/>
      <c r="R64" s="184"/>
      <c r="S64" s="184"/>
      <c r="T64" s="184"/>
      <c r="U64" s="184"/>
      <c r="V64" s="184"/>
      <c r="W64" s="184"/>
      <c r="X64" s="184"/>
      <c r="Y64" s="184"/>
      <c r="Z64" s="184"/>
      <c r="AA64" s="184"/>
      <c r="AB64" s="184"/>
      <c r="AC64" s="184"/>
      <c r="AD64" s="184"/>
      <c r="AE64" s="184"/>
      <c r="AF64" s="184"/>
      <c r="AG64" s="184"/>
      <c r="AH64" s="184"/>
      <c r="AI64" s="184"/>
      <c r="AJ64" s="184"/>
      <c r="AK64" s="184"/>
      <c r="AL64" s="184"/>
      <c r="AM64" s="184"/>
      <c r="AN64" s="184"/>
      <c r="AO64" s="184"/>
      <c r="AP64" s="184"/>
      <c r="AQ64" s="184"/>
      <c r="AR64" s="184"/>
      <c r="AS64" s="184"/>
      <c r="AT64" s="184"/>
      <c r="AU64" s="184"/>
      <c r="AV64" s="184"/>
      <c r="AW64" s="184"/>
      <c r="AX64" s="184"/>
    </row>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sheetData>
  <mergeCells count="12">
    <mergeCell ref="C12:AX12"/>
    <mergeCell ref="AQ2:AX2"/>
    <mergeCell ref="B4:AX4"/>
    <mergeCell ref="C9:AX9"/>
    <mergeCell ref="C45:AX45"/>
    <mergeCell ref="C48:AX48"/>
    <mergeCell ref="C18:AX18"/>
    <mergeCell ref="C21:AX21"/>
    <mergeCell ref="C27:AX27"/>
    <mergeCell ref="C30:AX30"/>
    <mergeCell ref="C36:AX36"/>
    <mergeCell ref="C39:AX39"/>
  </mergeCells>
  <phoneticPr fontId="5"/>
  <printOptions horizontalCentered="1" verticalCentered="1"/>
  <pageMargins left="0.51181102362204722" right="0.31496062992125984" top="0.55118110236220474" bottom="0.35433070866141736" header="0" footer="0"/>
  <pageSetup paperSize="9" scale="94" orientation="portrait" cellComments="asDisplayed" r:id="rId1"/>
  <rowBreaks count="4" manualBreakCount="4">
    <brk id="13" max="50" man="1"/>
    <brk id="23" max="50" man="1"/>
    <brk id="32" max="50" man="1"/>
    <brk id="41"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60</vt:i4>
      </vt:variant>
    </vt:vector>
  </HeadingPairs>
  <TitlesOfParts>
    <vt:vector size="96" baseType="lpstr">
      <vt:lpstr>作成上の注意点</vt:lpstr>
      <vt:lpstr>【和産技】訓練コース一覧</vt:lpstr>
      <vt:lpstr>【田産技】訓練コース一覧</vt:lpstr>
      <vt:lpstr>基礎データ入力票</vt:lpstr>
      <vt:lpstr>提出書類一覧</vt:lpstr>
      <vt:lpstr>様式1</vt:lpstr>
      <vt:lpstr>様式2 </vt:lpstr>
      <vt:lpstr>様式2  (別添１)</vt:lpstr>
      <vt:lpstr>様式2  (別添2)</vt:lpstr>
      <vt:lpstr>様式3</vt:lpstr>
      <vt:lpstr>様式4</vt:lpstr>
      <vt:lpstr>様式5</vt:lpstr>
      <vt:lpstr>様式6</vt:lpstr>
      <vt:lpstr>様式7</vt:lpstr>
      <vt:lpstr>様式8-1</vt:lpstr>
      <vt:lpstr>様式8-2（大型）</vt:lpstr>
      <vt:lpstr>様式9</vt:lpstr>
      <vt:lpstr>様式10</vt:lpstr>
      <vt:lpstr>様式11-1(デジタル分野)</vt:lpstr>
      <vt:lpstr>様式11ｰ2（介護分野)</vt:lpstr>
      <vt:lpstr>様式12-１（OA事務・Web科）</vt:lpstr>
      <vt:lpstr>様式12-2（パソコン・総務経理事務科）</vt:lpstr>
      <vt:lpstr>様式12-3（パソコン・簿記事務）</vt:lpstr>
      <vt:lpstr>様式12-４（Java プログラミング系）</vt:lpstr>
      <vt:lpstr>様式12-５（DX（若年ＩＴ関係）</vt:lpstr>
      <vt:lpstr>様式12-６（DX（若年Ｗｅｂ関係）</vt:lpstr>
      <vt:lpstr>様式12-7【デュアル】医療(医科)</vt:lpstr>
      <vt:lpstr>様式12-8（【デュアル】パソコン・総務経理実習）</vt:lpstr>
      <vt:lpstr>様式12-9(大型)</vt:lpstr>
      <vt:lpstr>様式12-10(介護初級)</vt:lpstr>
      <vt:lpstr>様式12-11(介護パソコン)</vt:lpstr>
      <vt:lpstr>様式12-12医療事務）</vt:lpstr>
      <vt:lpstr>様式13　スキル</vt:lpstr>
      <vt:lpstr>様式14 カリキュラムチェックシート</vt:lpstr>
      <vt:lpstr>様式15　誓約書</vt:lpstr>
      <vt:lpstr>参考様式　※(2)⑨写真貼付用</vt:lpstr>
      <vt:lpstr>【田産技】訓練コース一覧!Print_Area</vt:lpstr>
      <vt:lpstr>【和産技】訓練コース一覧!Print_Area</vt:lpstr>
      <vt:lpstr>基礎データ入力票!Print_Area</vt:lpstr>
      <vt:lpstr>作成上の注意点!Print_Area</vt:lpstr>
      <vt:lpstr>'参考様式　※(2)⑨写真貼付用'!Print_Area</vt:lpstr>
      <vt:lpstr>提出書類一覧!Print_Area</vt:lpstr>
      <vt:lpstr>様式1!Print_Area</vt:lpstr>
      <vt:lpstr>様式10!Print_Area</vt:lpstr>
      <vt:lpstr>'様式11-1(デジタル分野)'!Print_Area</vt:lpstr>
      <vt:lpstr>'様式11ｰ2（介護分野)'!Print_Area</vt:lpstr>
      <vt:lpstr>'様式12-１（OA事務・Web科）'!Print_Area</vt:lpstr>
      <vt:lpstr>'様式12-11(介護パソコン)'!Print_Area</vt:lpstr>
      <vt:lpstr>'様式12-12医療事務）'!Print_Area</vt:lpstr>
      <vt:lpstr>'様式12-3（パソコン・簿記事務）'!Print_Area</vt:lpstr>
      <vt:lpstr>'様式12-４（Java プログラミング系）'!Print_Area</vt:lpstr>
      <vt:lpstr>'様式12-５（DX（若年ＩＴ関係）'!Print_Area</vt:lpstr>
      <vt:lpstr>'様式12-６（DX（若年Ｗｅｂ関係）'!Print_Area</vt:lpstr>
      <vt:lpstr>'様式12-8（【デュアル】パソコン・総務経理実習）'!Print_Area</vt:lpstr>
      <vt:lpstr>'様式12-9(大型)'!Print_Area</vt:lpstr>
      <vt:lpstr>'様式13　スキル'!Print_Area</vt:lpstr>
      <vt:lpstr>'様式14 カリキュラムチェックシート'!Print_Area</vt:lpstr>
      <vt:lpstr>'様式15　誓約書'!Print_Area</vt:lpstr>
      <vt:lpstr>'様式2 '!Print_Area</vt:lpstr>
      <vt:lpstr>'様式2  (別添１)'!Print_Area</vt:lpstr>
      <vt:lpstr>'様式2  (別添2)'!Print_Area</vt:lpstr>
      <vt:lpstr>様式3!Print_Area</vt:lpstr>
      <vt:lpstr>様式4!Print_Area</vt:lpstr>
      <vt:lpstr>様式6!Print_Area</vt:lpstr>
      <vt:lpstr>様式7!Print_Area</vt:lpstr>
      <vt:lpstr>'様式8-1'!Print_Area</vt:lpstr>
      <vt:lpstr>'様式8-2（大型）'!Print_Area</vt:lpstr>
      <vt:lpstr>様式9!Print_Area</vt:lpstr>
      <vt:lpstr>'様式13　スキル'!Print_Titles</vt:lpstr>
      <vt:lpstr>様式3!Print_Titles</vt:lpstr>
      <vt:lpstr>科名</vt:lpstr>
      <vt:lpstr>開講日</vt:lpstr>
      <vt:lpstr>学院名</vt:lpstr>
      <vt:lpstr>訓練実施責任者役職・氏名</vt:lpstr>
      <vt:lpstr>最低人員</vt:lpstr>
      <vt:lpstr>実施施設住所</vt:lpstr>
      <vt:lpstr>実施施設電話番号</vt:lpstr>
      <vt:lpstr>実施施設名</vt:lpstr>
      <vt:lpstr>実施施設郵便番号</vt:lpstr>
      <vt:lpstr>実施施設郵便番号住所</vt:lpstr>
      <vt:lpstr>実施年度</vt:lpstr>
      <vt:lpstr>実施郵便番号</vt:lpstr>
      <vt:lpstr>修了日</vt:lpstr>
      <vt:lpstr>代表者職氏名</vt:lpstr>
      <vt:lpstr>団体所在地</vt:lpstr>
      <vt:lpstr>団体電話番号</vt:lpstr>
      <vt:lpstr>団体名</vt:lpstr>
      <vt:lpstr>団体郵便番号</vt:lpstr>
      <vt:lpstr>団体連絡先</vt:lpstr>
      <vt:lpstr>定員</vt:lpstr>
      <vt:lpstr>提案右括弧</vt:lpstr>
      <vt:lpstr>提案科名</vt:lpstr>
      <vt:lpstr>提案左括弧</vt:lpstr>
      <vt:lpstr>提出日</vt:lpstr>
      <vt:lpstr>発行責任者</vt:lpstr>
      <vt:lpstr>連絡先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y1.sayama</dc:creator>
  <cp:lastModifiedBy>137553</cp:lastModifiedBy>
  <cp:lastPrinted>2024-11-06T03:02:54Z</cp:lastPrinted>
  <dcterms:created xsi:type="dcterms:W3CDTF">2007-08-13T04:48:17Z</dcterms:created>
  <dcterms:modified xsi:type="dcterms:W3CDTF">2024-11-21T08:03:55Z</dcterms:modified>
</cp:coreProperties>
</file>