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/>
  <mc:AlternateContent xmlns:mc="http://schemas.openxmlformats.org/markup-compatibility/2006">
    <mc:Choice Requires="x15">
      <x15ac:absPath xmlns:x15ac="http://schemas.microsoft.com/office/spreadsheetml/2010/11/ac" url="Y:\課内共有\60 各事業別\緊急対策\10_原油価格高騰\医療介護等パッケージ\02要綱等\要領\"/>
    </mc:Choice>
  </mc:AlternateContent>
  <xr:revisionPtr revIDLastSave="0" documentId="8_{F74264E2-5DEE-441F-8D12-CC8F3EA799AE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【薬局】【総額及び平均額】賃上げ支援事業実績報告" sheetId="120" r:id="rId1"/>
    <sheet name="【薬局】別紙（2.0％超部分算定シート）" sheetId="121" r:id="rId2"/>
    <sheet name="都道府県リスト" sheetId="62" state="hidden" r:id="rId3"/>
  </sheets>
  <definedNames>
    <definedName name="_xlnm._FilterDatabase" localSheetId="0" hidden="1">【薬局】【総額及び平均額】賃上げ支援事業実績報告!$A$10:$O$21</definedName>
    <definedName name="_xlnm._FilterDatabase" localSheetId="1" hidden="1">'【薬局】別紙（2.0％超部分算定シート）'!$A$5:$O$10</definedName>
    <definedName name="_xlnm.Print_Area" localSheetId="0">【薬局】【総額及び平均額】賃上げ支援事業実績報告!$A$1:$L$35</definedName>
    <definedName name="_xlnm.Print_Area" localSheetId="1">'【薬局】別紙（2.0％超部分算定シート）'!$A$1:$L$18</definedName>
    <definedName name="_xlnm.Print_Area">#REF!</definedName>
    <definedName name="_xlnm.Print_Titles" localSheetId="0">【薬局】【総額及び平均額】賃上げ支援事業実績報告!$1:$6</definedName>
    <definedName name="_xlnm.Print_Titles" localSheetId="1">'【薬局】別紙（2.0％超部分算定シート）'!$1:$3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21" l="1"/>
  <c r="N7" i="121"/>
  <c r="M3" i="120"/>
  <c r="M5" i="120"/>
  <c r="L35" i="120"/>
  <c r="G35" i="120"/>
  <c r="F35" i="120"/>
  <c r="E35" i="120"/>
  <c r="A16" i="121"/>
  <c r="L18" i="121"/>
  <c r="K18" i="121"/>
  <c r="J18" i="121"/>
  <c r="D18" i="121"/>
  <c r="E18" i="121" s="1"/>
  <c r="K34" i="120"/>
  <c r="J34" i="120"/>
  <c r="I34" i="120"/>
  <c r="L34" i="120" s="1"/>
  <c r="G34" i="120"/>
  <c r="F34" i="120"/>
  <c r="K33" i="120"/>
  <c r="J33" i="120"/>
  <c r="I33" i="120"/>
  <c r="L33" i="120" s="1"/>
  <c r="G33" i="120"/>
  <c r="F33" i="120"/>
  <c r="K32" i="120"/>
  <c r="L32" i="120" s="1"/>
  <c r="J32" i="120"/>
  <c r="I32" i="120"/>
  <c r="G32" i="120"/>
  <c r="F32" i="120"/>
  <c r="L30" i="120"/>
  <c r="H30" i="120"/>
  <c r="L28" i="120" l="1"/>
  <c r="F28" i="120"/>
  <c r="E28" i="120"/>
  <c r="A12" i="121"/>
  <c r="L14" i="121"/>
  <c r="K14" i="121"/>
  <c r="G28" i="120" s="1"/>
  <c r="J14" i="121"/>
  <c r="D14" i="121"/>
  <c r="E14" i="121" s="1"/>
  <c r="K27" i="120"/>
  <c r="J27" i="120"/>
  <c r="I27" i="120"/>
  <c r="L27" i="120" s="1"/>
  <c r="G27" i="120"/>
  <c r="F27" i="120" s="1"/>
  <c r="K26" i="120"/>
  <c r="J26" i="120"/>
  <c r="L26" i="120" s="1"/>
  <c r="I26" i="120"/>
  <c r="G26" i="120"/>
  <c r="F26" i="120"/>
  <c r="K25" i="120"/>
  <c r="J25" i="120"/>
  <c r="I25" i="120"/>
  <c r="G25" i="120"/>
  <c r="F25" i="120"/>
  <c r="L23" i="120"/>
  <c r="H23" i="120"/>
  <c r="L25" i="120" l="1"/>
  <c r="K20" i="120" l="1"/>
  <c r="J20" i="120"/>
  <c r="I20" i="120"/>
  <c r="G20" i="120"/>
  <c r="F20" i="120" s="1"/>
  <c r="K13" i="120"/>
  <c r="J13" i="120"/>
  <c r="I13" i="120"/>
  <c r="L13" i="120" s="1"/>
  <c r="G13" i="120"/>
  <c r="F13" i="120" s="1"/>
  <c r="L20" i="120" l="1"/>
  <c r="L21" i="120" l="1"/>
  <c r="E21" i="120"/>
  <c r="E14" i="120"/>
  <c r="A8" i="121"/>
  <c r="A4" i="121"/>
  <c r="L10" i="121"/>
  <c r="K10" i="121"/>
  <c r="G21" i="120" s="1"/>
  <c r="J10" i="121"/>
  <c r="F21" i="120" s="1"/>
  <c r="D10" i="121"/>
  <c r="E10" i="121" s="1"/>
  <c r="L6" i="121"/>
  <c r="L14" i="120" s="1"/>
  <c r="K6" i="121"/>
  <c r="G14" i="120" s="1"/>
  <c r="J6" i="121"/>
  <c r="F14" i="120" s="1"/>
  <c r="D6" i="121"/>
  <c r="E6" i="121" s="1"/>
  <c r="K19" i="120"/>
  <c r="J19" i="120"/>
  <c r="I19" i="120"/>
  <c r="G19" i="120"/>
  <c r="F19" i="120"/>
  <c r="K18" i="120"/>
  <c r="J18" i="120"/>
  <c r="I18" i="120"/>
  <c r="G18" i="120"/>
  <c r="F18" i="120"/>
  <c r="L16" i="120"/>
  <c r="H16" i="120"/>
  <c r="K12" i="120"/>
  <c r="J12" i="120"/>
  <c r="I12" i="120"/>
  <c r="G12" i="120"/>
  <c r="F12" i="120"/>
  <c r="K11" i="120"/>
  <c r="J11" i="120"/>
  <c r="I11" i="120"/>
  <c r="G11" i="120"/>
  <c r="F11" i="120"/>
  <c r="L9" i="120"/>
  <c r="H9" i="120"/>
  <c r="L11" i="120" l="1"/>
  <c r="L19" i="120"/>
  <c r="L12" i="120"/>
  <c r="L18" i="120"/>
  <c r="L3" i="120" l="1"/>
</calcChain>
</file>

<file path=xl/sharedStrings.xml><?xml version="1.0" encoding="utf-8"?>
<sst xmlns="http://schemas.openxmlformats.org/spreadsheetml/2006/main" count="232" uniqueCount="101">
  <si>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</si>
  <si>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</si>
  <si>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</si>
  <si>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</si>
  <si>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</si>
  <si>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</si>
  <si>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</si>
  <si>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</si>
  <si>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</si>
  <si>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</si>
  <si>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</si>
  <si>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</si>
  <si>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</si>
  <si>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</si>
  <si>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</si>
  <si>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</si>
  <si>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</si>
  <si>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</si>
  <si>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</si>
  <si>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</si>
  <si>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</si>
  <si>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</si>
  <si>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</si>
  <si>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</si>
  <si>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</si>
  <si>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</si>
  <si>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</si>
  <si>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</si>
  <si>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</si>
  <si>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</si>
  <si>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</si>
  <si>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</si>
  <si>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</si>
  <si>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</si>
  <si>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</si>
  <si>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</si>
  <si>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</si>
  <si>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</si>
  <si>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</si>
  <si>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</si>
  <si>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</si>
  <si>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</si>
  <si>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</si>
  <si>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</si>
  <si>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</si>
  <si>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</si>
  <si>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</si>
  <si>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</si>
  <si>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×</t>
    <phoneticPr fontId="33"/>
  </si>
  <si>
    <t>（記載要領）</t>
    <rPh sb="1" eb="3">
      <t>キサイ</t>
    </rPh>
    <rPh sb="3" eb="5">
      <t>ヨウリョウ</t>
    </rPh>
    <phoneticPr fontId="33"/>
  </si>
  <si>
    <t>○</t>
    <phoneticPr fontId="33"/>
  </si>
  <si>
    <t>賃金改善の内容</t>
    <rPh sb="0" eb="2">
      <t>チンギン</t>
    </rPh>
    <rPh sb="2" eb="4">
      <t>カイゼン</t>
    </rPh>
    <rPh sb="5" eb="7">
      <t>ナイヨウ</t>
    </rPh>
    <phoneticPr fontId="32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</si>
  <si>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3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</si>
  <si>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3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</si>
  <si>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3"/>
  </si>
  <si>
    <t>　賃上げ（ベースアップ分）（①対象人数×②月額×③月数）</t>
    <rPh sb="1" eb="3">
      <t>チンア</t>
    </rPh>
    <phoneticPr fontId="33"/>
  </si>
  <si>
    <t>賃金改善の総額</t>
    <phoneticPr fontId="3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</si>
  <si>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</si>
  <si>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</si>
  <si>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3"/>
  </si>
  <si>
    <t>　賃上げ（ベースアップ分）（（①対象人数×②月額×③月数）÷①対象人数）</t>
    <rPh sb="1" eb="3">
      <t>チンア</t>
    </rPh>
    <phoneticPr fontId="3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</si>
  <si>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3"/>
  </si>
  <si>
    <t>賃金改善の総額</t>
    <rPh sb="0" eb="2">
      <t>チンギン</t>
    </rPh>
    <rPh sb="2" eb="4">
      <t>カイゼン</t>
    </rPh>
    <rPh sb="5" eb="7">
      <t>ソウガク</t>
    </rPh>
    <phoneticPr fontId="33"/>
  </si>
  <si>
    <t>③月数</t>
    <rPh sb="1" eb="3">
      <t>ゲッスウ</t>
    </rPh>
    <phoneticPr fontId="32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</si>
  <si>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2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</si>
  <si>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2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</si>
  <si>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2"/>
  </si>
  <si>
    <t>1名あたり平均額（月額）</t>
    <rPh sb="1" eb="2">
      <t>メイ</t>
    </rPh>
    <rPh sb="5" eb="8">
      <t>ヘイキンガク</t>
    </rPh>
    <rPh sb="9" eb="11">
      <t>ゲツガク</t>
    </rPh>
    <phoneticPr fontId="3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</si>
  <si>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</si>
  <si>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2"/>
  </si>
  <si>
    <t>別紙で算定してください。</t>
    <rPh sb="0" eb="2">
      <t>ベッシ</t>
    </rPh>
    <rPh sb="3" eb="5">
      <t>サンテイ</t>
    </rPh>
    <phoneticPr fontId="32"/>
  </si>
  <si>
    <t>【2.0超部分算定シート】</t>
    <phoneticPr fontId="32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</si>
  <si>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3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</si>
  <si>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2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</si>
  <si>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2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</si>
  <si>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2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</si>
  <si>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2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</si>
  <si>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2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</si>
  <si>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2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</si>
  <si>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2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</si>
  <si>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</si>
  <si>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</si>
  <si>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2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</si>
  <si>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2"/>
  </si>
  <si>
    <t>対象職員の賃金改善実績の有無（右欄に○・×を記載）</t>
    <rPh sb="0" eb="2">
      <t>タイショウ</t>
    </rPh>
    <rPh sb="2" eb="4">
      <t>ショクイン</t>
    </rPh>
    <phoneticPr fontId="3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</si>
  <si>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2"/>
  </si>
  <si>
    <t>給付金を活用して令和７年12月から令和８年５月までの間の賃金改善の実績の有無（○・×）を記載してください。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3"/>
  </si>
  <si>
    <t>給付金を活用して令和７年12月から令和８年５月までの間のベースアップによる賃金改善額（円単位）を直接入力してください。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3"/>
  </si>
  <si>
    <t>保険医療機関コード：</t>
    <rPh sb="0" eb="4">
      <t>ホケンイリョウ</t>
    </rPh>
    <rPh sb="4" eb="6">
      <t>キカン</t>
    </rPh>
    <phoneticPr fontId="33"/>
  </si>
  <si>
    <t>薬局の名称：</t>
    <rPh sb="0" eb="2">
      <t>ヤッキョク</t>
    </rPh>
    <rPh sb="3" eb="5">
      <t>メイショウ</t>
    </rPh>
    <phoneticPr fontId="33"/>
  </si>
  <si>
    <t>薬局の所在地：</t>
    <rPh sb="3" eb="6">
      <t>ショザイチ</t>
    </rPh>
    <phoneticPr fontId="32"/>
  </si>
  <si>
    <t>通し番号（複数施設提出する場合のみ記載）　　　　施設中　　施設目</t>
    <phoneticPr fontId="32"/>
  </si>
  <si>
    <t>❶：賃金改善の総額</t>
    <phoneticPr fontId="32"/>
  </si>
  <si>
    <t>診療所等賃上げ支援事業　実績報告書
（賃金改善報告書）（個票）</t>
    <rPh sb="0" eb="4">
      <t>シンリョウジョナド</t>
    </rPh>
    <rPh sb="4" eb="6">
      <t>チンア</t>
    </rPh>
    <rPh sb="7" eb="9">
      <t>シエン</t>
    </rPh>
    <rPh sb="9" eb="11">
      <t>ジギョウ</t>
    </rPh>
    <rPh sb="12" eb="14">
      <t>ジッセキ</t>
    </rPh>
    <rPh sb="14" eb="17">
      <t>ホウコクショ</t>
    </rPh>
    <rPh sb="19" eb="21">
      <t>チンギン</t>
    </rPh>
    <rPh sb="21" eb="23">
      <t>カイゼン</t>
    </rPh>
    <rPh sb="23" eb="26">
      <t>ホウコクショ</t>
    </rPh>
    <phoneticPr fontId="33"/>
  </si>
  <si>
    <t>（別紙様式１１）（薬局）</t>
    <rPh sb="1" eb="3">
      <t>ベッシ</t>
    </rPh>
    <rPh sb="9" eb="11">
      <t>ヤッキョク</t>
    </rPh>
    <phoneticPr fontId="33"/>
  </si>
  <si>
    <t>【職種内訳】</t>
    <rPh sb="1" eb="3">
      <t>ショクシュ</t>
    </rPh>
    <rPh sb="3" eb="5">
      <t>ウチワケ</t>
    </rPh>
    <phoneticPr fontId="32"/>
  </si>
  <si>
    <t>【全体】</t>
    <rPh sb="1" eb="3">
      <t>ゼンタイ</t>
    </rPh>
    <phoneticPr fontId="32"/>
  </si>
  <si>
    <r>
      <t>（職種内訳）</t>
    </r>
    <r>
      <rPr>
        <b/>
        <sz val="14"/>
        <color theme="1"/>
        <rFont val="ＭＳ Ｐゴシック"/>
        <family val="3"/>
        <charset val="128"/>
        <scheme val="minor"/>
      </rPr>
      <t>薬剤師</t>
    </r>
    <r>
      <rPr>
        <b/>
        <sz val="11"/>
        <color theme="1"/>
        <rFont val="ＭＳ Ｐゴシック"/>
        <family val="3"/>
        <charset val="128"/>
        <scheme val="minor"/>
      </rPr>
      <t>の賃金改善実績の有無（右欄に○・×を記載）</t>
    </r>
    <rPh sb="1" eb="3">
      <t>ショクシュ</t>
    </rPh>
    <rPh sb="3" eb="5">
      <t>ウチワケ</t>
    </rPh>
    <rPh sb="6" eb="9">
      <t>ヤクザイシ</t>
    </rPh>
    <phoneticPr fontId="33"/>
  </si>
  <si>
    <r>
      <t>（職種内訳）</t>
    </r>
    <r>
      <rPr>
        <b/>
        <sz val="14"/>
        <color theme="1"/>
        <rFont val="ＭＳ Ｐゴシック"/>
        <family val="3"/>
        <charset val="128"/>
        <scheme val="minor"/>
      </rPr>
      <t>事務職員</t>
    </r>
    <r>
      <rPr>
        <b/>
        <sz val="11"/>
        <color theme="1"/>
        <rFont val="ＭＳ Ｐゴシック"/>
        <family val="3"/>
        <charset val="128"/>
        <scheme val="minor"/>
      </rPr>
      <t>の賃金改善実績の有無（右欄に○・×を記載）</t>
    </r>
    <rPh sb="1" eb="3">
      <t>ショクシュ</t>
    </rPh>
    <rPh sb="3" eb="5">
      <t>ウチワケ</t>
    </rPh>
    <rPh sb="6" eb="8">
      <t>ジム</t>
    </rPh>
    <rPh sb="8" eb="10">
      <t>ショクイン</t>
    </rPh>
    <phoneticPr fontId="33"/>
  </si>
  <si>
    <r>
      <t>（職種内訳）</t>
    </r>
    <r>
      <rPr>
        <b/>
        <sz val="14"/>
        <color theme="1"/>
        <rFont val="ＭＳ Ｐゴシック"/>
        <family val="3"/>
        <charset val="128"/>
        <scheme val="minor"/>
      </rPr>
      <t>その他職員</t>
    </r>
    <r>
      <rPr>
        <b/>
        <sz val="11"/>
        <color theme="1"/>
        <rFont val="ＭＳ Ｐゴシック"/>
        <family val="3"/>
        <charset val="128"/>
        <scheme val="minor"/>
      </rPr>
      <t>の賃金改善実績の有無（右欄に○・×を記載）</t>
    </r>
    <rPh sb="1" eb="3">
      <t>ショクシュ</t>
    </rPh>
    <rPh sb="3" eb="5">
      <t>ウチワケ</t>
    </rPh>
    <rPh sb="8" eb="9">
      <t>タ</t>
    </rPh>
    <rPh sb="9" eb="11">
      <t>ショクイン</t>
    </rPh>
    <phoneticPr fontId="33"/>
  </si>
  <si>
    <t>↑賃金改善の総額と職種別内訳の合計金額が一致しているか</t>
    <rPh sb="1" eb="5">
      <t>チンギンカイゼン</t>
    </rPh>
    <rPh sb="6" eb="8">
      <t>ソウガク</t>
    </rPh>
    <rPh sb="9" eb="14">
      <t>ショクシュベツウチワケ</t>
    </rPh>
    <rPh sb="15" eb="19">
      <t>ゴウケイキンガク</t>
    </rPh>
    <rPh sb="20" eb="22">
      <t>イッチ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</si>
</sst>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7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5" fillId="0" borderId="0"/>
    <xf numFmtId="38" fontId="35" fillId="0" borderId="0" applyFont="0" applyFill="0" applyBorder="0" applyAlignment="0" applyProtection="0"/>
    <xf numFmtId="0" fontId="37" fillId="0" borderId="0"/>
    <xf numFmtId="38" fontId="3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8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10" fillId="0" borderId="0" xfId="57">
      <alignment vertical="center"/>
    </xf>
    <xf numFmtId="176" fontId="41" fillId="34" borderId="0" xfId="68" applyNumberFormat="1" applyFont="1" applyFill="1" applyAlignment="1" applyProtection="1">
      <alignment horizontal="right" vertical="center"/>
      <protection locked="0"/>
    </xf>
    <xf numFmtId="0" fontId="27" fillId="34" borderId="3" xfId="69" applyFont="1" applyFill="1" applyBorder="1" applyAlignment="1">
      <alignment vertical="center" wrapText="1"/>
    </xf>
    <xf numFmtId="0" fontId="27" fillId="34" borderId="3" xfId="71" applyFont="1" applyFill="1" applyBorder="1" applyAlignment="1">
      <alignment vertical="center" wrapText="1"/>
    </xf>
    <xf numFmtId="0" fontId="40" fillId="0" borderId="0" xfId="73" applyFont="1">
      <alignment vertical="center"/>
    </xf>
    <xf numFmtId="0" fontId="40" fillId="0" borderId="0" xfId="73" applyFont="1" applyAlignment="1">
      <alignment horizontal="center" vertical="center"/>
    </xf>
    <xf numFmtId="0" fontId="2" fillId="0" borderId="0" xfId="73">
      <alignment vertical="center"/>
    </xf>
    <xf numFmtId="0" fontId="2" fillId="0" borderId="0" xfId="73" applyAlignment="1">
      <alignment horizontal="center" vertical="center"/>
    </xf>
    <xf numFmtId="0" fontId="2" fillId="0" borderId="0" xfId="73" applyAlignment="1">
      <alignment vertical="center" wrapText="1"/>
    </xf>
    <xf numFmtId="0" fontId="41" fillId="0" borderId="0" xfId="73" applyFont="1" applyProtection="1">
      <alignment vertical="center"/>
      <protection locked="0"/>
    </xf>
    <xf numFmtId="0" fontId="41" fillId="0" borderId="0" xfId="73" applyFont="1" applyAlignment="1" applyProtection="1">
      <alignment horizontal="center" vertical="center"/>
      <protection locked="0"/>
    </xf>
    <xf numFmtId="0" fontId="41" fillId="34" borderId="0" xfId="73" applyFont="1" applyFill="1" applyAlignment="1" applyProtection="1">
      <alignment horizontal="right" vertical="center"/>
      <protection locked="0"/>
    </xf>
    <xf numFmtId="0" fontId="15" fillId="0" borderId="0" xfId="73" applyFont="1" applyAlignment="1">
      <alignment vertical="center" wrapText="1"/>
    </xf>
    <xf numFmtId="0" fontId="27" fillId="34" borderId="3" xfId="73" applyFont="1" applyFill="1" applyBorder="1" applyAlignment="1">
      <alignment vertical="center" wrapText="1"/>
    </xf>
    <xf numFmtId="0" fontId="27" fillId="34" borderId="1" xfId="73" applyFont="1" applyFill="1" applyBorder="1" applyAlignment="1">
      <alignment horizontal="center" vertical="center" wrapText="1"/>
    </xf>
    <xf numFmtId="0" fontId="27" fillId="34" borderId="2" xfId="73" applyFont="1" applyFill="1" applyBorder="1" applyAlignment="1">
      <alignment horizontal="center" vertical="center" wrapText="1"/>
    </xf>
    <xf numFmtId="0" fontId="27" fillId="33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7" fillId="35" borderId="4" xfId="73" applyFont="1" applyFill="1" applyBorder="1" applyAlignment="1">
      <alignment vertical="center" wrapText="1"/>
    </xf>
    <xf numFmtId="0" fontId="27" fillId="35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vertical="center" wrapText="1"/>
    </xf>
    <xf numFmtId="177" fontId="27" fillId="33" borderId="4" xfId="73" applyNumberFormat="1" applyFont="1" applyFill="1" applyBorder="1" applyAlignment="1">
      <alignment horizontal="center" vertical="center" wrapText="1"/>
    </xf>
    <xf numFmtId="176" fontId="27" fillId="33" borderId="4" xfId="73" applyNumberFormat="1" applyFont="1" applyFill="1" applyBorder="1" applyAlignment="1">
      <alignment horizontal="center" vertical="center" wrapText="1"/>
    </xf>
    <xf numFmtId="178" fontId="27" fillId="33" borderId="4" xfId="73" applyNumberFormat="1" applyFont="1" applyFill="1" applyBorder="1" applyAlignment="1">
      <alignment horizontal="center" vertical="center" wrapText="1"/>
    </xf>
    <xf numFmtId="176" fontId="27" fillId="0" borderId="4" xfId="73" applyNumberFormat="1" applyFont="1" applyBorder="1" applyAlignment="1">
      <alignment horizontal="center" vertical="center" wrapText="1"/>
    </xf>
    <xf numFmtId="177" fontId="27" fillId="0" borderId="4" xfId="73" applyNumberFormat="1" applyFont="1" applyBorder="1" applyAlignment="1">
      <alignment horizontal="center" vertical="center" wrapText="1"/>
    </xf>
    <xf numFmtId="178" fontId="27" fillId="0" borderId="4" xfId="73" applyNumberFormat="1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27" fillId="34" borderId="1" xfId="73" applyFont="1" applyFill="1" applyBorder="1" applyAlignment="1">
      <alignment vertical="center" wrapText="1"/>
    </xf>
    <xf numFmtId="0" fontId="27" fillId="34" borderId="2" xfId="73" applyFont="1" applyFill="1" applyBorder="1" applyAlignment="1">
      <alignment vertical="center" wrapText="1"/>
    </xf>
    <xf numFmtId="180" fontId="27" fillId="0" borderId="4" xfId="72" applyNumberFormat="1" applyFont="1" applyBorder="1" applyAlignment="1">
      <alignment horizontal="center" vertical="center" wrapText="1"/>
    </xf>
    <xf numFmtId="176" fontId="27" fillId="0" borderId="4" xfId="72" applyNumberFormat="1" applyFont="1" applyBorder="1" applyAlignment="1">
      <alignment horizontal="center" vertical="center" wrapText="1"/>
    </xf>
    <xf numFmtId="176" fontId="27" fillId="33" borderId="4" xfId="72" applyNumberFormat="1" applyFont="1" applyFill="1" applyBorder="1" applyAlignment="1">
      <alignment horizontal="center" vertical="center" wrapText="1"/>
    </xf>
    <xf numFmtId="178" fontId="27" fillId="33" borderId="4" xfId="72" applyNumberFormat="1" applyFont="1" applyFill="1" applyBorder="1" applyAlignment="1">
      <alignment horizontal="center" vertical="center" wrapText="1"/>
    </xf>
    <xf numFmtId="177" fontId="27" fillId="33" borderId="4" xfId="72" applyNumberFormat="1" applyFont="1" applyFill="1" applyBorder="1" applyAlignment="1">
      <alignment horizontal="center" vertical="center" wrapText="1"/>
    </xf>
    <xf numFmtId="0" fontId="27" fillId="0" borderId="4" xfId="69" applyFont="1" applyBorder="1" applyAlignment="1">
      <alignment vertical="center" wrapText="1"/>
    </xf>
    <xf numFmtId="177" fontId="27" fillId="33" borderId="4" xfId="69" applyNumberFormat="1" applyFont="1" applyFill="1" applyBorder="1" applyAlignment="1">
      <alignment horizontal="center" vertical="center" wrapText="1"/>
    </xf>
    <xf numFmtId="176" fontId="27" fillId="33" borderId="4" xfId="69" applyNumberFormat="1" applyFont="1" applyFill="1" applyBorder="1" applyAlignment="1">
      <alignment horizontal="center" vertical="center" wrapText="1"/>
    </xf>
    <xf numFmtId="179" fontId="27" fillId="0" borderId="4" xfId="69" applyNumberFormat="1" applyFont="1" applyBorder="1" applyAlignment="1">
      <alignment horizontal="center" vertical="center" wrapText="1"/>
    </xf>
    <xf numFmtId="0" fontId="27" fillId="0" borderId="4" xfId="69" applyFont="1" applyBorder="1" applyAlignment="1">
      <alignment horizontal="center" vertical="center" wrapText="1"/>
    </xf>
    <xf numFmtId="176" fontId="27" fillId="0" borderId="4" xfId="69" applyNumberFormat="1" applyFont="1" applyBorder="1" applyAlignment="1">
      <alignment horizontal="center" vertical="center" wrapText="1"/>
    </xf>
    <xf numFmtId="177" fontId="27" fillId="0" borderId="4" xfId="69" applyNumberFormat="1" applyFont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1" fillId="0" borderId="0" xfId="69" applyFont="1">
      <alignment vertical="center"/>
    </xf>
    <xf numFmtId="0" fontId="4" fillId="0" borderId="0" xfId="69">
      <alignment vertical="center"/>
    </xf>
    <xf numFmtId="179" fontId="27" fillId="33" borderId="4" xfId="69" applyNumberFormat="1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right" vertical="center"/>
    </xf>
    <xf numFmtId="0" fontId="39" fillId="0" borderId="0" xfId="73" applyFont="1" applyAlignment="1" applyProtection="1">
      <alignment horizontal="right" vertical="center" wrapText="1"/>
      <protection locked="0"/>
    </xf>
    <xf numFmtId="0" fontId="42" fillId="0" borderId="0" xfId="0" applyFont="1">
      <alignment vertical="center"/>
    </xf>
    <xf numFmtId="0" fontId="42" fillId="0" borderId="15" xfId="0" applyFont="1" applyBorder="1">
      <alignment vertical="center"/>
    </xf>
    <xf numFmtId="0" fontId="34" fillId="0" borderId="5" xfId="73" applyFont="1" applyBorder="1" applyAlignment="1">
      <alignment horizontal="center" vertical="center"/>
    </xf>
    <xf numFmtId="0" fontId="41" fillId="0" borderId="0" xfId="73" applyFont="1" applyAlignment="1" applyProtection="1">
      <alignment horizontal="left" vertical="center"/>
      <protection locked="0"/>
    </xf>
    <xf numFmtId="0" fontId="43" fillId="34" borderId="0" xfId="73" applyFont="1" applyFill="1" applyAlignment="1">
      <alignment horizontal="right" vertical="center"/>
    </xf>
    <xf numFmtId="0" fontId="44" fillId="0" borderId="0" xfId="73" applyFont="1" applyAlignment="1">
      <alignment horizontal="left" wrapText="1"/>
    </xf>
    <xf numFmtId="0" fontId="45" fillId="0" borderId="0" xfId="73" applyFont="1" applyAlignment="1">
      <alignment vertical="center" wrapText="1"/>
    </xf>
    <xf numFmtId="0" fontId="23" fillId="0" borderId="0" xfId="73" applyFont="1" applyAlignment="1">
      <alignment horizontal="left" vertical="center" wrapText="1"/>
    </xf>
    <xf numFmtId="0" fontId="23" fillId="0" borderId="0" xfId="73" applyFont="1" applyAlignment="1">
      <alignment vertical="center" wrapText="1"/>
    </xf>
    <xf numFmtId="0" fontId="23" fillId="0" borderId="0" xfId="73" applyFont="1">
      <alignment vertical="center"/>
    </xf>
    <xf numFmtId="0" fontId="27" fillId="0" borderId="3" xfId="73" applyFont="1" applyBorder="1" applyAlignment="1">
      <alignment horizontal="left" vertical="center" wrapText="1"/>
    </xf>
    <xf numFmtId="0" fontId="27" fillId="0" borderId="1" xfId="73" applyFont="1" applyBorder="1" applyAlignment="1">
      <alignment horizontal="left" vertical="center" wrapText="1"/>
    </xf>
    <xf numFmtId="0" fontId="27" fillId="0" borderId="2" xfId="73" applyFont="1" applyBorder="1" applyAlignment="1">
      <alignment horizontal="left" vertical="center" wrapText="1"/>
    </xf>
    <xf numFmtId="0" fontId="40" fillId="0" borderId="0" xfId="73" applyFont="1" applyAlignment="1">
      <alignment horizontal="center" vertical="center" wrapText="1"/>
    </xf>
    <xf numFmtId="0" fontId="40" fillId="0" borderId="0" xfId="73" applyFont="1" applyAlignment="1">
      <alignment horizontal="center" vertical="center"/>
    </xf>
    <xf numFmtId="0" fontId="27" fillId="0" borderId="4" xfId="73" applyFont="1" applyBorder="1" applyAlignment="1">
      <alignment horizontal="center" vertical="center" wrapText="1"/>
    </xf>
    <xf numFmtId="0" fontId="27" fillId="0" borderId="3" xfId="73" applyFont="1" applyBorder="1" applyAlignment="1">
      <alignment horizontal="center" vertical="center" wrapText="1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41" fillId="34" borderId="0" xfId="73" applyFont="1" applyFill="1" applyAlignment="1" applyProtection="1">
      <alignment horizontal="center" vertical="center"/>
      <protection locked="0"/>
    </xf>
    <xf numFmtId="0" fontId="34" fillId="0" borderId="0" xfId="73" applyFont="1" applyAlignment="1">
      <alignment horizontal="center" vertical="center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1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9AF0-3D36-4FA1-B61B-3295AEEE8639}">
  <sheetPr>
    <tabColor theme="6"/>
    <pageSetUpPr fitToPage="1"/>
  </sheetPr>
  <dimension ref="A1:S35"/>
  <sheetViews>
    <sheetView tabSelected="1" view="pageBreakPreview" zoomScale="72" zoomScaleNormal="100" zoomScaleSheetLayoutView="70" workbookViewId="0"/>
  </sheetViews>
  <sheetFormatPr defaultRowHeight="13.5"/>
  <cols>
    <col min="1" max="1" width="37.875" style="7" customWidth="1"/>
    <col min="2" max="4" width="15.125" style="8" customWidth="1"/>
    <col min="5" max="5" width="22.5" style="8" customWidth="1"/>
    <col min="6" max="6" width="18.25" style="8" customWidth="1"/>
    <col min="7" max="7" width="29.5" style="7" customWidth="1"/>
    <col min="8" max="8" width="36.875" style="7" customWidth="1"/>
    <col min="9" max="11" width="15.125" style="8" customWidth="1"/>
    <col min="12" max="12" width="47.75" style="7" customWidth="1"/>
    <col min="13" max="13" width="187.25" style="9" customWidth="1"/>
    <col min="14" max="19" width="14.625" style="7" customWidth="1"/>
    <col min="20" max="20" width="18.875" style="7" customWidth="1"/>
    <col min="21" max="21" width="9" style="7"/>
    <col min="22" max="28" width="9" style="7" customWidth="1"/>
    <col min="29" max="16384" width="9" style="7"/>
  </cols>
  <sheetData>
    <row r="1" spans="1:19" ht="25.5" customHeight="1">
      <c r="A1" s="5" t="s">
        <v>94</v>
      </c>
      <c r="B1" s="6"/>
      <c r="C1" s="6"/>
      <c r="D1" s="6"/>
      <c r="E1" s="6"/>
      <c r="F1" s="6"/>
      <c r="H1" s="5"/>
      <c r="J1" s="50"/>
      <c r="K1" s="51"/>
      <c r="L1" s="48" t="s">
        <v>91</v>
      </c>
    </row>
    <row r="2" spans="1:19" ht="46.5" customHeight="1">
      <c r="A2" s="63" t="s">
        <v>93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9" t="s">
        <v>49</v>
      </c>
    </row>
    <row r="3" spans="1:19" ht="26.25" customHeight="1">
      <c r="A3" s="10" t="s">
        <v>89</v>
      </c>
      <c r="B3" s="69"/>
      <c r="C3" s="69"/>
      <c r="D3" s="69"/>
      <c r="E3" s="69"/>
      <c r="F3" s="69"/>
      <c r="G3" s="69"/>
      <c r="H3" s="10"/>
      <c r="I3" s="11"/>
      <c r="J3" s="53" t="s">
        <v>92</v>
      </c>
      <c r="K3" s="11"/>
      <c r="L3" s="2">
        <f>SUM($L$11:$L$14)</f>
        <v>0</v>
      </c>
      <c r="M3" s="56" t="str">
        <f>IF(L3=M5,"○","×")</f>
        <v>○</v>
      </c>
    </row>
    <row r="4" spans="1:19" ht="26.25" customHeight="1">
      <c r="A4" s="10" t="s">
        <v>90</v>
      </c>
      <c r="B4" s="69"/>
      <c r="C4" s="69"/>
      <c r="D4" s="69"/>
      <c r="E4" s="69"/>
      <c r="F4" s="69"/>
      <c r="G4" s="69"/>
      <c r="H4"/>
      <c r="I4"/>
      <c r="J4"/>
      <c r="K4"/>
      <c r="L4"/>
      <c r="M4" s="56" t="s">
        <v>100</v>
      </c>
    </row>
    <row r="5" spans="1:19" ht="26.25" customHeight="1">
      <c r="A5" s="10" t="s">
        <v>88</v>
      </c>
      <c r="B5" s="11"/>
      <c r="C5" s="11"/>
      <c r="D5" s="11"/>
      <c r="E5" s="11"/>
      <c r="F5" s="11"/>
      <c r="G5" s="12"/>
      <c r="H5"/>
      <c r="I5"/>
      <c r="J5"/>
      <c r="K5"/>
      <c r="L5"/>
      <c r="M5" s="57">
        <f>SUM(L16:L35)</f>
        <v>0</v>
      </c>
    </row>
    <row r="6" spans="1:19" ht="26.25" customHeight="1">
      <c r="A6" s="10" t="s">
        <v>83</v>
      </c>
      <c r="B6" s="11"/>
      <c r="C6" s="11"/>
      <c r="D6" s="11"/>
      <c r="E6" s="11"/>
      <c r="F6" s="11"/>
      <c r="G6" s="54"/>
      <c r="H6"/>
      <c r="I6"/>
      <c r="J6"/>
      <c r="K6"/>
      <c r="L6"/>
      <c r="N6" s="7" t="s">
        <v>50</v>
      </c>
      <c r="O6" s="7" t="s">
        <v>48</v>
      </c>
    </row>
    <row r="7" spans="1:19" ht="48" customHeight="1">
      <c r="A7" s="55" t="s">
        <v>96</v>
      </c>
      <c r="B7"/>
      <c r="C7"/>
      <c r="D7"/>
      <c r="E7"/>
      <c r="F7"/>
      <c r="G7"/>
      <c r="H7"/>
      <c r="I7"/>
      <c r="J7"/>
      <c r="K7"/>
      <c r="L7"/>
    </row>
    <row r="8" spans="1:19" ht="41.25" customHeight="1">
      <c r="A8" s="65" t="s">
        <v>54</v>
      </c>
      <c r="B8" s="65"/>
      <c r="C8" s="65"/>
      <c r="D8" s="65"/>
      <c r="E8" s="65"/>
      <c r="F8" s="65"/>
      <c r="G8" s="65"/>
      <c r="H8" s="65" t="s">
        <v>62</v>
      </c>
      <c r="I8" s="65"/>
      <c r="J8" s="65"/>
      <c r="K8" s="65"/>
      <c r="L8" s="65"/>
      <c r="M8" s="13"/>
    </row>
    <row r="9" spans="1:19" ht="30.75" customHeight="1">
      <c r="A9" s="4" t="s">
        <v>84</v>
      </c>
      <c r="B9" s="15"/>
      <c r="C9" s="15"/>
      <c r="D9" s="15"/>
      <c r="E9" s="15"/>
      <c r="F9" s="16"/>
      <c r="G9" s="17"/>
      <c r="H9" s="14" t="str">
        <f>A9</f>
        <v>対象職員の賃金改善実績の有無（右欄に○・×を記載）</v>
      </c>
      <c r="I9" s="15"/>
      <c r="J9" s="15"/>
      <c r="K9" s="16"/>
      <c r="L9" s="18">
        <f>G9</f>
        <v>0</v>
      </c>
      <c r="M9" s="19" t="s">
        <v>86</v>
      </c>
      <c r="N9" s="7" t="s">
        <v>50</v>
      </c>
      <c r="O9" s="7" t="s">
        <v>48</v>
      </c>
    </row>
    <row r="10" spans="1:19" ht="72.75" customHeight="1">
      <c r="A10" s="20" t="s">
        <v>51</v>
      </c>
      <c r="B10" s="21" t="s">
        <v>64</v>
      </c>
      <c r="C10" s="21" t="s">
        <v>85</v>
      </c>
      <c r="D10" s="21" t="s">
        <v>63</v>
      </c>
      <c r="E10" s="21" t="s">
        <v>65</v>
      </c>
      <c r="F10" s="21" t="s">
        <v>66</v>
      </c>
      <c r="G10" s="21" t="s">
        <v>67</v>
      </c>
      <c r="H10" s="20" t="s">
        <v>51</v>
      </c>
      <c r="I10" s="21" t="s">
        <v>64</v>
      </c>
      <c r="J10" s="21" t="s">
        <v>85</v>
      </c>
      <c r="K10" s="21" t="s">
        <v>63</v>
      </c>
      <c r="L10" s="21" t="s">
        <v>56</v>
      </c>
      <c r="M10" s="19" t="s">
        <v>68</v>
      </c>
    </row>
    <row r="11" spans="1:19" ht="41.25" customHeight="1">
      <c r="A11" s="22" t="s">
        <v>60</v>
      </c>
      <c r="B11" s="23"/>
      <c r="C11" s="24"/>
      <c r="D11" s="25"/>
      <c r="E11" s="24"/>
      <c r="F11" s="18" t="str">
        <f>IF(E11&gt;=C11,"○","×")</f>
        <v>○</v>
      </c>
      <c r="G11" s="26" t="e">
        <f>((B11*C11*D11)/B11)/D11</f>
        <v>#DIV/0!</v>
      </c>
      <c r="H11" s="22" t="s">
        <v>55</v>
      </c>
      <c r="I11" s="27">
        <f t="shared" ref="I11:K13" si="0">B11</f>
        <v>0</v>
      </c>
      <c r="J11" s="26">
        <f t="shared" si="0"/>
        <v>0</v>
      </c>
      <c r="K11" s="28">
        <f t="shared" si="0"/>
        <v>0</v>
      </c>
      <c r="L11" s="26">
        <f>I11*J11*K11</f>
        <v>0</v>
      </c>
      <c r="M11" s="19" t="s">
        <v>87</v>
      </c>
    </row>
    <row r="12" spans="1:19" ht="41.25" customHeight="1">
      <c r="A12" s="22" t="s">
        <v>59</v>
      </c>
      <c r="B12" s="23"/>
      <c r="C12" s="24"/>
      <c r="D12" s="25"/>
      <c r="E12" s="24"/>
      <c r="F12" s="18" t="str">
        <f>IF(E12&gt;=C12,"○","×")</f>
        <v>○</v>
      </c>
      <c r="G12" s="26" t="e">
        <f>((B12*C12*D12)/B12)/D12</f>
        <v>#DIV/0!</v>
      </c>
      <c r="H12" s="22" t="s">
        <v>57</v>
      </c>
      <c r="I12" s="27">
        <f t="shared" si="0"/>
        <v>0</v>
      </c>
      <c r="J12" s="26">
        <f t="shared" si="0"/>
        <v>0</v>
      </c>
      <c r="K12" s="28">
        <f t="shared" si="0"/>
        <v>0</v>
      </c>
      <c r="L12" s="26">
        <f>I12*J12*K12</f>
        <v>0</v>
      </c>
      <c r="M12" s="19" t="s">
        <v>52</v>
      </c>
    </row>
    <row r="13" spans="1:19" s="46" customFormat="1" ht="41.25" customHeight="1">
      <c r="A13" s="37" t="s">
        <v>61</v>
      </c>
      <c r="B13" s="38"/>
      <c r="C13" s="39"/>
      <c r="D13" s="47"/>
      <c r="E13" s="39"/>
      <c r="F13" s="41" t="e">
        <f>IF(E13&gt;=G13,"○","×")</f>
        <v>#DIV/0!</v>
      </c>
      <c r="G13" s="42" t="e">
        <f>(B13*C13)/B13/D13</f>
        <v>#DIV/0!</v>
      </c>
      <c r="H13" s="37" t="s">
        <v>58</v>
      </c>
      <c r="I13" s="43">
        <f t="shared" si="0"/>
        <v>0</v>
      </c>
      <c r="J13" s="42">
        <f t="shared" si="0"/>
        <v>0</v>
      </c>
      <c r="K13" s="40">
        <f t="shared" si="0"/>
        <v>0</v>
      </c>
      <c r="L13" s="42">
        <f>I13*J13</f>
        <v>0</v>
      </c>
      <c r="M13" s="44" t="s">
        <v>53</v>
      </c>
      <c r="N13" s="45">
        <v>1</v>
      </c>
      <c r="O13" s="45">
        <v>2</v>
      </c>
      <c r="P13" s="45">
        <v>3</v>
      </c>
      <c r="Q13" s="45">
        <v>4</v>
      </c>
      <c r="R13" s="45"/>
      <c r="S13" s="45"/>
    </row>
    <row r="14" spans="1:19" ht="73.5" customHeight="1">
      <c r="A14" s="60" t="s">
        <v>69</v>
      </c>
      <c r="B14" s="61"/>
      <c r="C14" s="61"/>
      <c r="D14" s="61"/>
      <c r="E14" s="26">
        <f>'【薬局】別紙（2.0％超部分算定シート）'!I6</f>
        <v>0</v>
      </c>
      <c r="F14" s="29" t="str">
        <f>'【薬局】別紙（2.0％超部分算定シート）'!J6</f>
        <v>○</v>
      </c>
      <c r="G14" s="26" t="e">
        <f>'【薬局】別紙（2.0％超部分算定シート）'!K6</f>
        <v>#DIV/0!</v>
      </c>
      <c r="H14" s="60" t="s">
        <v>69</v>
      </c>
      <c r="I14" s="61"/>
      <c r="J14" s="61"/>
      <c r="K14" s="61"/>
      <c r="L14" s="26">
        <f>'【薬局】別紙（2.0％超部分算定シート）'!L6</f>
        <v>0</v>
      </c>
      <c r="M14" s="19" t="s">
        <v>70</v>
      </c>
    </row>
    <row r="15" spans="1:19" ht="45.75" customHeight="1">
      <c r="A15" s="55" t="s">
        <v>95</v>
      </c>
      <c r="B15"/>
      <c r="C15"/>
      <c r="D15"/>
      <c r="E15"/>
      <c r="F15"/>
      <c r="G15"/>
      <c r="H15"/>
      <c r="I15"/>
      <c r="J15"/>
      <c r="K15"/>
      <c r="L15"/>
      <c r="M15" s="19"/>
    </row>
    <row r="16" spans="1:19" ht="41.25" customHeight="1">
      <c r="A16" s="3" t="s">
        <v>97</v>
      </c>
      <c r="B16" s="15"/>
      <c r="C16" s="15"/>
      <c r="D16" s="15"/>
      <c r="E16" s="15"/>
      <c r="F16" s="16"/>
      <c r="G16" s="17"/>
      <c r="H16" s="14" t="str">
        <f>A16</f>
        <v>（職種内訳）薬剤師の賃金改善実績の有無（右欄に○・×を記載）</v>
      </c>
      <c r="I16" s="15"/>
      <c r="J16" s="15"/>
      <c r="K16" s="16"/>
      <c r="L16" s="18">
        <f>G16</f>
        <v>0</v>
      </c>
      <c r="M16" s="19" t="s">
        <v>86</v>
      </c>
      <c r="N16" s="7" t="s">
        <v>50</v>
      </c>
      <c r="O16" s="7" t="s">
        <v>48</v>
      </c>
    </row>
    <row r="17" spans="1:19" ht="72.75" customHeight="1">
      <c r="A17" s="20" t="s">
        <v>51</v>
      </c>
      <c r="B17" s="21" t="s">
        <v>64</v>
      </c>
      <c r="C17" s="21" t="s">
        <v>85</v>
      </c>
      <c r="D17" s="21" t="s">
        <v>63</v>
      </c>
      <c r="E17" s="21" t="s">
        <v>65</v>
      </c>
      <c r="F17" s="21" t="s">
        <v>66</v>
      </c>
      <c r="G17" s="21" t="s">
        <v>67</v>
      </c>
      <c r="H17" s="20" t="s">
        <v>51</v>
      </c>
      <c r="I17" s="21" t="s">
        <v>64</v>
      </c>
      <c r="J17" s="21" t="s">
        <v>85</v>
      </c>
      <c r="K17" s="21" t="s">
        <v>63</v>
      </c>
      <c r="L17" s="21" t="s">
        <v>56</v>
      </c>
      <c r="M17" s="19" t="s">
        <v>68</v>
      </c>
    </row>
    <row r="18" spans="1:19" ht="41.25" customHeight="1">
      <c r="A18" s="22" t="s">
        <v>60</v>
      </c>
      <c r="B18" s="23"/>
      <c r="C18" s="24"/>
      <c r="D18" s="25"/>
      <c r="E18" s="24"/>
      <c r="F18" s="18" t="str">
        <f>IF(E18&gt;=C18,"○","×")</f>
        <v>○</v>
      </c>
      <c r="G18" s="26" t="e">
        <f>((B18*C18*D18)/B18)/D18</f>
        <v>#DIV/0!</v>
      </c>
      <c r="H18" s="22" t="s">
        <v>55</v>
      </c>
      <c r="I18" s="27">
        <f t="shared" ref="I18:K20" si="1">B18</f>
        <v>0</v>
      </c>
      <c r="J18" s="26">
        <f t="shared" si="1"/>
        <v>0</v>
      </c>
      <c r="K18" s="28">
        <f t="shared" si="1"/>
        <v>0</v>
      </c>
      <c r="L18" s="26">
        <f>I18*J18*K18</f>
        <v>0</v>
      </c>
      <c r="M18" s="19" t="s">
        <v>87</v>
      </c>
    </row>
    <row r="19" spans="1:19" ht="41.25" customHeight="1">
      <c r="A19" s="22" t="s">
        <v>59</v>
      </c>
      <c r="B19" s="23"/>
      <c r="C19" s="24"/>
      <c r="D19" s="25"/>
      <c r="E19" s="24"/>
      <c r="F19" s="18" t="str">
        <f>IF(E19&gt;=C19,"○","×")</f>
        <v>○</v>
      </c>
      <c r="G19" s="26" t="e">
        <f>((B19*C19*D19)/B19)/D19</f>
        <v>#DIV/0!</v>
      </c>
      <c r="H19" s="22" t="s">
        <v>57</v>
      </c>
      <c r="I19" s="27">
        <f t="shared" si="1"/>
        <v>0</v>
      </c>
      <c r="J19" s="26">
        <f t="shared" si="1"/>
        <v>0</v>
      </c>
      <c r="K19" s="28">
        <f t="shared" si="1"/>
        <v>0</v>
      </c>
      <c r="L19" s="26">
        <f>I19*J19*K19</f>
        <v>0</v>
      </c>
      <c r="M19" s="19" t="s">
        <v>52</v>
      </c>
    </row>
    <row r="20" spans="1:19" s="46" customFormat="1" ht="41.25" customHeight="1">
      <c r="A20" s="37" t="s">
        <v>61</v>
      </c>
      <c r="B20" s="38"/>
      <c r="C20" s="39"/>
      <c r="D20" s="47"/>
      <c r="E20" s="39"/>
      <c r="F20" s="41" t="e">
        <f>IF(E20&gt;=G20,"○","×")</f>
        <v>#DIV/0!</v>
      </c>
      <c r="G20" s="42" t="e">
        <f>(B20*C20)/B20/D20</f>
        <v>#DIV/0!</v>
      </c>
      <c r="H20" s="37" t="s">
        <v>58</v>
      </c>
      <c r="I20" s="43">
        <f t="shared" si="1"/>
        <v>0</v>
      </c>
      <c r="J20" s="42">
        <f t="shared" si="1"/>
        <v>0</v>
      </c>
      <c r="K20" s="40">
        <f t="shared" si="1"/>
        <v>0</v>
      </c>
      <c r="L20" s="42">
        <f>I20*J20</f>
        <v>0</v>
      </c>
      <c r="M20" s="44" t="s">
        <v>53</v>
      </c>
      <c r="N20" s="45">
        <v>1</v>
      </c>
      <c r="O20" s="45">
        <v>2</v>
      </c>
      <c r="P20" s="45">
        <v>3</v>
      </c>
      <c r="Q20" s="45">
        <v>4</v>
      </c>
      <c r="R20" s="45"/>
      <c r="S20" s="45"/>
    </row>
    <row r="21" spans="1:19" ht="73.5" customHeight="1">
      <c r="A21" s="60" t="s">
        <v>69</v>
      </c>
      <c r="B21" s="61"/>
      <c r="C21" s="61"/>
      <c r="D21" s="62"/>
      <c r="E21" s="26">
        <f>'【薬局】別紙（2.0％超部分算定シート）'!I10</f>
        <v>0</v>
      </c>
      <c r="F21" s="29" t="str">
        <f>'【薬局】別紙（2.0％超部分算定シート）'!J10</f>
        <v>○</v>
      </c>
      <c r="G21" s="26" t="e">
        <f>'【薬局】別紙（2.0％超部分算定シート）'!K10</f>
        <v>#DIV/0!</v>
      </c>
      <c r="H21" s="60" t="s">
        <v>69</v>
      </c>
      <c r="I21" s="61"/>
      <c r="J21" s="61"/>
      <c r="K21" s="62"/>
      <c r="L21" s="26">
        <f>'【薬局】別紙（2.0％超部分算定シート）'!L10</f>
        <v>0</v>
      </c>
      <c r="M21" s="19" t="s">
        <v>70</v>
      </c>
    </row>
    <row r="22" spans="1:19" ht="17.25" customHeight="1"/>
    <row r="23" spans="1:19" ht="39.75" customHeight="1">
      <c r="A23" s="3" t="s">
        <v>98</v>
      </c>
      <c r="B23" s="15"/>
      <c r="C23" s="15"/>
      <c r="D23" s="15"/>
      <c r="E23" s="15"/>
      <c r="F23" s="16"/>
      <c r="G23" s="17"/>
      <c r="H23" s="14" t="str">
        <f>A23</f>
        <v>（職種内訳）事務職員の賃金改善実績の有無（右欄に○・×を記載）</v>
      </c>
      <c r="I23" s="15"/>
      <c r="J23" s="15"/>
      <c r="K23" s="16"/>
      <c r="L23" s="18">
        <f>G23</f>
        <v>0</v>
      </c>
    </row>
    <row r="24" spans="1:19" ht="62.25" customHeight="1">
      <c r="A24" s="20" t="s">
        <v>51</v>
      </c>
      <c r="B24" s="21" t="s">
        <v>64</v>
      </c>
      <c r="C24" s="21" t="s">
        <v>85</v>
      </c>
      <c r="D24" s="21" t="s">
        <v>63</v>
      </c>
      <c r="E24" s="21" t="s">
        <v>65</v>
      </c>
      <c r="F24" s="21" t="s">
        <v>66</v>
      </c>
      <c r="G24" s="21" t="s">
        <v>67</v>
      </c>
      <c r="H24" s="20" t="s">
        <v>51</v>
      </c>
      <c r="I24" s="21" t="s">
        <v>64</v>
      </c>
      <c r="J24" s="21" t="s">
        <v>85</v>
      </c>
      <c r="K24" s="21" t="s">
        <v>63</v>
      </c>
      <c r="L24" s="21" t="s">
        <v>56</v>
      </c>
    </row>
    <row r="25" spans="1:19" ht="58.5" customHeight="1">
      <c r="A25" s="22" t="s">
        <v>60</v>
      </c>
      <c r="B25" s="23"/>
      <c r="C25" s="24"/>
      <c r="D25" s="25"/>
      <c r="E25" s="24"/>
      <c r="F25" s="18" t="str">
        <f>IF(E25&gt;=C25,"○","×")</f>
        <v>○</v>
      </c>
      <c r="G25" s="26" t="e">
        <f>((B25*C25*D25)/B25)/D25</f>
        <v>#DIV/0!</v>
      </c>
      <c r="H25" s="22" t="s">
        <v>55</v>
      </c>
      <c r="I25" s="27">
        <f t="shared" ref="I25:I27" si="2">B25</f>
        <v>0</v>
      </c>
      <c r="J25" s="26">
        <f t="shared" ref="J25:J27" si="3">C25</f>
        <v>0</v>
      </c>
      <c r="K25" s="28">
        <f t="shared" ref="K25:K27" si="4">D25</f>
        <v>0</v>
      </c>
      <c r="L25" s="26">
        <f>I25*J25*K25</f>
        <v>0</v>
      </c>
    </row>
    <row r="26" spans="1:19" ht="58.5" customHeight="1">
      <c r="A26" s="22" t="s">
        <v>59</v>
      </c>
      <c r="B26" s="23"/>
      <c r="C26" s="24"/>
      <c r="D26" s="25"/>
      <c r="E26" s="24"/>
      <c r="F26" s="18" t="str">
        <f>IF(E26&gt;=C26,"○","×")</f>
        <v>○</v>
      </c>
      <c r="G26" s="26" t="e">
        <f>((B26*C26*D26)/B26)/D26</f>
        <v>#DIV/0!</v>
      </c>
      <c r="H26" s="22" t="s">
        <v>57</v>
      </c>
      <c r="I26" s="27">
        <f t="shared" si="2"/>
        <v>0</v>
      </c>
      <c r="J26" s="26">
        <f t="shared" si="3"/>
        <v>0</v>
      </c>
      <c r="K26" s="28">
        <f t="shared" si="4"/>
        <v>0</v>
      </c>
      <c r="L26" s="26">
        <f>I26*J26*K26</f>
        <v>0</v>
      </c>
    </row>
    <row r="27" spans="1:19" ht="58.5" customHeight="1">
      <c r="A27" s="37" t="s">
        <v>61</v>
      </c>
      <c r="B27" s="38"/>
      <c r="C27" s="39"/>
      <c r="D27" s="47"/>
      <c r="E27" s="39"/>
      <c r="F27" s="41" t="e">
        <f>IF(E27&gt;=G27,"○","×")</f>
        <v>#DIV/0!</v>
      </c>
      <c r="G27" s="42" t="e">
        <f>(B27*C27)/B27/D27</f>
        <v>#DIV/0!</v>
      </c>
      <c r="H27" s="37" t="s">
        <v>58</v>
      </c>
      <c r="I27" s="43">
        <f t="shared" si="2"/>
        <v>0</v>
      </c>
      <c r="J27" s="42">
        <f t="shared" si="3"/>
        <v>0</v>
      </c>
      <c r="K27" s="40">
        <f t="shared" si="4"/>
        <v>0</v>
      </c>
      <c r="L27" s="42">
        <f>I27*J27</f>
        <v>0</v>
      </c>
    </row>
    <row r="28" spans="1:19" ht="58.5" customHeight="1">
      <c r="A28" s="60" t="s">
        <v>69</v>
      </c>
      <c r="B28" s="61"/>
      <c r="C28" s="61"/>
      <c r="D28" s="62"/>
      <c r="E28" s="26">
        <f>'【薬局】別紙（2.0％超部分算定シート）'!I14</f>
        <v>0</v>
      </c>
      <c r="F28" s="26" t="str">
        <f>'【薬局】別紙（2.0％超部分算定シート）'!J14</f>
        <v>○</v>
      </c>
      <c r="G28" s="26" t="e">
        <f>'【薬局】別紙（2.0％超部分算定シート）'!K14</f>
        <v>#DIV/0!</v>
      </c>
      <c r="H28" s="60" t="s">
        <v>69</v>
      </c>
      <c r="I28" s="61"/>
      <c r="J28" s="61"/>
      <c r="K28" s="62"/>
      <c r="L28" s="26">
        <f>'【薬局】別紙（2.0％超部分算定シート）'!L14</f>
        <v>0</v>
      </c>
    </row>
    <row r="30" spans="1:19" ht="48" customHeight="1">
      <c r="A30" s="3" t="s">
        <v>99</v>
      </c>
      <c r="B30" s="15"/>
      <c r="C30" s="15"/>
      <c r="D30" s="15"/>
      <c r="E30" s="15"/>
      <c r="F30" s="16"/>
      <c r="G30" s="17"/>
      <c r="H30" s="14" t="str">
        <f>A30</f>
        <v>（職種内訳）その他職員の賃金改善実績の有無（右欄に○・×を記載）</v>
      </c>
      <c r="I30" s="15"/>
      <c r="J30" s="15"/>
      <c r="K30" s="16"/>
      <c r="L30" s="18">
        <f>G30</f>
        <v>0</v>
      </c>
    </row>
    <row r="31" spans="1:19" ht="59.25" customHeight="1">
      <c r="A31" s="20" t="s">
        <v>51</v>
      </c>
      <c r="B31" s="21" t="s">
        <v>64</v>
      </c>
      <c r="C31" s="21" t="s">
        <v>85</v>
      </c>
      <c r="D31" s="21" t="s">
        <v>63</v>
      </c>
      <c r="E31" s="21" t="s">
        <v>65</v>
      </c>
      <c r="F31" s="21" t="s">
        <v>66</v>
      </c>
      <c r="G31" s="21" t="s">
        <v>67</v>
      </c>
      <c r="H31" s="20" t="s">
        <v>51</v>
      </c>
      <c r="I31" s="21" t="s">
        <v>64</v>
      </c>
      <c r="J31" s="21" t="s">
        <v>85</v>
      </c>
      <c r="K31" s="21" t="s">
        <v>63</v>
      </c>
      <c r="L31" s="21" t="s">
        <v>56</v>
      </c>
    </row>
    <row r="32" spans="1:19" ht="59.25" customHeight="1">
      <c r="A32" s="22" t="s">
        <v>60</v>
      </c>
      <c r="B32" s="23"/>
      <c r="C32" s="24"/>
      <c r="D32" s="25"/>
      <c r="E32" s="24"/>
      <c r="F32" s="18" t="str">
        <f>IF(E32&gt;=C32,"○","×")</f>
        <v>○</v>
      </c>
      <c r="G32" s="26" t="e">
        <f>((B32*C32*D32)/B32)/D32</f>
        <v>#DIV/0!</v>
      </c>
      <c r="H32" s="22" t="s">
        <v>55</v>
      </c>
      <c r="I32" s="27">
        <f t="shared" ref="I32:I34" si="5">B32</f>
        <v>0</v>
      </c>
      <c r="J32" s="26">
        <f t="shared" ref="J32:J34" si="6">C32</f>
        <v>0</v>
      </c>
      <c r="K32" s="28">
        <f t="shared" ref="K32:K34" si="7">D32</f>
        <v>0</v>
      </c>
      <c r="L32" s="26">
        <f>I32*J32*K32</f>
        <v>0</v>
      </c>
    </row>
    <row r="33" spans="1:12" ht="59.25" customHeight="1">
      <c r="A33" s="22" t="s">
        <v>59</v>
      </c>
      <c r="B33" s="23"/>
      <c r="C33" s="24"/>
      <c r="D33" s="25"/>
      <c r="E33" s="24"/>
      <c r="F33" s="18" t="str">
        <f>IF(E33&gt;=C33,"○","×")</f>
        <v>○</v>
      </c>
      <c r="G33" s="26" t="e">
        <f>((B33*C33*D33)/B33)/D33</f>
        <v>#DIV/0!</v>
      </c>
      <c r="H33" s="22" t="s">
        <v>57</v>
      </c>
      <c r="I33" s="27">
        <f t="shared" si="5"/>
        <v>0</v>
      </c>
      <c r="J33" s="26">
        <f t="shared" si="6"/>
        <v>0</v>
      </c>
      <c r="K33" s="28">
        <f t="shared" si="7"/>
        <v>0</v>
      </c>
      <c r="L33" s="26">
        <f>I33*J33*K33</f>
        <v>0</v>
      </c>
    </row>
    <row r="34" spans="1:12" ht="59.25" customHeight="1">
      <c r="A34" s="37" t="s">
        <v>61</v>
      </c>
      <c r="B34" s="38"/>
      <c r="C34" s="39"/>
      <c r="D34" s="47"/>
      <c r="E34" s="39"/>
      <c r="F34" s="41" t="e">
        <f>IF(E34&gt;=G34,"○","×")</f>
        <v>#DIV/0!</v>
      </c>
      <c r="G34" s="42" t="e">
        <f>(B34*C34)/B34/D34</f>
        <v>#DIV/0!</v>
      </c>
      <c r="H34" s="37" t="s">
        <v>58</v>
      </c>
      <c r="I34" s="43">
        <f t="shared" si="5"/>
        <v>0</v>
      </c>
      <c r="J34" s="42">
        <f t="shared" si="6"/>
        <v>0</v>
      </c>
      <c r="K34" s="40">
        <f t="shared" si="7"/>
        <v>0</v>
      </c>
      <c r="L34" s="42">
        <f>I34*J34</f>
        <v>0</v>
      </c>
    </row>
    <row r="35" spans="1:12" ht="59.25" customHeight="1">
      <c r="A35" s="60" t="s">
        <v>69</v>
      </c>
      <c r="B35" s="61"/>
      <c r="C35" s="61"/>
      <c r="D35" s="62"/>
      <c r="E35" s="26">
        <f>'【薬局】別紙（2.0％超部分算定シート）'!I18</f>
        <v>0</v>
      </c>
      <c r="F35" s="26" t="str">
        <f>'【薬局】別紙（2.0％超部分算定シート）'!J18</f>
        <v>○</v>
      </c>
      <c r="G35" s="26" t="e">
        <f>'【薬局】別紙（2.0％超部分算定シート）'!K18</f>
        <v>#DIV/0!</v>
      </c>
      <c r="H35" s="60" t="s">
        <v>69</v>
      </c>
      <c r="I35" s="61"/>
      <c r="J35" s="61"/>
      <c r="K35" s="62"/>
      <c r="L35" s="26">
        <f>'【薬局】別紙（2.0％超部分算定シート）'!L18</f>
        <v>0</v>
      </c>
    </row>
  </sheetData>
  <mergeCells count="13">
    <mergeCell ref="A2:L2"/>
    <mergeCell ref="A8:G8"/>
    <mergeCell ref="H8:L8"/>
    <mergeCell ref="A14:D14"/>
    <mergeCell ref="H14:K14"/>
    <mergeCell ref="B3:G3"/>
    <mergeCell ref="B4:G4"/>
    <mergeCell ref="A35:D35"/>
    <mergeCell ref="H35:K35"/>
    <mergeCell ref="A28:D28"/>
    <mergeCell ref="H28:K28"/>
    <mergeCell ref="A21:D21"/>
    <mergeCell ref="H21:K21"/>
  </mergeCells>
  <phoneticPr fontId="32"/>
  <conditionalFormatting sqref="A7">
    <cfRule type="expression" dxfId="17" priority="3">
      <formula>$G$2="×"</formula>
    </cfRule>
  </conditionalFormatting>
  <conditionalFormatting sqref="A14:A15">
    <cfRule type="expression" dxfId="16" priority="4">
      <formula>$G$2="×"</formula>
    </cfRule>
  </conditionalFormatting>
  <conditionalFormatting sqref="A28 H28 L28">
    <cfRule type="expression" dxfId="15" priority="6">
      <formula>$G$2="×"</formula>
    </cfRule>
  </conditionalFormatting>
  <conditionalFormatting sqref="A35 H35 L35">
    <cfRule type="expression" dxfId="14" priority="2">
      <formula>$G$2="×"</formula>
    </cfRule>
  </conditionalFormatting>
  <conditionalFormatting sqref="A11:L13">
    <cfRule type="expression" dxfId="13" priority="8">
      <formula>$G$2="×"</formula>
    </cfRule>
  </conditionalFormatting>
  <conditionalFormatting sqref="A18:L20">
    <cfRule type="expression" dxfId="12" priority="7">
      <formula>$G$2="×"</formula>
    </cfRule>
  </conditionalFormatting>
  <conditionalFormatting sqref="A25:L27">
    <cfRule type="expression" dxfId="11" priority="5">
      <formula>$G$2="×"</formula>
    </cfRule>
  </conditionalFormatting>
  <conditionalFormatting sqref="A32:L34">
    <cfRule type="expression" dxfId="10" priority="1">
      <formula>$G$2="×"</formula>
    </cfRule>
  </conditionalFormatting>
  <conditionalFormatting sqref="G14:H14 L14 A21 G21:H21 L21">
    <cfRule type="expression" dxfId="9" priority="13">
      <formula>$G$2="×"</formula>
    </cfRule>
  </conditionalFormatting>
  <dataValidations count="3">
    <dataValidation type="list" allowBlank="1" showInputMessage="1" showErrorMessage="1" sqref="G16 G9 G23 G30" xr:uid="{34725FF3-5027-4DBD-9D9F-B6263074320D}">
      <formula1>#REF!</formula1>
    </dataValidation>
    <dataValidation type="list" allowBlank="1" showInputMessage="1" showErrorMessage="1" sqref="G6" xr:uid="{DF9194D3-5DF9-4ACE-9D9E-FB8269D19123}">
      <formula1>$N$6:$O$6</formula1>
    </dataValidation>
    <dataValidation type="list" allowBlank="1" showInputMessage="1" showErrorMessage="1" sqref="D13 D27 D20 D34" xr:uid="{214874D9-EA04-4B92-ABC0-364EF3B179B8}">
      <formula1>$N$13:$S$13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7" fitToHeight="0" orientation="landscape" r:id="rId1"/>
  <rowBreaks count="1" manualBreakCount="1">
    <brk id="2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309A-075B-4283-B7AF-E1A28131A227}">
  <sheetPr>
    <tabColor theme="6"/>
    <pageSetUpPr fitToPage="1"/>
  </sheetPr>
  <dimension ref="A1:O18"/>
  <sheetViews>
    <sheetView view="pageBreakPreview" zoomScale="74" zoomScaleNormal="100" zoomScaleSheetLayoutView="70" workbookViewId="0"/>
  </sheetViews>
  <sheetFormatPr defaultRowHeight="13.5"/>
  <cols>
    <col min="1" max="1" width="37.875" style="7" customWidth="1"/>
    <col min="2" max="5" width="15.125" style="8" customWidth="1"/>
    <col min="6" max="6" width="16.5" style="8" customWidth="1"/>
    <col min="7" max="7" width="24.25" style="8" customWidth="1"/>
    <col min="8" max="8" width="19.75" style="8" customWidth="1"/>
    <col min="9" max="9" width="22.125" style="8" customWidth="1"/>
    <col min="10" max="11" width="18.25" style="8" customWidth="1"/>
    <col min="12" max="12" width="42.125" style="7" customWidth="1"/>
    <col min="13" max="13" width="187.25" style="9" customWidth="1"/>
    <col min="14" max="19" width="14.625" style="7" customWidth="1"/>
    <col min="20" max="20" width="18.875" style="7" customWidth="1"/>
    <col min="21" max="21" width="9" style="7"/>
    <col min="22" max="28" width="9" style="7" customWidth="1"/>
    <col min="29" max="16384" width="9" style="7"/>
  </cols>
  <sheetData>
    <row r="1" spans="1:15" ht="51" customHeight="1">
      <c r="A1" s="5" t="s">
        <v>94</v>
      </c>
      <c r="B1" s="70" t="s">
        <v>71</v>
      </c>
      <c r="C1" s="70"/>
      <c r="D1" s="70"/>
      <c r="E1" s="70"/>
      <c r="F1" s="70"/>
      <c r="G1" s="70"/>
      <c r="H1" s="70"/>
      <c r="I1" s="70"/>
      <c r="J1" s="70"/>
      <c r="K1" s="70"/>
      <c r="L1" s="49" t="s">
        <v>91</v>
      </c>
    </row>
    <row r="2" spans="1:15" ht="51" customHeight="1">
      <c r="A2" s="55" t="s">
        <v>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49"/>
    </row>
    <row r="3" spans="1:15" ht="41.25" customHeight="1">
      <c r="A3" s="66" t="s">
        <v>54</v>
      </c>
      <c r="B3" s="67"/>
      <c r="C3" s="67"/>
      <c r="D3" s="67"/>
      <c r="E3" s="67"/>
      <c r="F3" s="67"/>
      <c r="G3" s="67"/>
      <c r="H3" s="67"/>
      <c r="I3" s="67"/>
      <c r="J3" s="67"/>
      <c r="K3" s="68"/>
      <c r="L3" s="18" t="s">
        <v>56</v>
      </c>
      <c r="M3" s="13"/>
    </row>
    <row r="4" spans="1:15" ht="33" customHeight="1">
      <c r="A4" s="14" t="str">
        <f>【薬局】【総額及び平均額】賃上げ支援事業実績報告!A9</f>
        <v>対象職員の賃金改善実績の有無（右欄に○・×を記載）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7"/>
      <c r="M4" s="19" t="s">
        <v>72</v>
      </c>
      <c r="N4" s="7" t="s">
        <v>50</v>
      </c>
      <c r="O4" s="7" t="s">
        <v>48</v>
      </c>
    </row>
    <row r="5" spans="1:15" ht="72.75" customHeight="1">
      <c r="A5" s="20" t="s">
        <v>51</v>
      </c>
      <c r="B5" s="21" t="s">
        <v>73</v>
      </c>
      <c r="C5" s="21" t="s">
        <v>74</v>
      </c>
      <c r="D5" s="21" t="s">
        <v>75</v>
      </c>
      <c r="E5" s="21" t="s">
        <v>76</v>
      </c>
      <c r="F5" s="21" t="s">
        <v>77</v>
      </c>
      <c r="G5" s="21" t="s">
        <v>78</v>
      </c>
      <c r="H5" s="21" t="s">
        <v>79</v>
      </c>
      <c r="I5" s="21" t="s">
        <v>65</v>
      </c>
      <c r="J5" s="21" t="s">
        <v>80</v>
      </c>
      <c r="K5" s="21" t="s">
        <v>67</v>
      </c>
      <c r="L5" s="21" t="s">
        <v>56</v>
      </c>
      <c r="M5" s="19" t="s">
        <v>68</v>
      </c>
    </row>
    <row r="6" spans="1:15" ht="84.75" customHeight="1">
      <c r="A6" s="22" t="s">
        <v>81</v>
      </c>
      <c r="B6" s="24"/>
      <c r="C6" s="24"/>
      <c r="D6" s="32" t="e">
        <f>C6/B6</f>
        <v>#DIV/0!</v>
      </c>
      <c r="E6" s="33" t="e">
        <f>(D6-0.02)*B6</f>
        <v>#DIV/0!</v>
      </c>
      <c r="F6" s="34"/>
      <c r="G6" s="35"/>
      <c r="H6" s="36"/>
      <c r="I6" s="24"/>
      <c r="J6" s="18" t="str">
        <f>IF(I6&gt;=C6,"○","×")</f>
        <v>○</v>
      </c>
      <c r="K6" s="26" t="e">
        <f>((F6*G6*H6)/H6)/G6</f>
        <v>#DIV/0!</v>
      </c>
      <c r="L6" s="26">
        <f>F6*G6*H6</f>
        <v>0</v>
      </c>
      <c r="M6" s="19" t="s">
        <v>82</v>
      </c>
    </row>
    <row r="7" spans="1:15" ht="48" customHeight="1">
      <c r="A7" s="55" t="s">
        <v>95</v>
      </c>
      <c r="B7"/>
      <c r="C7"/>
      <c r="D7"/>
      <c r="E7"/>
      <c r="F7"/>
      <c r="G7"/>
      <c r="H7"/>
      <c r="I7"/>
      <c r="J7"/>
      <c r="K7"/>
      <c r="L7"/>
      <c r="M7" s="58" t="str">
        <f>IF(L6=N7,"○","×")</f>
        <v>○</v>
      </c>
      <c r="N7" s="59">
        <f>SUM(L8:L18)</f>
        <v>0</v>
      </c>
    </row>
    <row r="8" spans="1:15" ht="30.75" customHeight="1">
      <c r="A8" s="14" t="str">
        <f>【薬局】【総額及び平均額】賃上げ支援事業実績報告!A16</f>
        <v>（職種内訳）薬剤師の賃金改善実績の有無（右欄に○・×を記載）</v>
      </c>
      <c r="B8" s="15"/>
      <c r="C8" s="15"/>
      <c r="D8" s="15"/>
      <c r="E8" s="15"/>
      <c r="F8" s="15"/>
      <c r="G8" s="15"/>
      <c r="H8" s="15"/>
      <c r="I8" s="15"/>
      <c r="J8" s="15"/>
      <c r="K8" s="16"/>
      <c r="L8" s="17"/>
      <c r="M8" s="19" t="s">
        <v>72</v>
      </c>
      <c r="N8" s="7" t="s">
        <v>50</v>
      </c>
      <c r="O8" s="7" t="s">
        <v>48</v>
      </c>
    </row>
    <row r="9" spans="1:15" ht="63" customHeight="1">
      <c r="A9" s="20" t="s">
        <v>51</v>
      </c>
      <c r="B9" s="21" t="s">
        <v>73</v>
      </c>
      <c r="C9" s="21" t="s">
        <v>74</v>
      </c>
      <c r="D9" s="21" t="s">
        <v>75</v>
      </c>
      <c r="E9" s="21" t="s">
        <v>76</v>
      </c>
      <c r="F9" s="21" t="s">
        <v>77</v>
      </c>
      <c r="G9" s="21" t="s">
        <v>78</v>
      </c>
      <c r="H9" s="21" t="s">
        <v>79</v>
      </c>
      <c r="I9" s="21" t="s">
        <v>65</v>
      </c>
      <c r="J9" s="21" t="s">
        <v>80</v>
      </c>
      <c r="K9" s="21" t="s">
        <v>67</v>
      </c>
      <c r="L9" s="21" t="s">
        <v>56</v>
      </c>
      <c r="M9" s="13"/>
    </row>
    <row r="10" spans="1:15" ht="84.75" customHeight="1">
      <c r="A10" s="22" t="s">
        <v>81</v>
      </c>
      <c r="B10" s="24"/>
      <c r="C10" s="24"/>
      <c r="D10" s="32" t="e">
        <f>C10/B10</f>
        <v>#DIV/0!</v>
      </c>
      <c r="E10" s="33" t="e">
        <f>(D10-0.02)*B10</f>
        <v>#DIV/0!</v>
      </c>
      <c r="F10" s="34"/>
      <c r="G10" s="35"/>
      <c r="H10" s="36"/>
      <c r="I10" s="24"/>
      <c r="J10" s="18" t="str">
        <f>IF(I10&gt;=C10,"○","×")</f>
        <v>○</v>
      </c>
      <c r="K10" s="26" t="e">
        <f>((F10*G10*H10)/H10)/G10</f>
        <v>#DIV/0!</v>
      </c>
      <c r="L10" s="26">
        <f>F10*G10*H10</f>
        <v>0</v>
      </c>
      <c r="M10" s="19" t="s">
        <v>82</v>
      </c>
    </row>
    <row r="12" spans="1:15" ht="36" customHeight="1">
      <c r="A12" s="14" t="str">
        <f>【薬局】【総額及び平均額】賃上げ支援事業実績報告!A23</f>
        <v>（職種内訳）事務職員の賃金改善実績の有無（右欄に○・×を記載）</v>
      </c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7"/>
    </row>
    <row r="13" spans="1:15" ht="54">
      <c r="A13" s="20" t="s">
        <v>51</v>
      </c>
      <c r="B13" s="21" t="s">
        <v>73</v>
      </c>
      <c r="C13" s="21" t="s">
        <v>74</v>
      </c>
      <c r="D13" s="21" t="s">
        <v>75</v>
      </c>
      <c r="E13" s="21" t="s">
        <v>76</v>
      </c>
      <c r="F13" s="21" t="s">
        <v>77</v>
      </c>
      <c r="G13" s="21" t="s">
        <v>78</v>
      </c>
      <c r="H13" s="21" t="s">
        <v>79</v>
      </c>
      <c r="I13" s="21" t="s">
        <v>65</v>
      </c>
      <c r="J13" s="21" t="s">
        <v>80</v>
      </c>
      <c r="K13" s="21" t="s">
        <v>67</v>
      </c>
      <c r="L13" s="21" t="s">
        <v>56</v>
      </c>
    </row>
    <row r="14" spans="1:15" ht="89.25" customHeight="1">
      <c r="A14" s="22" t="s">
        <v>81</v>
      </c>
      <c r="B14" s="24"/>
      <c r="C14" s="24"/>
      <c r="D14" s="32" t="e">
        <f>C14/B14</f>
        <v>#DIV/0!</v>
      </c>
      <c r="E14" s="33" t="e">
        <f>(D14-0.02)*B14</f>
        <v>#DIV/0!</v>
      </c>
      <c r="F14" s="34"/>
      <c r="G14" s="35"/>
      <c r="H14" s="36"/>
      <c r="I14" s="24"/>
      <c r="J14" s="18" t="str">
        <f>IF(I14&gt;=C14,"○","×")</f>
        <v>○</v>
      </c>
      <c r="K14" s="26" t="e">
        <f>((F14*G14*H14)/H14)/G14</f>
        <v>#DIV/0!</v>
      </c>
      <c r="L14" s="26">
        <f>F14*G14*H14</f>
        <v>0</v>
      </c>
    </row>
    <row r="16" spans="1:15" ht="27">
      <c r="A16" s="14" t="str">
        <f>【薬局】【総額及び平均額】賃上げ支援事業実績報告!A30</f>
        <v>（職種内訳）その他職員の賃金改善実績の有無（右欄に○・×を記載）</v>
      </c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7"/>
    </row>
    <row r="17" spans="1:12" ht="54">
      <c r="A17" s="20" t="s">
        <v>51</v>
      </c>
      <c r="B17" s="21" t="s">
        <v>73</v>
      </c>
      <c r="C17" s="21" t="s">
        <v>74</v>
      </c>
      <c r="D17" s="21" t="s">
        <v>75</v>
      </c>
      <c r="E17" s="21" t="s">
        <v>76</v>
      </c>
      <c r="F17" s="21" t="s">
        <v>77</v>
      </c>
      <c r="G17" s="21" t="s">
        <v>78</v>
      </c>
      <c r="H17" s="21" t="s">
        <v>79</v>
      </c>
      <c r="I17" s="21" t="s">
        <v>65</v>
      </c>
      <c r="J17" s="21" t="s">
        <v>80</v>
      </c>
      <c r="K17" s="21" t="s">
        <v>67</v>
      </c>
      <c r="L17" s="21" t="s">
        <v>56</v>
      </c>
    </row>
    <row r="18" spans="1:12" ht="86.25" customHeight="1">
      <c r="A18" s="22" t="s">
        <v>81</v>
      </c>
      <c r="B18" s="24"/>
      <c r="C18" s="24"/>
      <c r="D18" s="32" t="e">
        <f>C18/B18</f>
        <v>#DIV/0!</v>
      </c>
      <c r="E18" s="33" t="e">
        <f>(D18-0.02)*B18</f>
        <v>#DIV/0!</v>
      </c>
      <c r="F18" s="34"/>
      <c r="G18" s="35"/>
      <c r="H18" s="36"/>
      <c r="I18" s="24"/>
      <c r="J18" s="18" t="str">
        <f>IF(I18&gt;=C18,"○","×")</f>
        <v>○</v>
      </c>
      <c r="K18" s="26" t="e">
        <f>((F18*G18*H18)/H18)/G18</f>
        <v>#DIV/0!</v>
      </c>
      <c r="L18" s="26">
        <f>F18*G18*H18</f>
        <v>0</v>
      </c>
    </row>
  </sheetData>
  <mergeCells count="2">
    <mergeCell ref="B1:K1"/>
    <mergeCell ref="A3:K3"/>
  </mergeCells>
  <phoneticPr fontId="32"/>
  <conditionalFormatting sqref="A2">
    <cfRule type="expression" dxfId="8" priority="3">
      <formula>$G$2="×"</formula>
    </cfRule>
  </conditionalFormatting>
  <conditionalFormatting sqref="A7">
    <cfRule type="expression" dxfId="7" priority="4">
      <formula>$G$3="×"</formula>
    </cfRule>
  </conditionalFormatting>
  <conditionalFormatting sqref="A6:J6 L6 A10:J10 L10">
    <cfRule type="expression" dxfId="6" priority="9">
      <formula>#REF!="×"</formula>
    </cfRule>
  </conditionalFormatting>
  <conditionalFormatting sqref="A14:J14 L14">
    <cfRule type="expression" dxfId="5" priority="6">
      <formula>#REF!="×"</formula>
    </cfRule>
  </conditionalFormatting>
  <conditionalFormatting sqref="A18:J18 L18">
    <cfRule type="expression" dxfId="4" priority="2">
      <formula>#REF!="×"</formula>
    </cfRule>
  </conditionalFormatting>
  <conditionalFormatting sqref="K6">
    <cfRule type="expression" dxfId="3" priority="8">
      <formula>$G$3="×"</formula>
    </cfRule>
  </conditionalFormatting>
  <conditionalFormatting sqref="K10">
    <cfRule type="expression" dxfId="2" priority="7">
      <formula>$G$3="×"</formula>
    </cfRule>
  </conditionalFormatting>
  <conditionalFormatting sqref="K14">
    <cfRule type="expression" dxfId="1" priority="5">
      <formula>$G$3="×"</formula>
    </cfRule>
  </conditionalFormatting>
  <conditionalFormatting sqref="K18">
    <cfRule type="expression" dxfId="0" priority="1">
      <formula>$G$3="×"</formula>
    </cfRule>
  </conditionalFormatting>
  <dataValidations count="1">
    <dataValidation type="list" allowBlank="1" showInputMessage="1" showErrorMessage="1" sqref="L4 L12 L8 L16" xr:uid="{7948C12A-7816-423E-89D8-DAE363785496}">
      <formula1>$N$4:$O$4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68c1e33e0daafa659faa153d10cc382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a4cb4f9e26413124c00ed45b22a4cc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purl.org/dc/terms/"/>
    <ds:schemaRef ds:uri="http://purl.org/dc/dcmitype/"/>
    <ds:schemaRef ds:uri="239a7177-3063-4df8-ab7a-6b96235477f0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5e6e18b-26c1-4122-9e79-e6c53ac26d53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37C16C-177A-4A80-B498-DEA6ED3B7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【薬局】【総額及び平均額】賃上げ支援事業実績報告</vt:lpstr>
      <vt:lpstr>【薬局】別紙（2.0％超部分算定シート）</vt:lpstr>
      <vt:lpstr>都道府県リスト</vt:lpstr>
      <vt:lpstr>【薬局】【総額及び平均額】賃上げ支援事業実績報告!Print_Area</vt:lpstr>
      <vt:lpstr>'【薬局】別紙（2.0％超部分算定シート）'!Print_Area</vt:lpstr>
      <vt:lpstr>【薬局】【総額及び平均額】賃上げ支援事業実績報告!Print_Titles</vt:lpstr>
      <vt:lpstr>'【薬局】別紙（2.0％超部分算定シート）'!Print_Titles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上田 伸幸</cp:lastModifiedBy>
  <cp:revision>2</cp:revision>
  <cp:lastPrinted>2026-04-24T08:52:01Z</cp:lastPrinted>
  <dcterms:created xsi:type="dcterms:W3CDTF">2017-10-26T07:12:00Z</dcterms:created>
  <dcterms:modified xsi:type="dcterms:W3CDTF">2026-05-07T09:40:07Z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0x0101009A18A6F28ED98449BF9CF9F5AE10A0D1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