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R6報酬改定関係・問い合わせ\様式修正\⑦0411　ＨＰに掲載\元ファイル\新しいフォルダー\"/>
    </mc:Choice>
  </mc:AlternateContent>
  <bookViews>
    <workbookView xWindow="0" yWindow="0" windowWidth="9825" windowHeight="8625" tabRatio="935" firstSheet="2" activeTab="4"/>
  </bookViews>
  <sheets>
    <sheet name="1-2 人員配置体制加算（加算Ⅰ、Ⅱ以外を算定時に使用）" sheetId="78" r:id="rId1"/>
    <sheet name="1-2 人員配置体制加算（加算Ⅰ（12対1）算定時に使用）" sheetId="69" r:id="rId2"/>
    <sheet name="1-2 人員配置体制加算（加算Ⅱ（30対1）算定時に使用）" sheetId="77" r:id="rId3"/>
    <sheet name="1-2別添 参考様式（人員配置体制確認表）" sheetId="74" r:id="rId4"/>
    <sheet name="1-2 人員配置体制加算（共同生活援助）記載例" sheetId="73" r:id="rId5"/>
    <sheet name="1-2別添 参考様式（人員配置体制確認表 （記載例））" sheetId="72" r:id="rId6"/>
  </sheets>
  <definedNames>
    <definedName name="___kk06" localSheetId="0">#REF!</definedName>
    <definedName name="___kk06" localSheetId="2">#REF!</definedName>
    <definedName name="___kk06" localSheetId="4">#REF!</definedName>
    <definedName name="___kk06" localSheetId="5">#REF!</definedName>
    <definedName name="___kk06" localSheetId="3">#REF!</definedName>
    <definedName name="___kk06">#REF!</definedName>
    <definedName name="___kk29" localSheetId="0">#REF!</definedName>
    <definedName name="___kk29" localSheetId="2">#REF!</definedName>
    <definedName name="___kk29" localSheetId="4">#REF!</definedName>
    <definedName name="___kk29" localSheetId="5">#REF!</definedName>
    <definedName name="___kk29" localSheetId="3">#REF!</definedName>
    <definedName name="___kk29">#REF!</definedName>
    <definedName name="__kk06" localSheetId="0">#REF!</definedName>
    <definedName name="__kk06" localSheetId="2">#REF!</definedName>
    <definedName name="__kk06" localSheetId="4">#REF!</definedName>
    <definedName name="__kk06" localSheetId="5">#REF!</definedName>
    <definedName name="__kk06" localSheetId="3">#REF!</definedName>
    <definedName name="__kk06">#REF!</definedName>
    <definedName name="__kk29" localSheetId="0">#REF!</definedName>
    <definedName name="__kk29" localSheetId="2">#REF!</definedName>
    <definedName name="__kk29" localSheetId="4">#REF!</definedName>
    <definedName name="__kk29" localSheetId="5">#REF!</definedName>
    <definedName name="__kk29" localSheetId="3">#REF!</definedName>
    <definedName name="__kk29">#REF!</definedName>
    <definedName name="_kk06" localSheetId="0">#REF!</definedName>
    <definedName name="_kk06" localSheetId="2">#REF!</definedName>
    <definedName name="_kk06" localSheetId="4">#REF!</definedName>
    <definedName name="_kk06" localSheetId="5">#REF!</definedName>
    <definedName name="_kk06" localSheetId="3">#REF!</definedName>
    <definedName name="_kk06">#REF!</definedName>
    <definedName name="_kk29" localSheetId="0">#REF!</definedName>
    <definedName name="_kk29" localSheetId="2">#REF!</definedName>
    <definedName name="_kk29" localSheetId="4">#REF!</definedName>
    <definedName name="_kk29" localSheetId="5">#REF!</definedName>
    <definedName name="_kk29" localSheetId="3">#REF!</definedName>
    <definedName name="_kk29">#REF!</definedName>
    <definedName name="Avrg" localSheetId="0">#REF!</definedName>
    <definedName name="Avrg" localSheetId="2">#REF!</definedName>
    <definedName name="Avrg" localSheetId="4">#REF!</definedName>
    <definedName name="Avrg" localSheetId="5">#REF!</definedName>
    <definedName name="Avrg" localSheetId="3">#REF!</definedName>
    <definedName name="Avrg">#REF!</definedName>
    <definedName name="avrg1" localSheetId="0">#REF!</definedName>
    <definedName name="avrg1" localSheetId="2">#REF!</definedName>
    <definedName name="avrg1" localSheetId="4">#REF!</definedName>
    <definedName name="avrg1" localSheetId="5">#REF!</definedName>
    <definedName name="avrg1" localSheetId="3">#REF!</definedName>
    <definedName name="avrg1">#REF!</definedName>
    <definedName name="jiritu" localSheetId="0">#REF!</definedName>
    <definedName name="jiritu" localSheetId="2">#REF!</definedName>
    <definedName name="jiritu" localSheetId="4">#REF!</definedName>
    <definedName name="jiritu" localSheetId="5">#REF!</definedName>
    <definedName name="jiritu" localSheetId="3">#REF!</definedName>
    <definedName name="jiritu">#REF!</definedName>
    <definedName name="KK_03" localSheetId="0">#REF!</definedName>
    <definedName name="KK_03" localSheetId="2">#REF!</definedName>
    <definedName name="KK_03" localSheetId="4">#REF!</definedName>
    <definedName name="KK_03" localSheetId="5">#REF!</definedName>
    <definedName name="KK_03" localSheetId="3">#REF!</definedName>
    <definedName name="KK_03">#REF!</definedName>
    <definedName name="kk_04" localSheetId="0">#REF!</definedName>
    <definedName name="kk_04" localSheetId="2">#REF!</definedName>
    <definedName name="kk_04" localSheetId="4">#REF!</definedName>
    <definedName name="kk_04" localSheetId="5">#REF!</definedName>
    <definedName name="kk_04" localSheetId="3">#REF!</definedName>
    <definedName name="kk_04">#REF!</definedName>
    <definedName name="KK_06" localSheetId="0">#REF!</definedName>
    <definedName name="KK_06" localSheetId="2">#REF!</definedName>
    <definedName name="KK_06" localSheetId="4">#REF!</definedName>
    <definedName name="KK_06" localSheetId="5">#REF!</definedName>
    <definedName name="KK_06" localSheetId="3">#REF!</definedName>
    <definedName name="KK_06">#REF!</definedName>
    <definedName name="kk_07" localSheetId="0">#REF!</definedName>
    <definedName name="kk_07" localSheetId="2">#REF!</definedName>
    <definedName name="kk_07" localSheetId="4">#REF!</definedName>
    <definedName name="kk_07" localSheetId="5">#REF!</definedName>
    <definedName name="kk_07" localSheetId="3">#REF!</definedName>
    <definedName name="kk_07">#REF!</definedName>
    <definedName name="KK2_3" localSheetId="0">#REF!</definedName>
    <definedName name="KK2_3" localSheetId="2">#REF!</definedName>
    <definedName name="KK2_3" localSheetId="4">#REF!</definedName>
    <definedName name="KK2_3" localSheetId="5">#REF!</definedName>
    <definedName name="KK2_3" localSheetId="3">#REF!</definedName>
    <definedName name="KK2_3">#REF!</definedName>
    <definedName name="_xlnm.Print_Area" localSheetId="1">'1-2 人員配置体制加算（加算Ⅰ（12対1）算定時に使用）'!$A$1:$L$40</definedName>
    <definedName name="_xlnm.Print_Area" localSheetId="0">'1-2 人員配置体制加算（加算Ⅰ、Ⅱ以外を算定時に使用）'!$A$1:$L$40</definedName>
    <definedName name="_xlnm.Print_Area" localSheetId="2">'1-2 人員配置体制加算（加算Ⅱ（30対1）算定時に使用）'!$A$1:$L$40</definedName>
    <definedName name="_xlnm.Print_Area" localSheetId="4">'1-2 人員配置体制加算（共同生活援助）記載例'!$A$1:$L$40</definedName>
    <definedName name="_xlnm.Print_Area" localSheetId="5">'1-2別添 参考様式（人員配置体制確認表 （記載例））'!$A$1:$BT$150</definedName>
    <definedName name="_xlnm.Print_Area" localSheetId="3">'1-2別添 参考様式（人員配置体制確認表）'!$A$1:$BT$97</definedName>
    <definedName name="Roman_01" localSheetId="0">#REF!</definedName>
    <definedName name="Roman_01" localSheetId="2">#REF!</definedName>
    <definedName name="Roman_01" localSheetId="4">#REF!</definedName>
    <definedName name="Roman_01" localSheetId="5">#REF!</definedName>
    <definedName name="Roman_01" localSheetId="3">#REF!</definedName>
    <definedName name="Roman_01">#REF!</definedName>
    <definedName name="Roman_03" localSheetId="0">#REF!</definedName>
    <definedName name="Roman_03" localSheetId="2">#REF!</definedName>
    <definedName name="Roman_03" localSheetId="4">#REF!</definedName>
    <definedName name="Roman_03" localSheetId="5">#REF!</definedName>
    <definedName name="Roman_03" localSheetId="3">#REF!</definedName>
    <definedName name="Roman_03">#REF!</definedName>
    <definedName name="Roman_04" localSheetId="0">#REF!</definedName>
    <definedName name="Roman_04" localSheetId="2">#REF!</definedName>
    <definedName name="Roman_04" localSheetId="4">#REF!</definedName>
    <definedName name="Roman_04" localSheetId="5">#REF!</definedName>
    <definedName name="Roman_04" localSheetId="3">#REF!</definedName>
    <definedName name="Roman_04">#REF!</definedName>
    <definedName name="Roman_06" localSheetId="0">#REF!</definedName>
    <definedName name="Roman_06" localSheetId="2">#REF!</definedName>
    <definedName name="Roman_06" localSheetId="4">#REF!</definedName>
    <definedName name="Roman_06" localSheetId="5">#REF!</definedName>
    <definedName name="Roman_06" localSheetId="3">#REF!</definedName>
    <definedName name="Roman_06">#REF!</definedName>
    <definedName name="roman_09" localSheetId="0">#REF!</definedName>
    <definedName name="roman_09" localSheetId="2">#REF!</definedName>
    <definedName name="roman_09" localSheetId="4">#REF!</definedName>
    <definedName name="roman_09" localSheetId="5">#REF!</definedName>
    <definedName name="roman_09" localSheetId="3">#REF!</definedName>
    <definedName name="roman_09">#REF!</definedName>
    <definedName name="roman_11" localSheetId="0">#REF!</definedName>
    <definedName name="roman_11" localSheetId="2">#REF!</definedName>
    <definedName name="roman_11" localSheetId="4">#REF!</definedName>
    <definedName name="roman_11" localSheetId="5">#REF!</definedName>
    <definedName name="roman_11" localSheetId="3">#REF!</definedName>
    <definedName name="roman_11">#REF!</definedName>
    <definedName name="roman11" localSheetId="0">#REF!</definedName>
    <definedName name="roman11" localSheetId="2">#REF!</definedName>
    <definedName name="roman11" localSheetId="4">#REF!</definedName>
    <definedName name="roman11" localSheetId="5">#REF!</definedName>
    <definedName name="roman11" localSheetId="3">#REF!</definedName>
    <definedName name="roman11">#REF!</definedName>
    <definedName name="Roman2_1" localSheetId="0">#REF!</definedName>
    <definedName name="Roman2_1" localSheetId="2">#REF!</definedName>
    <definedName name="Roman2_1" localSheetId="4">#REF!</definedName>
    <definedName name="Roman2_1" localSheetId="5">#REF!</definedName>
    <definedName name="Roman2_1" localSheetId="3">#REF!</definedName>
    <definedName name="Roman2_1">#REF!</definedName>
    <definedName name="Roman2_3" localSheetId="0">#REF!</definedName>
    <definedName name="Roman2_3" localSheetId="2">#REF!</definedName>
    <definedName name="Roman2_3" localSheetId="4">#REF!</definedName>
    <definedName name="Roman2_3" localSheetId="5">#REF!</definedName>
    <definedName name="Roman2_3" localSheetId="3">#REF!</definedName>
    <definedName name="Roman2_3">#REF!</definedName>
    <definedName name="roman31" localSheetId="0">#REF!</definedName>
    <definedName name="roman31" localSheetId="2">#REF!</definedName>
    <definedName name="roman31" localSheetId="4">#REF!</definedName>
    <definedName name="roman31" localSheetId="5">#REF!</definedName>
    <definedName name="roman31" localSheetId="3">#REF!</definedName>
    <definedName name="roman31">#REF!</definedName>
    <definedName name="roman33" localSheetId="0">#REF!</definedName>
    <definedName name="roman33" localSheetId="2">#REF!</definedName>
    <definedName name="roman33" localSheetId="4">#REF!</definedName>
    <definedName name="roman33" localSheetId="5">#REF!</definedName>
    <definedName name="roman33" localSheetId="3">#REF!</definedName>
    <definedName name="roman33">#REF!</definedName>
    <definedName name="roman4_3" localSheetId="0">#REF!</definedName>
    <definedName name="roman4_3" localSheetId="2">#REF!</definedName>
    <definedName name="roman4_3" localSheetId="4">#REF!</definedName>
    <definedName name="roman4_3" localSheetId="5">#REF!</definedName>
    <definedName name="roman4_3" localSheetId="3">#REF!</definedName>
    <definedName name="roman4_3">#REF!</definedName>
    <definedName name="roman7_1" localSheetId="0">#REF!</definedName>
    <definedName name="roman7_1" localSheetId="2">#REF!</definedName>
    <definedName name="roman7_1" localSheetId="4">#REF!</definedName>
    <definedName name="roman7_1" localSheetId="5">#REF!</definedName>
    <definedName name="roman7_1" localSheetId="3">#REF!</definedName>
    <definedName name="roman7_1">#REF!</definedName>
    <definedName name="roman77" localSheetId="0">#REF!</definedName>
    <definedName name="roman77" localSheetId="2">#REF!</definedName>
    <definedName name="roman77" localSheetId="4">#REF!</definedName>
    <definedName name="roman77" localSheetId="5">#REF!</definedName>
    <definedName name="roman77" localSheetId="3">#REF!</definedName>
    <definedName name="roman77">#REF!</definedName>
    <definedName name="romann_12" localSheetId="0">#REF!</definedName>
    <definedName name="romann_12" localSheetId="2">#REF!</definedName>
    <definedName name="romann_12" localSheetId="4">#REF!</definedName>
    <definedName name="romann_12" localSheetId="5">#REF!</definedName>
    <definedName name="romann_12" localSheetId="3">#REF!</definedName>
    <definedName name="romann_12">#REF!</definedName>
    <definedName name="romann_66" localSheetId="0">#REF!</definedName>
    <definedName name="romann_66" localSheetId="2">#REF!</definedName>
    <definedName name="romann_66" localSheetId="4">#REF!</definedName>
    <definedName name="romann_66" localSheetId="5">#REF!</definedName>
    <definedName name="romann_66" localSheetId="3">#REF!</definedName>
    <definedName name="romann_66">#REF!</definedName>
    <definedName name="romann33" localSheetId="0">#REF!</definedName>
    <definedName name="romann33" localSheetId="2">#REF!</definedName>
    <definedName name="romann33" localSheetId="4">#REF!</definedName>
    <definedName name="romann33" localSheetId="5">#REF!</definedName>
    <definedName name="romann33" localSheetId="3">#REF!</definedName>
    <definedName name="romann33">#REF!</definedName>
    <definedName name="serv" localSheetId="0">#REF!</definedName>
    <definedName name="serv" localSheetId="2">#REF!</definedName>
    <definedName name="serv" localSheetId="4">#REF!</definedName>
    <definedName name="serv" localSheetId="5">#REF!</definedName>
    <definedName name="serv" localSheetId="3">#REF!</definedName>
    <definedName name="serv">#REF!</definedName>
    <definedName name="serv_" localSheetId="0">#REF!</definedName>
    <definedName name="serv_" localSheetId="2">#REF!</definedName>
    <definedName name="serv_" localSheetId="4">#REF!</definedName>
    <definedName name="serv_" localSheetId="5">#REF!</definedName>
    <definedName name="serv_" localSheetId="3">#REF!</definedName>
    <definedName name="serv_">#REF!</definedName>
    <definedName name="Serv_LIST" localSheetId="0">#REF!</definedName>
    <definedName name="Serv_LIST" localSheetId="2">#REF!</definedName>
    <definedName name="Serv_LIST" localSheetId="4">#REF!</definedName>
    <definedName name="Serv_LIST" localSheetId="5">#REF!</definedName>
    <definedName name="Serv_LIST" localSheetId="3">#REF!</definedName>
    <definedName name="Serv_LIST">#REF!</definedName>
    <definedName name="servo1" localSheetId="0">#REF!</definedName>
    <definedName name="servo1" localSheetId="2">#REF!</definedName>
    <definedName name="servo1" localSheetId="4">#REF!</definedName>
    <definedName name="servo1" localSheetId="5">#REF!</definedName>
    <definedName name="servo1" localSheetId="3">#REF!</definedName>
    <definedName name="servo1">#REF!</definedName>
    <definedName name="ｔａｂｉｅ＿04" localSheetId="0">#REF!</definedName>
    <definedName name="ｔａｂｉｅ＿04" localSheetId="2">#REF!</definedName>
    <definedName name="ｔａｂｉｅ＿04" localSheetId="4">#REF!</definedName>
    <definedName name="ｔａｂｉｅ＿04" localSheetId="5">#REF!</definedName>
    <definedName name="ｔａｂｉｅ＿04" localSheetId="3">#REF!</definedName>
    <definedName name="ｔａｂｉｅ＿04">#REF!</definedName>
    <definedName name="table_03" localSheetId="0">#REF!</definedName>
    <definedName name="table_03" localSheetId="2">#REF!</definedName>
    <definedName name="table_03" localSheetId="4">#REF!</definedName>
    <definedName name="table_03" localSheetId="5">#REF!</definedName>
    <definedName name="table_03" localSheetId="3">#REF!</definedName>
    <definedName name="table_03">#REF!</definedName>
    <definedName name="table_06" localSheetId="0">#REF!</definedName>
    <definedName name="table_06" localSheetId="2">#REF!</definedName>
    <definedName name="table_06" localSheetId="4">#REF!</definedName>
    <definedName name="table_06" localSheetId="5">#REF!</definedName>
    <definedName name="table_06" localSheetId="3">#REF!</definedName>
    <definedName name="table_06">#REF!</definedName>
    <definedName name="table2_3" localSheetId="0">#REF!</definedName>
    <definedName name="table2_3" localSheetId="2">#REF!</definedName>
    <definedName name="table2_3" localSheetId="4">#REF!</definedName>
    <definedName name="table2_3" localSheetId="5">#REF!</definedName>
    <definedName name="table2_3" localSheetId="3">#REF!</definedName>
    <definedName name="table2_3">#REF!</definedName>
    <definedName name="tapi2" localSheetId="0">#REF!</definedName>
    <definedName name="tapi2" localSheetId="2">#REF!</definedName>
    <definedName name="tapi2" localSheetId="4">#REF!</definedName>
    <definedName name="tapi2" localSheetId="5">#REF!</definedName>
    <definedName name="tapi2" localSheetId="3">#REF!</definedName>
    <definedName name="tapi2">#REF!</definedName>
    <definedName name="tebie_o7" localSheetId="0">#REF!</definedName>
    <definedName name="tebie_o7" localSheetId="2">#REF!</definedName>
    <definedName name="tebie_o7" localSheetId="4">#REF!</definedName>
    <definedName name="tebie_o7" localSheetId="5">#REF!</definedName>
    <definedName name="tebie_o7" localSheetId="3">#REF!</definedName>
    <definedName name="tebie_o7">#REF!</definedName>
    <definedName name="tebie08" localSheetId="0">#REF!</definedName>
    <definedName name="tebie08" localSheetId="2">#REF!</definedName>
    <definedName name="tebie08" localSheetId="4">#REF!</definedName>
    <definedName name="tebie08" localSheetId="5">#REF!</definedName>
    <definedName name="tebie08" localSheetId="3">#REF!</definedName>
    <definedName name="tebie08">#REF!</definedName>
    <definedName name="tebie33" localSheetId="0">#REF!</definedName>
    <definedName name="tebie33" localSheetId="2">#REF!</definedName>
    <definedName name="tebie33" localSheetId="4">#REF!</definedName>
    <definedName name="tebie33" localSheetId="5">#REF!</definedName>
    <definedName name="tebie33" localSheetId="3">#REF!</definedName>
    <definedName name="tebie33">#REF!</definedName>
    <definedName name="tebiroo" localSheetId="0">#REF!</definedName>
    <definedName name="tebiroo" localSheetId="2">#REF!</definedName>
    <definedName name="tebiroo" localSheetId="4">#REF!</definedName>
    <definedName name="tebiroo" localSheetId="5">#REF!</definedName>
    <definedName name="tebiroo" localSheetId="3">#REF!</definedName>
    <definedName name="tebiroo">#REF!</definedName>
    <definedName name="teble" localSheetId="0">#REF!</definedName>
    <definedName name="teble" localSheetId="2">#REF!</definedName>
    <definedName name="teble" localSheetId="4">#REF!</definedName>
    <definedName name="teble" localSheetId="5">#REF!</definedName>
    <definedName name="teble" localSheetId="3">#REF!</definedName>
    <definedName name="teble">#REF!</definedName>
    <definedName name="teble_09" localSheetId="0">#REF!</definedName>
    <definedName name="teble_09" localSheetId="2">#REF!</definedName>
    <definedName name="teble_09" localSheetId="4">#REF!</definedName>
    <definedName name="teble_09" localSheetId="5">#REF!</definedName>
    <definedName name="teble_09" localSheetId="3">#REF!</definedName>
    <definedName name="teble_09">#REF!</definedName>
    <definedName name="teble77" localSheetId="0">#REF!</definedName>
    <definedName name="teble77" localSheetId="2">#REF!</definedName>
    <definedName name="teble77" localSheetId="4">#REF!</definedName>
    <definedName name="teble77" localSheetId="5">#REF!</definedName>
    <definedName name="teble77" localSheetId="3">#REF!</definedName>
    <definedName name="teble77">#REF!</definedName>
    <definedName name="食事" localSheetId="0">#REF!</definedName>
    <definedName name="食事" localSheetId="2">#REF!</definedName>
    <definedName name="食事" localSheetId="4">#REF!</definedName>
    <definedName name="食事" localSheetId="5">#REF!</definedName>
    <definedName name="食事" localSheetId="3">#REF!</definedName>
    <definedName name="食事">#REF!</definedName>
    <definedName name="町っ油" localSheetId="0">#REF!</definedName>
    <definedName name="町っ油" localSheetId="2">#REF!</definedName>
    <definedName name="町っ油" localSheetId="4">#REF!</definedName>
    <definedName name="町っ油" localSheetId="5">#REF!</definedName>
    <definedName name="町っ油" localSheetId="3">#REF!</definedName>
    <definedName name="町っ油">#REF!</definedName>
    <definedName name="利用日数記入例" localSheetId="0">#REF!</definedName>
    <definedName name="利用日数記入例" localSheetId="2">#REF!</definedName>
    <definedName name="利用日数記入例" localSheetId="4">#REF!</definedName>
    <definedName name="利用日数記入例" localSheetId="5">#REF!</definedName>
    <definedName name="利用日数記入例" localSheetId="3">#REF!</definedName>
    <definedName name="利用日数記入例">#REF!</definedName>
  </definedNames>
  <calcPr calcId="162913"/>
</workbook>
</file>

<file path=xl/calcChain.xml><?xml version="1.0" encoding="utf-8"?>
<calcChain xmlns="http://schemas.openxmlformats.org/spreadsheetml/2006/main">
  <c r="M28" i="72" l="1"/>
  <c r="BB135" i="72"/>
  <c r="AY108" i="72"/>
  <c r="BB108" i="72"/>
  <c r="AE14" i="74" l="1"/>
  <c r="G30" i="73" l="1"/>
  <c r="G31" i="73"/>
  <c r="I31" i="78" l="1"/>
  <c r="I30" i="78"/>
  <c r="I18" i="78"/>
  <c r="I26" i="78" s="1"/>
  <c r="I33" i="78" s="1"/>
  <c r="I17" i="78"/>
  <c r="I25" i="78" s="1"/>
  <c r="BE6" i="74" l="1"/>
  <c r="G11" i="77" s="1"/>
  <c r="BE7" i="74"/>
  <c r="L8" i="74"/>
  <c r="BE8" i="74"/>
  <c r="AG9" i="74"/>
  <c r="AK9" i="74"/>
  <c r="AO9" i="74"/>
  <c r="AS9" i="74"/>
  <c r="AW9" i="74"/>
  <c r="BA9" i="74"/>
  <c r="E17" i="77"/>
  <c r="L15" i="74"/>
  <c r="AE15" i="74"/>
  <c r="AI15" i="74" s="1"/>
  <c r="AV15" i="74"/>
  <c r="AZ15" i="74" s="1"/>
  <c r="AE16" i="74"/>
  <c r="AY37" i="74"/>
  <c r="BB37" i="74"/>
  <c r="AY38" i="74"/>
  <c r="BB38" i="74" s="1"/>
  <c r="AY39" i="74"/>
  <c r="BB39" i="74" s="1"/>
  <c r="AY40" i="74"/>
  <c r="BB40" i="74" s="1"/>
  <c r="AY41" i="74"/>
  <c r="BB41" i="74" s="1"/>
  <c r="AY42" i="74"/>
  <c r="BB42" i="74" s="1"/>
  <c r="AY43" i="74"/>
  <c r="BB43" i="74" s="1"/>
  <c r="AY44" i="74"/>
  <c r="BB44" i="74" s="1"/>
  <c r="AY45" i="74"/>
  <c r="BB45" i="74" s="1"/>
  <c r="AY46" i="74"/>
  <c r="BB46" i="74" s="1"/>
  <c r="AY47" i="74"/>
  <c r="BB47" i="74" s="1"/>
  <c r="AY48" i="74"/>
  <c r="BB48" i="74"/>
  <c r="AY49" i="74"/>
  <c r="BB49" i="74"/>
  <c r="AY50" i="74"/>
  <c r="BB50" i="74" s="1"/>
  <c r="AY51" i="74"/>
  <c r="BB51" i="74" s="1"/>
  <c r="AY52" i="74"/>
  <c r="BB52" i="74" s="1"/>
  <c r="AY53" i="74"/>
  <c r="BB53" i="74" s="1"/>
  <c r="AY54" i="74"/>
  <c r="BB54" i="74" s="1"/>
  <c r="AY55" i="74"/>
  <c r="BB55" i="74" s="1"/>
  <c r="AY56" i="74"/>
  <c r="BB56" i="74"/>
  <c r="AY57" i="74"/>
  <c r="BB57" i="74"/>
  <c r="W58" i="74"/>
  <c r="X58" i="74"/>
  <c r="Y58" i="74"/>
  <c r="Z58" i="74"/>
  <c r="AA58" i="74"/>
  <c r="AB58" i="74"/>
  <c r="AC58" i="74"/>
  <c r="AD58" i="74"/>
  <c r="AE58" i="74"/>
  <c r="AF58" i="74"/>
  <c r="AG58" i="74"/>
  <c r="AH58" i="74"/>
  <c r="AI58" i="74"/>
  <c r="AJ58" i="74"/>
  <c r="AK58" i="74"/>
  <c r="AL58" i="74"/>
  <c r="AM58" i="74"/>
  <c r="AN58" i="74"/>
  <c r="AO58" i="74"/>
  <c r="AP58" i="74"/>
  <c r="AQ58" i="74"/>
  <c r="AR58" i="74"/>
  <c r="AS58" i="74"/>
  <c r="AT58" i="74"/>
  <c r="AU58" i="74"/>
  <c r="AV58" i="74"/>
  <c r="AW58" i="74"/>
  <c r="AX58" i="74"/>
  <c r="W59" i="74"/>
  <c r="X59" i="74"/>
  <c r="Y59" i="74"/>
  <c r="Z59" i="74"/>
  <c r="AA59" i="74"/>
  <c r="AB59" i="74"/>
  <c r="AC59" i="74"/>
  <c r="AD59" i="74"/>
  <c r="AE59" i="74"/>
  <c r="AF59" i="74"/>
  <c r="AG59" i="74"/>
  <c r="AH59" i="74"/>
  <c r="AI59" i="74"/>
  <c r="AJ59" i="74"/>
  <c r="AK59" i="74"/>
  <c r="AL59" i="74"/>
  <c r="AM59" i="74"/>
  <c r="AN59" i="74"/>
  <c r="AO59" i="74"/>
  <c r="AP59" i="74"/>
  <c r="AQ59" i="74"/>
  <c r="AR59" i="74"/>
  <c r="AS59" i="74"/>
  <c r="AT59" i="74"/>
  <c r="AU59" i="74"/>
  <c r="AV59" i="74"/>
  <c r="AW59" i="74"/>
  <c r="AX59" i="74"/>
  <c r="AY65" i="74"/>
  <c r="AY66" i="74"/>
  <c r="BB66" i="74" s="1"/>
  <c r="AY67" i="74"/>
  <c r="BB67" i="74" s="1"/>
  <c r="AY68" i="74"/>
  <c r="BB68" i="74"/>
  <c r="AY69" i="74"/>
  <c r="BB69" i="74" s="1"/>
  <c r="AY70" i="74"/>
  <c r="BB70" i="74" s="1"/>
  <c r="AY71" i="74"/>
  <c r="BB71" i="74" s="1"/>
  <c r="AY72" i="74"/>
  <c r="BB72" i="74"/>
  <c r="W73" i="74"/>
  <c r="X73" i="74"/>
  <c r="Y73" i="74"/>
  <c r="Z73" i="74"/>
  <c r="AA73" i="74"/>
  <c r="AB73" i="74"/>
  <c r="AC73" i="74"/>
  <c r="AD73" i="74"/>
  <c r="AE73" i="74"/>
  <c r="AF73" i="74"/>
  <c r="AG73" i="74"/>
  <c r="AH73" i="74"/>
  <c r="AI73" i="74"/>
  <c r="AJ73" i="74"/>
  <c r="AK73" i="74"/>
  <c r="AL73" i="74"/>
  <c r="AM73" i="74"/>
  <c r="AN73" i="74"/>
  <c r="AO73" i="74"/>
  <c r="AP73" i="74"/>
  <c r="AQ73" i="74"/>
  <c r="AR73" i="74"/>
  <c r="AS73" i="74"/>
  <c r="AT73" i="74"/>
  <c r="AU73" i="74"/>
  <c r="AV73" i="74"/>
  <c r="AW73" i="74"/>
  <c r="AX73" i="74"/>
  <c r="AY73" i="74" l="1"/>
  <c r="AL16" i="74"/>
  <c r="G17" i="77"/>
  <c r="G17" i="69"/>
  <c r="I17" i="77"/>
  <c r="BB65" i="74"/>
  <c r="BB73" i="74" s="1"/>
  <c r="BH51" i="74"/>
  <c r="BC15" i="74"/>
  <c r="BE43" i="74"/>
  <c r="AE17" i="74"/>
  <c r="AL15" i="74"/>
  <c r="AL14" i="74"/>
  <c r="AL17" i="74" s="1"/>
  <c r="AI14" i="74"/>
  <c r="E18" i="77" s="1"/>
  <c r="E17" i="69"/>
  <c r="AI16" i="74"/>
  <c r="BE9" i="74"/>
  <c r="AC26" i="74" s="1"/>
  <c r="E22" i="77" s="1"/>
  <c r="G11" i="69"/>
  <c r="M26" i="74"/>
  <c r="AS26" i="74"/>
  <c r="AO26" i="74" s="1"/>
  <c r="BE51" i="74"/>
  <c r="AV16" i="74" s="1"/>
  <c r="AZ16" i="74" s="1"/>
  <c r="BB59" i="74"/>
  <c r="AY58" i="74"/>
  <c r="AY59" i="74"/>
  <c r="BB58" i="74"/>
  <c r="BH43" i="74"/>
  <c r="BE65" i="74" l="1"/>
  <c r="BE73" i="74" s="1"/>
  <c r="BH58" i="74"/>
  <c r="G18" i="69"/>
  <c r="G18" i="77"/>
  <c r="I18" i="77"/>
  <c r="I26" i="74"/>
  <c r="E21" i="69" s="1"/>
  <c r="E22" i="69"/>
  <c r="BI26" i="74"/>
  <c r="AI17" i="74"/>
  <c r="AC27" i="74" s="1"/>
  <c r="E18" i="69"/>
  <c r="BE58" i="74"/>
  <c r="AV14" i="74"/>
  <c r="BG10" i="74"/>
  <c r="BC16" i="74"/>
  <c r="BQ14" i="74"/>
  <c r="AS28" i="74"/>
  <c r="AO28" i="74" s="1"/>
  <c r="BI28" i="74"/>
  <c r="BE28" i="74" s="1"/>
  <c r="BE26" i="74"/>
  <c r="Y26" i="74"/>
  <c r="E21" i="77" s="1"/>
  <c r="AS27" i="74" l="1"/>
  <c r="M27" i="74"/>
  <c r="I22" i="69" s="1"/>
  <c r="BI27" i="74"/>
  <c r="BE27" i="74" s="1"/>
  <c r="Y27" i="74"/>
  <c r="I21" i="77" s="1"/>
  <c r="I25" i="77" s="1"/>
  <c r="I22" i="77"/>
  <c r="I26" i="77" s="1"/>
  <c r="AZ14" i="74"/>
  <c r="AZ17" i="74" s="1"/>
  <c r="BC14" i="74"/>
  <c r="BC17" i="74"/>
  <c r="AV17" i="74"/>
  <c r="BE29" i="74"/>
  <c r="BJ31" i="74" s="1"/>
  <c r="BI29" i="74"/>
  <c r="AO27" i="74"/>
  <c r="AO29" i="74" s="1"/>
  <c r="AT31" i="74" s="1"/>
  <c r="AS29" i="74"/>
  <c r="I27" i="74"/>
  <c r="BM14" i="74"/>
  <c r="BM15" i="74" s="1"/>
  <c r="BQ15" i="74"/>
  <c r="G30" i="77" l="1"/>
  <c r="I30" i="77" s="1"/>
  <c r="G31" i="77"/>
  <c r="I31" i="77" s="1"/>
  <c r="I33" i="77" s="1"/>
  <c r="AC28" i="74"/>
  <c r="M28" i="74"/>
  <c r="I21" i="69"/>
  <c r="G30" i="69"/>
  <c r="G31" i="69"/>
  <c r="I31" i="73"/>
  <c r="I30" i="73"/>
  <c r="I18" i="73"/>
  <c r="I26" i="73" s="1"/>
  <c r="I17" i="73"/>
  <c r="I25" i="73" s="1"/>
  <c r="I28" i="74" l="1"/>
  <c r="I29" i="74" s="1"/>
  <c r="N31" i="74" s="1"/>
  <c r="M29" i="74"/>
  <c r="Y28" i="74"/>
  <c r="Y29" i="74" s="1"/>
  <c r="AD31" i="74" s="1"/>
  <c r="AC29" i="74"/>
  <c r="I33" i="73"/>
  <c r="BB124" i="72" l="1"/>
  <c r="BB125" i="72"/>
  <c r="BB126" i="72"/>
  <c r="BB127" i="72"/>
  <c r="AY120" i="72"/>
  <c r="BB120" i="72" s="1"/>
  <c r="AY121" i="72"/>
  <c r="BB121" i="72" s="1"/>
  <c r="AY122" i="72"/>
  <c r="BB122" i="72" s="1"/>
  <c r="AY123" i="72"/>
  <c r="BB123" i="72" s="1"/>
  <c r="AY124" i="72"/>
  <c r="AY125" i="72"/>
  <c r="AY126" i="72"/>
  <c r="AY127" i="72"/>
  <c r="AY128" i="72"/>
  <c r="BB128" i="72" s="1"/>
  <c r="AY129" i="72"/>
  <c r="BB129" i="72" s="1"/>
  <c r="AY130" i="72"/>
  <c r="BB130" i="72" s="1"/>
  <c r="AY131" i="72"/>
  <c r="BB131" i="72" s="1"/>
  <c r="AY104" i="72"/>
  <c r="BB104" i="72" s="1"/>
  <c r="AY105" i="72"/>
  <c r="BB105" i="72" s="1"/>
  <c r="AY106" i="72"/>
  <c r="BB106" i="72" s="1"/>
  <c r="AY93" i="72"/>
  <c r="BB93" i="72" s="1"/>
  <c r="AY94" i="72"/>
  <c r="BB94" i="72" s="1"/>
  <c r="AY95" i="72"/>
  <c r="BB95" i="72" s="1"/>
  <c r="AY96" i="72"/>
  <c r="BB96" i="72" s="1"/>
  <c r="AY97" i="72"/>
  <c r="BB97" i="72" s="1"/>
  <c r="AY83" i="72" l="1"/>
  <c r="BB83" i="72" s="1"/>
  <c r="AY84" i="72"/>
  <c r="BB84" i="72" s="1"/>
  <c r="AY85" i="72"/>
  <c r="BB85" i="72" s="1"/>
  <c r="AY86" i="72"/>
  <c r="BB86" i="72" s="1"/>
  <c r="AY87" i="72"/>
  <c r="BB87" i="72" s="1"/>
  <c r="AY88" i="72"/>
  <c r="BB88" i="72" s="1"/>
  <c r="AY89" i="72"/>
  <c r="BB89" i="72" s="1"/>
  <c r="AY90" i="72"/>
  <c r="BB90" i="72" s="1"/>
  <c r="AY91" i="72"/>
  <c r="BB91" i="72" s="1"/>
  <c r="AY92" i="72"/>
  <c r="BB92" i="72" s="1"/>
  <c r="AY98" i="72"/>
  <c r="BB98" i="72" s="1"/>
  <c r="AY99" i="72"/>
  <c r="BB99" i="72" s="1"/>
  <c r="AY100" i="72"/>
  <c r="BB100" i="72" s="1"/>
  <c r="AY101" i="72"/>
  <c r="BB101" i="72" s="1"/>
  <c r="AY102" i="72"/>
  <c r="BB102" i="72" s="1"/>
  <c r="BB59" i="72"/>
  <c r="AY61" i="72"/>
  <c r="BB61" i="72" s="1"/>
  <c r="AY62" i="72"/>
  <c r="BB62" i="72" s="1"/>
  <c r="AY63" i="72"/>
  <c r="BB63" i="72" s="1"/>
  <c r="AY64" i="72"/>
  <c r="BB64" i="72" s="1"/>
  <c r="AY65" i="72"/>
  <c r="BB65" i="72" s="1"/>
  <c r="AY66" i="72"/>
  <c r="BB66" i="72" s="1"/>
  <c r="AY67" i="72"/>
  <c r="BB67" i="72" s="1"/>
  <c r="AY68" i="72"/>
  <c r="BB68" i="72" s="1"/>
  <c r="AY69" i="72"/>
  <c r="BB69" i="72" s="1"/>
  <c r="AY70" i="72"/>
  <c r="BB70" i="72" s="1"/>
  <c r="AY71" i="72"/>
  <c r="BB71" i="72" s="1"/>
  <c r="AY72" i="72"/>
  <c r="BB72" i="72" s="1"/>
  <c r="AY73" i="72"/>
  <c r="BB73" i="72" s="1"/>
  <c r="AY74" i="72"/>
  <c r="BB74" i="72" s="1"/>
  <c r="AY75" i="72"/>
  <c r="BB75" i="72" s="1"/>
  <c r="AY76" i="72"/>
  <c r="BB76" i="72" s="1"/>
  <c r="AY59" i="72"/>
  <c r="AY50" i="72"/>
  <c r="BB50" i="72" s="1"/>
  <c r="AY51" i="72"/>
  <c r="BB51" i="72" s="1"/>
  <c r="AY52" i="72"/>
  <c r="BB52" i="72" s="1"/>
  <c r="AY53" i="72"/>
  <c r="BB53" i="72" s="1"/>
  <c r="AY54" i="72"/>
  <c r="BB54" i="72" s="1"/>
  <c r="AY55" i="72"/>
  <c r="BB55" i="72" s="1"/>
  <c r="AY56" i="72"/>
  <c r="BB56" i="72" s="1"/>
  <c r="AY57" i="72"/>
  <c r="BB57" i="72" s="1"/>
  <c r="AY77" i="72"/>
  <c r="BB77" i="72" s="1"/>
  <c r="AY48" i="72"/>
  <c r="BB48" i="72" s="1"/>
  <c r="AY49" i="72"/>
  <c r="BB49" i="72" s="1"/>
  <c r="AX135" i="72" l="1"/>
  <c r="AW135" i="72"/>
  <c r="AV135" i="72"/>
  <c r="AU135" i="72"/>
  <c r="AT135" i="72"/>
  <c r="AS135" i="72"/>
  <c r="AR135" i="72"/>
  <c r="AQ135" i="72"/>
  <c r="AP135" i="72"/>
  <c r="AO135" i="72"/>
  <c r="AN135" i="72"/>
  <c r="AM135" i="72"/>
  <c r="AL135" i="72"/>
  <c r="AK135" i="72"/>
  <c r="AJ135" i="72"/>
  <c r="AI135" i="72"/>
  <c r="AH135" i="72"/>
  <c r="AG135" i="72"/>
  <c r="AF135" i="72"/>
  <c r="AE135" i="72"/>
  <c r="AD135" i="72"/>
  <c r="AC135" i="72"/>
  <c r="AB135" i="72"/>
  <c r="AA135" i="72"/>
  <c r="Z135" i="72"/>
  <c r="Y135" i="72"/>
  <c r="X135" i="72"/>
  <c r="W135" i="72"/>
  <c r="AY134" i="72"/>
  <c r="BB134" i="72" s="1"/>
  <c r="AY133" i="72"/>
  <c r="BB133" i="72" s="1"/>
  <c r="AY132" i="72"/>
  <c r="BB132" i="72" s="1"/>
  <c r="AY119" i="72"/>
  <c r="BB119" i="72" s="1"/>
  <c r="AY118" i="72"/>
  <c r="BB118" i="72" s="1"/>
  <c r="AY117" i="72"/>
  <c r="BB117" i="72" s="1"/>
  <c r="AY116" i="72"/>
  <c r="BB116" i="72" s="1"/>
  <c r="AY115" i="72"/>
  <c r="AX109" i="72"/>
  <c r="AW109" i="72"/>
  <c r="AV109" i="72"/>
  <c r="AU109" i="72"/>
  <c r="AT109" i="72"/>
  <c r="AS109" i="72"/>
  <c r="AR109" i="72"/>
  <c r="AQ109" i="72"/>
  <c r="AP109" i="72"/>
  <c r="AO109" i="72"/>
  <c r="AN109" i="72"/>
  <c r="AM109" i="72"/>
  <c r="AL109" i="72"/>
  <c r="AK109" i="72"/>
  <c r="AJ109" i="72"/>
  <c r="AI109" i="72"/>
  <c r="AH109" i="72"/>
  <c r="AG109" i="72"/>
  <c r="AF109" i="72"/>
  <c r="AE109" i="72"/>
  <c r="AD109" i="72"/>
  <c r="AC109" i="72"/>
  <c r="AB109" i="72"/>
  <c r="AA109" i="72"/>
  <c r="Z109" i="72"/>
  <c r="Y109" i="72"/>
  <c r="X109" i="72"/>
  <c r="W109" i="72"/>
  <c r="AX108" i="72"/>
  <c r="AW108" i="72"/>
  <c r="AV108" i="72"/>
  <c r="AU108" i="72"/>
  <c r="AT108" i="72"/>
  <c r="AS108" i="72"/>
  <c r="AR108" i="72"/>
  <c r="AQ108" i="72"/>
  <c r="AP108" i="72"/>
  <c r="AO108" i="72"/>
  <c r="AN108" i="72"/>
  <c r="AM108" i="72"/>
  <c r="AL108" i="72"/>
  <c r="AK108" i="72"/>
  <c r="AJ108" i="72"/>
  <c r="AI108" i="72"/>
  <c r="AH108" i="72"/>
  <c r="AG108" i="72"/>
  <c r="AF108" i="72"/>
  <c r="AE108" i="72"/>
  <c r="AD108" i="72"/>
  <c r="AC108" i="72"/>
  <c r="AB108" i="72"/>
  <c r="AA108" i="72"/>
  <c r="Z108" i="72"/>
  <c r="Y108" i="72"/>
  <c r="X108" i="72"/>
  <c r="W108" i="72"/>
  <c r="AY107" i="72"/>
  <c r="BB107" i="72" s="1"/>
  <c r="AY103" i="72"/>
  <c r="BB103" i="72" s="1"/>
  <c r="AY82" i="72"/>
  <c r="BB82" i="72" s="1"/>
  <c r="AY81" i="72"/>
  <c r="BB81" i="72" s="1"/>
  <c r="AY80" i="72"/>
  <c r="BB80" i="72" s="1"/>
  <c r="AY79" i="72"/>
  <c r="BB79" i="72" s="1"/>
  <c r="AY78" i="72"/>
  <c r="BB78" i="72" s="1"/>
  <c r="AY60" i="72"/>
  <c r="BB60" i="72" s="1"/>
  <c r="AY58" i="72"/>
  <c r="BB58" i="72" s="1"/>
  <c r="AY47" i="72"/>
  <c r="BB47" i="72" s="1"/>
  <c r="AY46" i="72"/>
  <c r="BB46" i="72" s="1"/>
  <c r="AY45" i="72"/>
  <c r="BB45" i="72" s="1"/>
  <c r="AY44" i="72"/>
  <c r="BB44" i="72" s="1"/>
  <c r="AY43" i="72"/>
  <c r="AY42" i="72"/>
  <c r="BB42" i="72" s="1"/>
  <c r="AY41" i="72"/>
  <c r="BB41" i="72" s="1"/>
  <c r="AY40" i="72"/>
  <c r="BB40" i="72" s="1"/>
  <c r="AY39" i="72"/>
  <c r="BB39" i="72" s="1"/>
  <c r="AY38" i="72"/>
  <c r="AY37" i="72"/>
  <c r="AE16" i="72"/>
  <c r="AI16" i="72" s="1"/>
  <c r="AV15" i="72"/>
  <c r="BC15" i="72" s="1"/>
  <c r="AE15" i="72"/>
  <c r="AL15" i="72" s="1"/>
  <c r="BA9" i="72"/>
  <c r="AW9" i="72"/>
  <c r="AS9" i="72"/>
  <c r="AO9" i="72"/>
  <c r="AK9" i="72"/>
  <c r="AG9" i="72"/>
  <c r="BE8" i="72"/>
  <c r="L8" i="72"/>
  <c r="BE7" i="72"/>
  <c r="BE6" i="72"/>
  <c r="BE9" i="72" s="1"/>
  <c r="I31" i="69"/>
  <c r="I30" i="69"/>
  <c r="I18" i="69"/>
  <c r="I26" i="69" s="1"/>
  <c r="I17" i="69"/>
  <c r="I25" i="69" s="1"/>
  <c r="BE78" i="72" l="1"/>
  <c r="AY135" i="72"/>
  <c r="BB43" i="72"/>
  <c r="BE43" i="72"/>
  <c r="BB37" i="72"/>
  <c r="BB38" i="72"/>
  <c r="AY109" i="72"/>
  <c r="AE14" i="72"/>
  <c r="AE17" i="72" s="1"/>
  <c r="BH43" i="72"/>
  <c r="BI26" i="72"/>
  <c r="AC26" i="72"/>
  <c r="BG10" i="72"/>
  <c r="M26" i="72"/>
  <c r="AS26" i="72"/>
  <c r="BH78" i="72"/>
  <c r="AV16" i="72"/>
  <c r="AI15" i="72"/>
  <c r="AL16" i="72"/>
  <c r="AZ15" i="72"/>
  <c r="BB115" i="72"/>
  <c r="I33" i="69"/>
  <c r="BB109" i="72" l="1"/>
  <c r="AL14" i="72"/>
  <c r="AL17" i="72" s="1"/>
  <c r="AI14" i="72"/>
  <c r="AI17" i="72" s="1"/>
  <c r="Y26" i="72"/>
  <c r="BC16" i="72"/>
  <c r="AZ16" i="72"/>
  <c r="AO26" i="72"/>
  <c r="BE26" i="72"/>
  <c r="BE108" i="72"/>
  <c r="AV14" i="72"/>
  <c r="BE115" i="72"/>
  <c r="BE135" i="72" s="1"/>
  <c r="I26" i="72"/>
  <c r="BH108" i="72"/>
  <c r="M27" i="72" l="1"/>
  <c r="I27" i="72" s="1"/>
  <c r="AS27" i="72"/>
  <c r="AO27" i="72" s="1"/>
  <c r="AC27" i="72"/>
  <c r="Y27" i="72" s="1"/>
  <c r="BI27" i="72"/>
  <c r="BE27" i="72" s="1"/>
  <c r="BI28" i="72"/>
  <c r="AC28" i="72"/>
  <c r="Y28" i="72" s="1"/>
  <c r="BQ14" i="72"/>
  <c r="I28" i="72"/>
  <c r="AS28" i="72"/>
  <c r="AV17" i="72"/>
  <c r="BC14" i="72"/>
  <c r="BC17" i="72" s="1"/>
  <c r="AZ14" i="72"/>
  <c r="AZ17" i="72" s="1"/>
  <c r="I29" i="72" l="1"/>
  <c r="N31" i="72" s="1"/>
  <c r="Y29" i="72"/>
  <c r="AD31" i="72" s="1"/>
  <c r="AC29" i="72"/>
  <c r="AO28" i="72"/>
  <c r="AO29" i="72" s="1"/>
  <c r="AT31" i="72" s="1"/>
  <c r="AS29" i="72"/>
  <c r="BQ15" i="72"/>
  <c r="BM14" i="72"/>
  <c r="BM15" i="72" s="1"/>
  <c r="BE28" i="72"/>
  <c r="BE29" i="72" s="1"/>
  <c r="BJ31" i="72" s="1"/>
  <c r="BI29" i="72"/>
  <c r="M29" i="72"/>
</calcChain>
</file>

<file path=xl/comments1.xml><?xml version="1.0" encoding="utf-8"?>
<comments xmlns="http://schemas.openxmlformats.org/spreadsheetml/2006/main">
  <authors>
    <author>135887</author>
  </authors>
  <commentList>
    <comment ref="C9" authorId="0" shapeId="0">
      <text>
        <r>
          <rPr>
            <b/>
            <sz val="9"/>
            <color indexed="81"/>
            <rFont val="MS P ゴシック"/>
            <family val="3"/>
            <charset val="128"/>
          </rPr>
          <t>（介護サービス包括型）
　人員配置体制加算（Ⅰ）（加配１２：１）
　人員配置体制加算（Ⅱ）（加配３０：１）
　人員配置体制加算（Ⅲ）（加配１２：１、個人単位特例）
　人員配置体制加算（Ⅳ）（加配３０：１、個人単位特例）
（日中サービス支援型）
　人員配置体制加算（Ⅴ）（加配７．５：１）
　人員配置体制加算（Ⅵ）（加配２０：１）
　人員配置体制加算（Ⅶ）（加配７．５：１、日中住居以外）
　人員配置体制加算（Ⅷ）（加配２０：１、日中住居以外）
　人員配置体制加算（Ⅸ）（加配７．５：１、個人単位特例）
　人員配置体制加算（Ⅹ）（加配２０：１、個人単位特例）
　人員配置体制加算（Ⅺ）（加配７．５：１、個人単位特例、日中住居以外）
　人員配置体制加算（Ⅻ）（加配２０：１、個人単位特例、日中住居以外）
（外部サービス利用型）
　人員配置体制加算（XIII）（加配１２：１）
　人員配置体制加算（XIV）（加配１２：１）</t>
        </r>
      </text>
    </comment>
  </commentList>
</comments>
</file>

<file path=xl/comments2.xml><?xml version="1.0" encoding="utf-8"?>
<comments xmlns="http://schemas.openxmlformats.org/spreadsheetml/2006/main">
  <authors>
    <author>135887</author>
  </authors>
  <commentList>
    <comment ref="C9" authorId="0" shapeId="0">
      <text>
        <r>
          <rPr>
            <b/>
            <sz val="9"/>
            <color indexed="81"/>
            <rFont val="MS P ゴシック"/>
            <family val="3"/>
            <charset val="128"/>
          </rPr>
          <t>（介護サービス包括型）
　人員配置体制加算（Ⅰ）（加配１２：１）
　人員配置体制加算（Ⅱ）（加配３０：１）
　人員配置体制加算（Ⅲ）（加配１２：１、個人単位特例）
　人員配置体制加算（Ⅳ）（加配３０：１、個人単位特例）
（日中サービス支援型）
　人員配置体制加算（Ⅴ）（加配７．５：１）
　人員配置体制加算（Ⅵ）（加配２０：１）
　人員配置体制加算（Ⅶ）（加配７．５：１、日中住居以外）
　人員配置体制加算（Ⅷ）（加配２０：１、日中住居以外）
　人員配置体制加算（Ⅸ）（加配７．５：１、個人単位特例）
　人員配置体制加算（Ⅹ）（加配２０：１、個人単位特例）
　人員配置体制加算（Ⅺ）（加配７．５：１、個人単位特例、日中住居以外）
　人員配置体制加算（Ⅻ）（加配２０：１、個人単位特例、日中住居以外）
（外部サービス利用型）
　人員配置体制加算（XIII）（加配１２：１）
　人員配置体制加算（XIV）（加配１２：１）</t>
        </r>
      </text>
    </comment>
  </commentList>
</comments>
</file>

<file path=xl/comments3.xml><?xml version="1.0" encoding="utf-8"?>
<comments xmlns="http://schemas.openxmlformats.org/spreadsheetml/2006/main">
  <authors>
    <author>135887</author>
  </authors>
  <commentList>
    <comment ref="C9" authorId="0" shapeId="0">
      <text>
        <r>
          <rPr>
            <b/>
            <sz val="9"/>
            <color indexed="81"/>
            <rFont val="MS P ゴシック"/>
            <family val="3"/>
            <charset val="128"/>
          </rPr>
          <t>（介護サービス包括型）
　人員配置体制加算（Ⅰ）（加配１２：１）
　人員配置体制加算（Ⅱ）（加配３０：１）
　人員配置体制加算（Ⅲ）（加配１２：１、個人単位特例）
　人員配置体制加算（Ⅳ）（加配３０：１、個人単位特例）
（日中サービス支援型）
　人員配置体制加算（Ⅴ）（加配７．５：１）
　人員配置体制加算（Ⅵ）（加配２０：１）
　人員配置体制加算（Ⅶ）（加配７．５：１、日中住居以外）
　人員配置体制加算（Ⅷ）（加配２０：１、日中住居以外）
　人員配置体制加算（Ⅸ）（加配７．５：１、個人単位特例）
　人員配置体制加算（Ⅹ）（加配２０：１、個人単位特例）
　人員配置体制加算（Ⅺ）（加配７．５：１、個人単位特例、日中住居以外）
　人員配置体制加算（Ⅻ）（加配２０：１、個人単位特例、日中住居以外）
（外部サービス利用型）
　人員配置体制加算（XIII）（加配１２：１）
　人員配置体制加算（XIV）（加配１２：１）</t>
        </r>
      </text>
    </comment>
  </commentList>
</comments>
</file>

<file path=xl/comments4.xml><?xml version="1.0" encoding="utf-8"?>
<comments xmlns="http://schemas.openxmlformats.org/spreadsheetml/2006/main">
  <authors>
    <author>135887</author>
    <author>鈴木 奨(suzuki-shou.c71)</author>
  </authors>
  <commentList>
    <comment ref="BA6" authorId="0" shapeId="0">
      <text>
        <r>
          <rPr>
            <b/>
            <sz val="14"/>
            <color indexed="81"/>
            <rFont val="MS P ゴシック"/>
            <family val="3"/>
            <charset val="128"/>
          </rPr>
          <t>R5年度の平均利用者算定表を元に、各障害支援区分毎に入力いて下さい。</t>
        </r>
      </text>
    </comment>
    <comment ref="AA7" authorId="1"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5.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<sst xmlns="http://schemas.openxmlformats.org/spreadsheetml/2006/main" count="628" uniqueCount="135">
  <si>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</si>
  <si>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</si>
  <si>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</si>
  <si>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</si>
  <si>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</si>
  <si>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</si>
  <si>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</si>
  <si>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</si>
  <si>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</si>
  <si>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</si>
  <si>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</si>
  <si>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</si>
  <si>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</si>
  <si>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</si>
  <si>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</si>
  <si>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</si>
  <si>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</si>
  <si>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</si>
  <si>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</si>
  <si>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</si>
  <si>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</si>
  <si>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</si>
  <si>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</si>
  <si>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</si>
  <si>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</si>
  <si>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</si>
  <si>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</si>
  <si>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</si>
  <si>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</si>
  <si>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</si>
  <si>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</si>
  <si>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</si>
  <si>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</si>
  <si>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</si>
  <si>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</si>
  <si>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</si>
  <si>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</si>
  <si>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</si>
  <si>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</si>
  <si>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事業所番号</t>
    <rPh sb="0" eb="3">
      <t>ジギョウショ</t>
    </rPh>
    <rPh sb="3" eb="5">
      <t>バンゴウ</t>
    </rPh>
    <phoneticPr fontId="13"/>
  </si>
  <si>
    <t>定員</t>
    <rPh sb="0" eb="2">
      <t>テイイン</t>
    </rPh>
    <phoneticPr fontId="13"/>
  </si>
  <si>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</si>
  <si>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</si>
  <si>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</si>
  <si>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</si>
  <si>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</si>
  <si>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</si>
  <si>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</si>
  <si>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</si>
  <si>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</si>
  <si>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</si>
  <si>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</si>
  <si>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</si>
  <si>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</si>
  <si>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</si>
  <si>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</si>
  <si>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</si>
  <si>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</si>
  <si>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</si>
  <si>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</si>
  <si>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</si>
  <si>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</si>
  <si>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</si>
  <si>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</si>
  <si>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1"/>
  </si>
  <si>
    <t>人数</t>
    <rPh sb="0" eb="2">
      <t>ニンズウ</t>
    </rPh>
    <phoneticPr fontId="21"/>
  </si>
  <si>
    <t>勤務延べ
時間数</t>
    <rPh sb="0" eb="3">
      <t>キンムノ</t>
    </rPh>
    <rPh sb="5" eb="8">
      <t>ジカンスウ</t>
    </rPh>
    <phoneticPr fontId="21"/>
  </si>
  <si>
    <t>世話人等</t>
    <rPh sb="0" eb="3">
      <t>セワニン</t>
    </rPh>
    <rPh sb="3" eb="4">
      <t>ナド</t>
    </rPh>
    <phoneticPr fontId="5"/>
  </si>
  <si>
    <t>○人員配置体制加算の算定において必要な加配数</t>
    <rPh sb="16" eb="18">
      <t>ヒツヨウ</t>
    </rPh>
    <phoneticPr fontId="21"/>
  </si>
  <si>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</si>
  <si>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</si>
  <si>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</si>
  <si>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1"/>
  </si>
  <si>
    <t>人員配置体制加算　算定の可否</t>
    <rPh sb="0" eb="2">
      <t>ジンイン</t>
    </rPh>
    <rPh sb="2" eb="4">
      <t>ハイチ</t>
    </rPh>
    <rPh sb="4" eb="6">
      <t>タイセイ</t>
    </rPh>
    <rPh sb="6" eb="8">
      <t>カサン</t>
    </rPh>
    <rPh sb="9" eb="11">
      <t>サンテイ</t>
    </rPh>
    <rPh sb="12" eb="14">
      <t>カヒ</t>
    </rPh>
    <phoneticPr fontId="5"/>
  </si>
  <si>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</si>
  <si>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</si>
  <si>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</si>
  <si>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</si>
  <si>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</si>
  <si>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</si>
  <si>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</si>
  <si>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</si>
  <si>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</si>
  <si>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</si>
  <si>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</si>
  <si>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</si>
  <si>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</si>
  <si>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</si>
  <si>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</si>
  <si>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</si>
  <si>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</si>
  <si>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</si>
  <si>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</si>
  <si>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</si>
  <si>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</si>
  <si>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</si>
  <si>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</si>
  <si>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</si>
  <si>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</si>
  <si>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</si>
  <si>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</si>
  <si>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</si>
  <si>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</si>
  <si>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</si>
  <si>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1"/>
  </si>
  <si>
    <t>世話人等</t>
    <rPh sb="0" eb="3">
      <t>セワニン</t>
    </rPh>
    <rPh sb="3" eb="4">
      <t>トウ</t>
    </rPh>
    <phoneticPr fontId="5"/>
  </si>
  <si>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</si>
  <si>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</si>
  <si>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</si>
  <si>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</si>
  <si>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</si>
  <si>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</si>
  <si>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</si>
  <si>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</si>
  <si>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</si>
  <si>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</si>
  <si>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</si>
  <si>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</si>
  <si>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</si>
  <si>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</si>
  <si>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</si>
  <si>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世話人</t>
    <rPh sb="0" eb="2">
      <t>セワ</t>
    </rPh>
    <rPh sb="2" eb="3">
      <t>ニン</t>
    </rPh>
    <phoneticPr fontId="4"/>
  </si>
  <si>
    <t>住居名</t>
    <rPh sb="0" eb="3">
      <t>ジュウキョメイ</t>
    </rPh>
    <phoneticPr fontId="5"/>
  </si>
  <si>
    <t>A住居</t>
    <rPh sb="1" eb="3">
      <t>ジュウキョ</t>
    </rPh>
    <phoneticPr fontId="5"/>
  </si>
  <si>
    <t>B住居</t>
    <rPh sb="1" eb="3">
      <t>ジュウキョ</t>
    </rPh>
    <phoneticPr fontId="5"/>
  </si>
  <si>
    <t>生活支援員</t>
    <rPh sb="0" eb="2">
      <t>セイカツ</t>
    </rPh>
    <rPh sb="2" eb="4">
      <t>シエン</t>
    </rPh>
    <rPh sb="4" eb="5">
      <t>イン</t>
    </rPh>
    <phoneticPr fontId="4"/>
  </si>
  <si>
    <t>A住居、B住居</t>
    <rPh sb="1" eb="3">
      <t>ジュウキョ</t>
    </rPh>
    <rPh sb="5" eb="7">
      <t>ジュウキョ</t>
    </rPh>
    <phoneticPr fontId="5"/>
  </si>
  <si>
    <t>A住居</t>
    <rPh sb="1" eb="3">
      <t>ジュウキョ</t>
    </rPh>
    <phoneticPr fontId="5"/>
  </si>
  <si>
    <t>B住居</t>
    <rPh sb="1" eb="3">
      <t>ジュウキョ</t>
    </rPh>
    <phoneticPr fontId="5"/>
  </si>
  <si>
    <t>世話人</t>
    <rPh sb="0" eb="3">
      <t>セワニン</t>
    </rPh>
    <phoneticPr fontId="4"/>
  </si>
  <si>
    <t>A住居、B住居</t>
    <rPh sb="1" eb="3">
      <t>ジュウキョ</t>
    </rPh>
    <rPh sb="5" eb="7">
      <t>ジュウキョ</t>
    </rPh>
    <phoneticPr fontId="5"/>
  </si>
  <si>
    <t>（者・加算別紙１－２）</t>
    <rPh sb="1" eb="2">
      <t>モノ</t>
    </rPh>
    <rPh sb="3" eb="5">
      <t>カサン</t>
    </rPh>
    <rPh sb="5" eb="7">
      <t>ベッシ</t>
    </rPh>
    <phoneticPr fontId="5"/>
  </si>
  <si>
    <t>（者・加算別紙１－２）</t>
    <phoneticPr fontId="5"/>
  </si>
  <si>
    <t>（者・加算別紙１－２別添）</t>
    <rPh sb="10" eb="12">
      <t>ベッテン</t>
    </rPh>
    <phoneticPr fontId="5"/>
  </si>
  <si>
    <t>※当該事業所における基準上置くべき従業者＋加配している特定従業者数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</si>
</sst>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_);[Red]\(0.00\)"/>
    <numFmt numFmtId="177" formatCode="0.0_ "/>
    <numFmt numFmtId="178" formatCode="0.0&quot;人&quot;"/>
    <numFmt numFmtId="179" formatCode="0.0_);[Red]\(0.0\)"/>
    <numFmt numFmtId="180" formatCode="0.00&quot;人&quot;"/>
    <numFmt numFmtId="181" formatCode="0.0"/>
    <numFmt numFmtId="182" formatCode="h:m"/>
    <numFmt numFmtId="183" formatCode="0.0;\0;0.0"/>
    <numFmt numFmtId="184" formatCode="0.000;\0;0.000"/>
    <numFmt numFmtId="185" formatCode="0.0_ ;[Red]\-0.0\ "/>
    <numFmt numFmtId="186" formatCode="0_ ;[Red]\-0\ "/>
  </numFmts>
  <fonts count="40">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b/>
      <sz val="12"/>
      <name val="ＭＳ Ｐゴシック"/>
      <family val="3"/>
      <charset val="128"/>
    </font>
    <font>
      <b/>
      <sz val="12"/>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b/>
      <sz val="16"/>
      <color rgb="FFFF0000"/>
      <name val="HGｺﾞｼｯｸM"/>
      <family val="3"/>
      <charset val="128"/>
    </font>
    <font>
      <b/>
      <sz val="11"/>
      <name val="ＭＳ ゴシック"/>
      <family val="3"/>
      <charset val="128"/>
    </font>
    <font>
      <b/>
      <sz val="14"/>
      <color indexed="81"/>
      <name val="MS P ゴシック"/>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0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style="medium">
        <color indexed="64"/>
      </right>
      <top style="thin">
        <color indexed="64"/>
      </top>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2">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8" xfId="1" applyFont="1" applyBorder="1">
      <alignment vertical="center"/>
    </xf>
    <xf numFmtId="0" fontId="12" fillId="0" borderId="0" xfId="4" applyFont="1">
      <alignment vertical="center"/>
    </xf>
    <xf numFmtId="0" fontId="14" fillId="0" borderId="0" xfId="4" applyFont="1">
      <alignment vertical="center"/>
    </xf>
    <xf numFmtId="0" fontId="16" fillId="0" borderId="0" xfId="4" applyFont="1">
      <alignment vertical="center"/>
    </xf>
    <xf numFmtId="0" fontId="10" fillId="0" borderId="0" xfId="1" applyFont="1" applyAlignment="1">
      <alignment horizontal="centerContinuous" vertical="center" wrapText="1"/>
    </xf>
    <xf numFmtId="0" fontId="19"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3" fontId="3" fillId="0" borderId="0" xfId="1" applyNumberFormat="1" applyFont="1">
      <alignment vertical="center"/>
    </xf>
    <xf numFmtId="182" fontId="11" fillId="0" borderId="0" xfId="1" applyNumberFormat="1" applyFont="1">
      <alignment vertical="center"/>
    </xf>
    <xf numFmtId="0" fontId="19" fillId="0" borderId="0" xfId="1" applyFont="1" applyAlignment="1">
      <alignment vertical="center" wrapText="1"/>
    </xf>
    <xf numFmtId="0" fontId="3" fillId="0" borderId="5" xfId="1" applyFont="1" applyBorder="1">
      <alignment vertical="center"/>
    </xf>
    <xf numFmtId="0" fontId="3" fillId="0" borderId="37" xfId="1" applyFont="1" applyBorder="1">
      <alignment vertical="center"/>
    </xf>
    <xf numFmtId="0" fontId="3" fillId="0" borderId="64" xfId="1" applyFont="1" applyBorder="1" applyAlignment="1">
      <alignment horizontal="center" vertical="center"/>
    </xf>
    <xf numFmtId="0" fontId="7" fillId="0" borderId="79" xfId="1" applyFont="1" applyBorder="1" applyAlignment="1">
      <alignment horizontal="center" vertical="center" textRotation="255"/>
    </xf>
    <xf numFmtId="182" fontId="11" fillId="0" borderId="29" xfId="1" applyNumberFormat="1" applyFont="1" applyBorder="1" applyAlignment="1">
      <alignment horizontal="center" vertical="center"/>
    </xf>
    <xf numFmtId="183" fontId="3" fillId="0" borderId="29" xfId="1" applyNumberFormat="1" applyFont="1" applyBorder="1" applyAlignment="1">
      <alignment horizontal="center" vertical="center"/>
    </xf>
    <xf numFmtId="0" fontId="3" fillId="0" borderId="63" xfId="1" applyFont="1" applyBorder="1" applyAlignment="1">
      <alignment horizontal="center" vertical="center"/>
    </xf>
    <xf numFmtId="0" fontId="3" fillId="0" borderId="29"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4" fontId="3" fillId="0" borderId="0" xfId="1" applyNumberFormat="1" applyFont="1">
      <alignment vertical="center"/>
    </xf>
    <xf numFmtId="178" fontId="18"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7" xfId="1" applyFont="1" applyBorder="1" applyAlignment="1">
      <alignment horizontal="center" vertical="center" shrinkToFit="1"/>
    </xf>
    <xf numFmtId="0" fontId="3" fillId="0" borderId="43" xfId="1" applyFont="1" applyBorder="1" applyAlignment="1">
      <alignment vertical="center" shrinkToFit="1"/>
    </xf>
    <xf numFmtId="0" fontId="3" fillId="0" borderId="47" xfId="1" applyFont="1" applyBorder="1" applyAlignment="1">
      <alignment vertical="center" shrinkToFit="1"/>
    </xf>
    <xf numFmtId="0" fontId="3" fillId="0" borderId="81" xfId="1" applyFont="1" applyBorder="1" applyAlignment="1">
      <alignment horizontal="center" vertical="center" shrinkToFit="1"/>
    </xf>
    <xf numFmtId="0" fontId="3" fillId="0" borderId="82" xfId="1" applyFont="1" applyBorder="1" applyAlignment="1">
      <alignment vertical="center" shrinkToFit="1"/>
    </xf>
    <xf numFmtId="0" fontId="3" fillId="0" borderId="83" xfId="1" applyFont="1" applyBorder="1" applyAlignment="1">
      <alignment vertical="center" shrinkToFit="1"/>
    </xf>
    <xf numFmtId="0" fontId="3" fillId="0" borderId="0" xfId="1" applyFont="1" applyAlignment="1">
      <alignment vertical="center" wrapText="1"/>
    </xf>
    <xf numFmtId="0" fontId="7" fillId="0" borderId="45"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2" fontId="3" fillId="0" borderId="0" xfId="1" applyNumberFormat="1" applyFont="1">
      <alignment vertical="center"/>
    </xf>
    <xf numFmtId="0" fontId="10" fillId="0" borderId="0" xfId="1" applyFont="1">
      <alignment vertical="center"/>
    </xf>
    <xf numFmtId="0" fontId="3" fillId="0" borderId="65" xfId="1" applyFont="1" applyBorder="1" applyAlignment="1">
      <alignment vertical="center" shrinkToFit="1"/>
    </xf>
    <xf numFmtId="0" fontId="3" fillId="0" borderId="30" xfId="1" applyFont="1" applyBorder="1" applyAlignment="1">
      <alignment vertical="center" shrinkToFit="1"/>
    </xf>
    <xf numFmtId="0" fontId="3" fillId="0" borderId="31" xfId="1" applyFont="1" applyBorder="1" applyAlignment="1">
      <alignment horizontal="center" vertical="center"/>
    </xf>
    <xf numFmtId="184" fontId="3" fillId="0" borderId="42"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22" fillId="0" borderId="41" xfId="4" applyFont="1" applyBorder="1" applyAlignment="1">
      <alignment horizontal="right" vertical="center"/>
    </xf>
    <xf numFmtId="0" fontId="25" fillId="0" borderId="0" xfId="0" applyFont="1">
      <alignment vertical="center"/>
    </xf>
    <xf numFmtId="0" fontId="18" fillId="0" borderId="0" xfId="1" applyFont="1">
      <alignment vertical="center"/>
    </xf>
    <xf numFmtId="0" fontId="3" fillId="5" borderId="9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92" xfId="1" applyFont="1" applyFill="1" applyBorder="1" applyAlignment="1">
      <alignment vertical="center" shrinkToFit="1"/>
    </xf>
    <xf numFmtId="0" fontId="3" fillId="5" borderId="0" xfId="1" applyFont="1" applyFill="1" applyAlignment="1">
      <alignment horizontal="left" vertical="center"/>
    </xf>
    <xf numFmtId="0" fontId="3" fillId="5" borderId="91" xfId="1" applyFont="1" applyFill="1" applyBorder="1" applyAlignment="1">
      <alignment vertical="center" shrinkToFit="1"/>
    </xf>
    <xf numFmtId="0" fontId="17" fillId="5" borderId="0" xfId="1" applyFont="1" applyFill="1" applyAlignment="1">
      <alignment horizontal="center" vertical="center"/>
    </xf>
    <xf numFmtId="0" fontId="3" fillId="5" borderId="0" xfId="1" applyFont="1" applyFill="1" applyAlignment="1">
      <alignment vertical="center" shrinkToFit="1"/>
    </xf>
    <xf numFmtId="0" fontId="3" fillId="5" borderId="92" xfId="1" applyFont="1" applyFill="1" applyBorder="1">
      <alignment vertical="center"/>
    </xf>
    <xf numFmtId="0" fontId="26" fillId="5" borderId="0" xfId="4" applyFont="1" applyFill="1">
      <alignment vertical="center"/>
    </xf>
    <xf numFmtId="0" fontId="12" fillId="5" borderId="0" xfId="4" applyFont="1" applyFill="1">
      <alignment vertical="center"/>
    </xf>
    <xf numFmtId="0" fontId="18" fillId="5" borderId="92" xfId="1" applyFont="1" applyFill="1" applyBorder="1">
      <alignment vertical="center"/>
    </xf>
    <xf numFmtId="0" fontId="3" fillId="5" borderId="92" xfId="1" applyFont="1" applyFill="1" applyBorder="1" applyAlignment="1">
      <alignment horizontal="left" vertical="center"/>
    </xf>
    <xf numFmtId="0" fontId="3" fillId="5" borderId="93" xfId="1" applyFont="1" applyFill="1" applyBorder="1" applyAlignment="1">
      <alignment vertical="center" shrinkToFit="1"/>
    </xf>
    <xf numFmtId="0" fontId="3" fillId="5" borderId="94" xfId="1" applyFont="1" applyFill="1" applyBorder="1" applyAlignment="1">
      <alignment horizontal="center" vertical="center"/>
    </xf>
    <xf numFmtId="0" fontId="17" fillId="5" borderId="94" xfId="1" applyFont="1" applyFill="1" applyBorder="1" applyAlignment="1">
      <alignment horizontal="center" vertical="center"/>
    </xf>
    <xf numFmtId="0" fontId="3" fillId="5" borderId="94" xfId="1" applyFont="1" applyFill="1" applyBorder="1" applyAlignment="1">
      <alignment vertical="center" shrinkToFit="1"/>
    </xf>
    <xf numFmtId="0" fontId="3" fillId="5" borderId="95" xfId="1" applyFont="1" applyFill="1" applyBorder="1">
      <alignment vertical="center"/>
    </xf>
    <xf numFmtId="0" fontId="15" fillId="0" borderId="0" xfId="4" applyFont="1" applyAlignment="1" applyProtection="1">
      <alignment vertical="center" shrinkToFit="1"/>
      <protection locked="0"/>
    </xf>
    <xf numFmtId="184" fontId="9" fillId="0" borderId="0" xfId="1" applyNumberFormat="1" applyFont="1">
      <alignment vertical="center"/>
    </xf>
    <xf numFmtId="0" fontId="9" fillId="0" borderId="0" xfId="1" applyFont="1" applyAlignment="1">
      <alignment horizontal="center" vertical="center"/>
    </xf>
    <xf numFmtId="0" fontId="7" fillId="0" borderId="41" xfId="1" applyFont="1" applyBorder="1" applyAlignment="1">
      <alignment vertical="center" wrapText="1"/>
    </xf>
    <xf numFmtId="0" fontId="7" fillId="0" borderId="65" xfId="1" applyFont="1" applyBorder="1">
      <alignment vertical="center"/>
    </xf>
    <xf numFmtId="0" fontId="7" fillId="0" borderId="0" xfId="1" applyFont="1">
      <alignment vertical="center"/>
    </xf>
    <xf numFmtId="0" fontId="7" fillId="0" borderId="30" xfId="1" applyFont="1" applyBorder="1">
      <alignment vertical="center"/>
    </xf>
    <xf numFmtId="184" fontId="7" fillId="0" borderId="29" xfId="1" applyNumberFormat="1" applyFont="1" applyBorder="1">
      <alignment vertical="center"/>
    </xf>
    <xf numFmtId="183" fontId="3" fillId="0" borderId="37" xfId="1" applyNumberFormat="1" applyFont="1" applyBorder="1">
      <alignment vertical="center"/>
    </xf>
    <xf numFmtId="184" fontId="3" fillId="0" borderId="37" xfId="1" applyNumberFormat="1" applyFont="1" applyBorder="1">
      <alignment vertical="center"/>
    </xf>
    <xf numFmtId="0" fontId="3" fillId="0" borderId="37" xfId="1" applyFont="1" applyBorder="1" applyAlignment="1">
      <alignment vertical="center" shrinkToFit="1"/>
    </xf>
    <xf numFmtId="0" fontId="3" fillId="0" borderId="75" xfId="1" applyFont="1" applyBorder="1" applyAlignment="1">
      <alignment vertical="center" shrinkToFit="1"/>
    </xf>
    <xf numFmtId="0" fontId="9" fillId="0" borderId="0" xfId="1" applyFont="1" applyAlignment="1">
      <alignment horizontal="left" vertical="top" wrapText="1"/>
    </xf>
    <xf numFmtId="184" fontId="3" fillId="0" borderId="66" xfId="1" applyNumberFormat="1" applyFont="1" applyBorder="1">
      <alignment vertical="center"/>
    </xf>
    <xf numFmtId="0" fontId="3" fillId="0" borderId="58" xfId="1" applyFont="1" applyBorder="1" applyAlignment="1">
      <alignment vertical="center" shrinkToFit="1"/>
    </xf>
    <xf numFmtId="182" fontId="11" fillId="0" borderId="5" xfId="1" applyNumberFormat="1" applyFont="1" applyBorder="1" applyAlignment="1">
      <alignment horizontal="center" vertical="center"/>
    </xf>
    <xf numFmtId="183" fontId="3" fillId="0" borderId="5" xfId="1" applyNumberFormat="1" applyFont="1" applyBorder="1" applyAlignment="1">
      <alignment horizontal="center" vertical="center"/>
    </xf>
    <xf numFmtId="183" fontId="3" fillId="0" borderId="5" xfId="1" applyNumberFormat="1" applyFont="1" applyBorder="1">
      <alignment vertical="center"/>
    </xf>
    <xf numFmtId="182" fontId="11" fillId="0" borderId="5" xfId="1" applyNumberFormat="1" applyFont="1" applyBorder="1">
      <alignment vertical="center"/>
    </xf>
    <xf numFmtId="184" fontId="3" fillId="0" borderId="4" xfId="1" applyNumberFormat="1" applyFont="1" applyBorder="1">
      <alignment vertical="center"/>
    </xf>
    <xf numFmtId="0" fontId="3" fillId="0" borderId="40" xfId="1" applyFont="1" applyBorder="1" applyAlignment="1">
      <alignment vertical="center" shrinkToFit="1"/>
    </xf>
    <xf numFmtId="0" fontId="18" fillId="0" borderId="37" xfId="1" applyFont="1" applyBorder="1" applyAlignment="1">
      <alignment horizontal="center" vertical="center"/>
    </xf>
    <xf numFmtId="178" fontId="18" fillId="0" borderId="37" xfId="1" applyNumberFormat="1" applyFont="1" applyBorder="1" applyAlignment="1">
      <alignment horizontal="right" vertical="center"/>
    </xf>
    <xf numFmtId="1" fontId="3" fillId="0" borderId="37" xfId="1" applyNumberFormat="1" applyFont="1" applyBorder="1" applyAlignment="1">
      <alignment horizontal="center" vertical="center"/>
    </xf>
    <xf numFmtId="0" fontId="19" fillId="0" borderId="37" xfId="1" applyFont="1" applyBorder="1" applyAlignment="1">
      <alignment vertical="center" wrapText="1"/>
    </xf>
    <xf numFmtId="184" fontId="3" fillId="0" borderId="36" xfId="1" applyNumberFormat="1" applyFont="1" applyBorder="1">
      <alignment vertical="center"/>
    </xf>
    <xf numFmtId="182" fontId="11" fillId="0" borderId="0" xfId="1" applyNumberFormat="1" applyFont="1" applyAlignment="1">
      <alignment horizontal="center" vertical="center"/>
    </xf>
    <xf numFmtId="183" fontId="3" fillId="0" borderId="0" xfId="1" applyNumberFormat="1" applyFont="1" applyAlignment="1">
      <alignment horizontal="center" vertical="center"/>
    </xf>
    <xf numFmtId="0" fontId="10" fillId="0" borderId="66" xfId="1" applyFont="1" applyBorder="1" applyAlignment="1">
      <alignment horizontal="center" vertical="center" wrapText="1"/>
    </xf>
    <xf numFmtId="184" fontId="3" fillId="0" borderId="5" xfId="1" applyNumberFormat="1" applyFont="1" applyBorder="1">
      <alignment vertical="center"/>
    </xf>
    <xf numFmtId="49" fontId="3" fillId="0" borderId="0" xfId="1" applyNumberFormat="1" applyFont="1">
      <alignment vertical="center"/>
    </xf>
    <xf numFmtId="181" fontId="3" fillId="0" borderId="0" xfId="1" applyNumberFormat="1" applyFont="1">
      <alignment vertical="center"/>
    </xf>
    <xf numFmtId="178" fontId="18" fillId="0" borderId="0" xfId="1" applyNumberFormat="1" applyFont="1">
      <alignment vertical="center"/>
    </xf>
    <xf numFmtId="1" fontId="18" fillId="0" borderId="0" xfId="1" applyNumberFormat="1" applyFont="1">
      <alignment vertical="center"/>
    </xf>
    <xf numFmtId="184" fontId="3" fillId="7" borderId="44" xfId="1" applyNumberFormat="1" applyFont="1" applyFill="1" applyBorder="1">
      <alignment vertical="center"/>
    </xf>
    <xf numFmtId="184" fontId="3" fillId="8" borderId="45" xfId="1" applyNumberFormat="1" applyFont="1" applyFill="1" applyBorder="1">
      <alignment vertical="center"/>
    </xf>
    <xf numFmtId="0" fontId="10" fillId="8" borderId="44"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2" xfId="1" applyFont="1" applyBorder="1" applyAlignment="1">
      <alignment horizontal="center" vertical="center"/>
    </xf>
    <xf numFmtId="0" fontId="7" fillId="0" borderId="65" xfId="1" applyFont="1" applyBorder="1" applyAlignment="1">
      <alignment horizontal="center" vertical="center"/>
    </xf>
    <xf numFmtId="0" fontId="3" fillId="0" borderId="5" xfId="1" applyFont="1" applyBorder="1" applyAlignment="1">
      <alignment vertical="center" shrinkToFit="1"/>
    </xf>
    <xf numFmtId="0" fontId="3" fillId="7" borderId="45"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33"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7" xfId="1" applyFont="1" applyFill="1" applyBorder="1">
      <alignment vertical="center"/>
    </xf>
    <xf numFmtId="0" fontId="6" fillId="4" borderId="43" xfId="1" applyFont="1" applyFill="1" applyBorder="1">
      <alignment vertical="center"/>
    </xf>
    <xf numFmtId="0" fontId="6" fillId="4" borderId="47" xfId="1" applyFont="1" applyFill="1" applyBorder="1">
      <alignment vertical="center"/>
    </xf>
    <xf numFmtId="0" fontId="6" fillId="4" borderId="57" xfId="1" applyFont="1" applyFill="1" applyBorder="1">
      <alignment vertical="center"/>
    </xf>
    <xf numFmtId="0" fontId="6" fillId="4" borderId="16" xfId="1" applyFont="1" applyFill="1" applyBorder="1">
      <alignment vertical="center"/>
    </xf>
    <xf numFmtId="0" fontId="6" fillId="4" borderId="74" xfId="1" applyFont="1" applyFill="1" applyBorder="1">
      <alignment vertical="center"/>
    </xf>
    <xf numFmtId="0" fontId="6" fillId="4" borderId="46" xfId="1" applyFont="1" applyFill="1" applyBorder="1">
      <alignment vertical="center"/>
    </xf>
    <xf numFmtId="0" fontId="6" fillId="4" borderId="53" xfId="1" applyFont="1" applyFill="1" applyBorder="1">
      <alignment vertical="center"/>
    </xf>
    <xf numFmtId="0" fontId="6" fillId="4" borderId="23" xfId="1" applyFont="1" applyFill="1" applyBorder="1">
      <alignment vertical="center"/>
    </xf>
    <xf numFmtId="0" fontId="6" fillId="4" borderId="77" xfId="1" applyFont="1" applyFill="1" applyBorder="1">
      <alignment vertical="center"/>
    </xf>
    <xf numFmtId="0" fontId="6" fillId="4" borderId="24" xfId="1" applyFont="1" applyFill="1" applyBorder="1">
      <alignment vertical="center"/>
    </xf>
    <xf numFmtId="0" fontId="6" fillId="4" borderId="78" xfId="1" applyFont="1" applyFill="1" applyBorder="1">
      <alignment vertical="center"/>
    </xf>
    <xf numFmtId="0" fontId="6" fillId="4" borderId="31" xfId="1" applyFont="1" applyFill="1" applyBorder="1">
      <alignment vertical="center"/>
    </xf>
    <xf numFmtId="0" fontId="3" fillId="4" borderId="17" xfId="1" applyFont="1" applyFill="1" applyBorder="1">
      <alignment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2" fontId="7" fillId="0" borderId="0" xfId="1" applyNumberFormat="1" applyFont="1" applyBorder="1">
      <alignment vertical="center"/>
    </xf>
    <xf numFmtId="183" fontId="7" fillId="0" borderId="0" xfId="1" applyNumberFormat="1" applyFont="1" applyBorder="1">
      <alignment vertical="center"/>
    </xf>
    <xf numFmtId="182" fontId="11" fillId="0" borderId="0" xfId="1" applyNumberFormat="1" applyFont="1" applyBorder="1" applyAlignment="1">
      <alignment horizontal="center" vertical="center"/>
    </xf>
    <xf numFmtId="183" fontId="3" fillId="0" borderId="0" xfId="1" applyNumberFormat="1" applyFont="1" applyBorder="1" applyAlignment="1">
      <alignment horizontal="center" vertical="center"/>
    </xf>
    <xf numFmtId="183" fontId="3" fillId="0" borderId="0" xfId="1" applyNumberFormat="1" applyFont="1" applyBorder="1">
      <alignment vertical="center"/>
    </xf>
    <xf numFmtId="0" fontId="3" fillId="0" borderId="0" xfId="1" applyFont="1" applyBorder="1" applyAlignment="1">
      <alignment horizontal="center" vertical="center"/>
    </xf>
    <xf numFmtId="182" fontId="11" fillId="0" borderId="0" xfId="1" applyNumberFormat="1" applyFont="1" applyBorder="1">
      <alignment vertical="center"/>
    </xf>
    <xf numFmtId="0" fontId="3" fillId="0" borderId="30" xfId="1" applyFont="1" applyBorder="1" applyAlignment="1">
      <alignment horizontal="center" vertical="center"/>
    </xf>
    <xf numFmtId="183" fontId="3" fillId="0" borderId="29" xfId="1" applyNumberFormat="1" applyFont="1" applyBorder="1">
      <alignment vertical="center"/>
    </xf>
    <xf numFmtId="182" fontId="11" fillId="0" borderId="29" xfId="1" applyNumberFormat="1" applyFont="1" applyBorder="1">
      <alignment vertical="center"/>
    </xf>
    <xf numFmtId="184" fontId="3" fillId="0" borderId="31" xfId="1" applyNumberFormat="1" applyFont="1" applyBorder="1">
      <alignment vertical="center"/>
    </xf>
    <xf numFmtId="0" fontId="20" fillId="0" borderId="0" xfId="4" applyFont="1">
      <alignment vertical="center"/>
    </xf>
    <xf numFmtId="0" fontId="3" fillId="0" borderId="0" xfId="1" applyFont="1" applyBorder="1">
      <alignment vertical="center"/>
    </xf>
    <xf numFmtId="0" fontId="3" fillId="0" borderId="65" xfId="1" applyFont="1" applyBorder="1">
      <alignment vertical="center"/>
    </xf>
    <xf numFmtId="0" fontId="15" fillId="0" borderId="0" xfId="4" applyFont="1" applyBorder="1" applyAlignment="1">
      <alignment vertical="center" shrinkToFit="1"/>
    </xf>
    <xf numFmtId="184" fontId="3" fillId="0" borderId="0" xfId="1" applyNumberFormat="1" applyFont="1" applyBorder="1">
      <alignment vertical="center"/>
    </xf>
    <xf numFmtId="185" fontId="7" fillId="0" borderId="0" xfId="1" applyNumberFormat="1" applyFont="1" applyBorder="1" applyAlignment="1">
      <alignment vertical="center"/>
    </xf>
    <xf numFmtId="183" fontId="7" fillId="0" borderId="0" xfId="1" applyNumberFormat="1" applyFont="1" applyBorder="1" applyAlignment="1">
      <alignment vertical="center"/>
    </xf>
    <xf numFmtId="186"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7" xfId="1" applyFont="1" applyBorder="1" applyAlignment="1">
      <alignment horizontal="center" vertical="center"/>
    </xf>
    <xf numFmtId="0" fontId="3" fillId="0" borderId="65" xfId="1" applyFont="1" applyBorder="1" applyAlignment="1">
      <alignment horizontal="center" vertical="center"/>
    </xf>
    <xf numFmtId="0" fontId="3" fillId="0" borderId="0" xfId="1" applyFont="1" applyAlignment="1">
      <alignment horizontal="center" vertical="center"/>
    </xf>
    <xf numFmtId="0" fontId="3" fillId="0" borderId="42"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18"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8" xfId="1" applyFont="1" applyBorder="1" applyAlignment="1">
      <alignment vertical="center" shrinkToFit="1"/>
    </xf>
    <xf numFmtId="0" fontId="30" fillId="0" borderId="0" xfId="3" applyFont="1">
      <alignment vertical="center"/>
    </xf>
    <xf numFmtId="0" fontId="31" fillId="0" borderId="0" xfId="3" applyFont="1">
      <alignment vertical="center"/>
    </xf>
    <xf numFmtId="0" fontId="30" fillId="0" borderId="0" xfId="3" applyFont="1" applyAlignment="1">
      <alignment horizontal="center" vertical="center"/>
    </xf>
    <xf numFmtId="0" fontId="31" fillId="0" borderId="15" xfId="3" applyFont="1" applyBorder="1" applyAlignment="1">
      <alignment horizontal="center" vertical="center"/>
    </xf>
    <xf numFmtId="0" fontId="30" fillId="0" borderId="15" xfId="3" applyFont="1" applyBorder="1" applyAlignment="1">
      <alignment horizontal="center" vertical="center"/>
    </xf>
    <xf numFmtId="0" fontId="30" fillId="0" borderId="14" xfId="3" applyFont="1" applyBorder="1" applyAlignment="1">
      <alignment horizontal="center" vertical="center"/>
    </xf>
    <xf numFmtId="0" fontId="30" fillId="0" borderId="16" xfId="3" applyFont="1" applyBorder="1" applyAlignment="1">
      <alignment horizontal="center" vertical="center"/>
    </xf>
    <xf numFmtId="0" fontId="31" fillId="0" borderId="65" xfId="3" applyFont="1" applyBorder="1">
      <alignment vertical="center"/>
    </xf>
    <xf numFmtId="0" fontId="31" fillId="0" borderId="42" xfId="3" applyFont="1" applyBorder="1">
      <alignment vertical="center"/>
    </xf>
    <xf numFmtId="0" fontId="31" fillId="0" borderId="42" xfId="3" applyFont="1" applyBorder="1" applyAlignment="1">
      <alignment horizontal="center" vertical="center" wrapText="1" justifyLastLine="1"/>
    </xf>
    <xf numFmtId="0" fontId="31" fillId="4" borderId="18" xfId="3" applyFont="1" applyFill="1" applyBorder="1" applyAlignment="1">
      <alignment horizontal="right" vertical="center" indent="1"/>
    </xf>
    <xf numFmtId="0" fontId="31" fillId="0" borderId="18" xfId="3" applyFont="1" applyBorder="1" applyAlignment="1">
      <alignment horizontal="right" vertical="center" indent="1"/>
    </xf>
    <xf numFmtId="0" fontId="31" fillId="0" borderId="0" xfId="3" applyFont="1" applyAlignment="1">
      <alignment horizontal="right" vertical="center"/>
    </xf>
    <xf numFmtId="0" fontId="31" fillId="0" borderId="30" xfId="3" applyFont="1" applyBorder="1">
      <alignment vertical="center"/>
    </xf>
    <xf numFmtId="0" fontId="33" fillId="0" borderId="29" xfId="3" applyFont="1" applyBorder="1" applyAlignment="1">
      <alignment horizontal="centerContinuous" vertical="center"/>
    </xf>
    <xf numFmtId="0" fontId="31" fillId="0" borderId="29" xfId="3" applyFont="1" applyBorder="1">
      <alignment vertical="center"/>
    </xf>
    <xf numFmtId="0" fontId="31" fillId="0" borderId="31" xfId="3" applyFont="1" applyBorder="1">
      <alignment vertical="center"/>
    </xf>
    <xf numFmtId="0" fontId="31" fillId="0" borderId="45" xfId="3" applyFont="1" applyBorder="1">
      <alignment vertical="center"/>
    </xf>
    <xf numFmtId="0" fontId="31" fillId="0" borderId="41" xfId="3" applyFont="1" applyBorder="1">
      <alignment vertical="center"/>
    </xf>
    <xf numFmtId="0" fontId="31" fillId="0" borderId="44" xfId="3" applyFont="1" applyBorder="1">
      <alignment vertical="center"/>
    </xf>
    <xf numFmtId="0" fontId="34" fillId="0" borderId="0" xfId="3" applyFont="1">
      <alignment vertical="center"/>
    </xf>
    <xf numFmtId="0" fontId="31" fillId="3" borderId="18" xfId="3" applyFont="1" applyFill="1" applyBorder="1">
      <alignment vertical="center"/>
    </xf>
    <xf numFmtId="0" fontId="31" fillId="3" borderId="18" xfId="3" applyFont="1" applyFill="1" applyBorder="1" applyAlignment="1">
      <alignment horizontal="center" vertical="center"/>
    </xf>
    <xf numFmtId="0" fontId="31" fillId="3" borderId="15" xfId="3" applyFont="1" applyFill="1" applyBorder="1" applyAlignment="1">
      <alignment horizontal="center" vertical="center"/>
    </xf>
    <xf numFmtId="0" fontId="31" fillId="3" borderId="35" xfId="3" applyFont="1" applyFill="1" applyBorder="1" applyAlignment="1">
      <alignment horizontal="center" vertical="center"/>
    </xf>
    <xf numFmtId="0" fontId="31" fillId="3" borderId="33" xfId="3" applyFont="1" applyFill="1" applyBorder="1" applyAlignment="1">
      <alignment horizontal="center" vertical="center"/>
    </xf>
    <xf numFmtId="0" fontId="33" fillId="3" borderId="18" xfId="3" applyFont="1" applyFill="1" applyBorder="1" applyAlignment="1">
      <alignment horizontal="center" vertical="center"/>
    </xf>
    <xf numFmtId="0" fontId="31" fillId="0" borderId="18" xfId="3" applyFont="1" applyBorder="1" applyAlignment="1">
      <alignment horizontal="center" vertical="center"/>
    </xf>
    <xf numFmtId="0" fontId="31" fillId="0" borderId="19" xfId="3" applyFont="1" applyBorder="1" applyAlignment="1">
      <alignment horizontal="right" vertical="center" indent="1"/>
    </xf>
    <xf numFmtId="0" fontId="31" fillId="0" borderId="17" xfId="3" applyFont="1" applyBorder="1" applyAlignment="1">
      <alignment horizontal="center" vertical="center"/>
    </xf>
    <xf numFmtId="0" fontId="33" fillId="3" borderId="18" xfId="3" applyFont="1" applyFill="1" applyBorder="1" applyAlignment="1">
      <alignment horizontal="center" vertical="center" wrapText="1"/>
    </xf>
    <xf numFmtId="0" fontId="31" fillId="0" borderId="15" xfId="3" applyFont="1" applyBorder="1" applyAlignment="1">
      <alignment horizontal="right" vertical="center" indent="1"/>
    </xf>
    <xf numFmtId="0" fontId="31" fillId="0" borderId="74" xfId="3" applyFont="1" applyBorder="1" applyAlignment="1">
      <alignment horizontal="right" vertical="center" indent="1"/>
    </xf>
    <xf numFmtId="0" fontId="31" fillId="0" borderId="53" xfId="3" applyFont="1" applyBorder="1" applyAlignment="1">
      <alignment horizontal="right" vertical="center" indent="1"/>
    </xf>
    <xf numFmtId="0" fontId="31" fillId="0" borderId="0" xfId="3" applyFont="1" applyAlignment="1">
      <alignment horizontal="right" vertical="center" indent="1"/>
    </xf>
    <xf numFmtId="0" fontId="31" fillId="3" borderId="35" xfId="3" applyFont="1" applyFill="1" applyBorder="1">
      <alignment vertical="center"/>
    </xf>
    <xf numFmtId="0" fontId="31" fillId="3" borderId="34" xfId="3" applyFont="1" applyFill="1" applyBorder="1" applyAlignment="1">
      <alignment horizontal="center" vertical="center"/>
    </xf>
    <xf numFmtId="0" fontId="31" fillId="3" borderId="33" xfId="3" applyFont="1" applyFill="1" applyBorder="1">
      <alignment vertical="center"/>
    </xf>
    <xf numFmtId="0" fontId="31" fillId="0" borderId="0" xfId="3" applyFont="1" applyAlignment="1">
      <alignment horizontal="center" vertical="center"/>
    </xf>
    <xf numFmtId="0" fontId="33" fillId="3" borderId="19" xfId="3" applyFont="1" applyFill="1" applyBorder="1" applyAlignment="1">
      <alignment horizontal="center" vertical="center"/>
    </xf>
    <xf numFmtId="0" fontId="31" fillId="4" borderId="18" xfId="3" applyFont="1" applyFill="1" applyBorder="1" applyAlignment="1">
      <alignment horizontal="center" vertical="center"/>
    </xf>
    <xf numFmtId="0" fontId="33" fillId="3" borderId="74" xfId="3" applyFont="1" applyFill="1" applyBorder="1" applyAlignment="1">
      <alignment horizontal="center" vertical="center" wrapText="1"/>
    </xf>
    <xf numFmtId="0" fontId="31" fillId="4" borderId="46" xfId="3" applyFont="1" applyFill="1" applyBorder="1" applyAlignment="1">
      <alignment horizontal="center" vertical="center"/>
    </xf>
    <xf numFmtId="0" fontId="33" fillId="0" borderId="0" xfId="3" applyFont="1" applyAlignment="1">
      <alignment horizontal="center" vertical="center" wrapText="1"/>
    </xf>
    <xf numFmtId="0" fontId="31" fillId="0" borderId="46" xfId="3" applyFont="1" applyBorder="1" applyAlignment="1">
      <alignment horizontal="center" vertical="center"/>
    </xf>
    <xf numFmtId="0" fontId="31" fillId="0" borderId="60" xfId="3" applyFont="1" applyBorder="1">
      <alignment vertical="center"/>
    </xf>
    <xf numFmtId="0" fontId="34" fillId="0" borderId="61" xfId="3" applyFont="1" applyBorder="1">
      <alignment vertical="center"/>
    </xf>
    <xf numFmtId="0" fontId="31" fillId="0" borderId="61" xfId="3" applyFont="1" applyBorder="1" applyAlignment="1">
      <alignment horizontal="right" vertical="center" indent="1"/>
    </xf>
    <xf numFmtId="0" fontId="31" fillId="0" borderId="62" xfId="3" applyFont="1" applyBorder="1">
      <alignment vertical="center"/>
    </xf>
    <xf numFmtId="0" fontId="31" fillId="0" borderId="0" xfId="3" applyFont="1" applyFill="1" applyBorder="1">
      <alignment vertical="center"/>
    </xf>
    <xf numFmtId="0" fontId="31" fillId="3" borderId="88" xfId="3" applyFont="1" applyFill="1" applyBorder="1">
      <alignment vertical="center"/>
    </xf>
    <xf numFmtId="0" fontId="33" fillId="0" borderId="0" xfId="3" applyFont="1" applyFill="1" applyBorder="1" applyAlignment="1">
      <alignment horizontal="center" vertical="center"/>
    </xf>
    <xf numFmtId="0" fontId="33" fillId="3" borderId="80" xfId="3" applyFont="1" applyFill="1" applyBorder="1" applyAlignment="1">
      <alignment horizontal="center" vertical="center"/>
    </xf>
    <xf numFmtId="0" fontId="31" fillId="4" borderId="16" xfId="3" applyFont="1" applyFill="1" applyBorder="1" applyAlignment="1">
      <alignment horizontal="right" vertical="center" indent="1"/>
    </xf>
    <xf numFmtId="0" fontId="33" fillId="0" borderId="0" xfId="3" applyFont="1" applyFill="1" applyBorder="1" applyAlignment="1">
      <alignment horizontal="center" vertical="center" wrapText="1"/>
    </xf>
    <xf numFmtId="0" fontId="33" fillId="3" borderId="89" xfId="3" applyFont="1" applyFill="1" applyBorder="1" applyAlignment="1">
      <alignment horizontal="center" vertical="center" wrapText="1"/>
    </xf>
    <xf numFmtId="0" fontId="31" fillId="4" borderId="23" xfId="3" applyFont="1" applyFill="1" applyBorder="1" applyAlignment="1">
      <alignment horizontal="right" vertical="center" indent="1"/>
    </xf>
    <xf numFmtId="0" fontId="31" fillId="0" borderId="22" xfId="3" applyFont="1" applyBorder="1" applyAlignment="1">
      <alignment horizontal="right" vertical="center" indent="1"/>
    </xf>
    <xf numFmtId="0" fontId="31" fillId="0" borderId="15" xfId="3" applyFont="1" applyBorder="1" applyAlignment="1">
      <alignment horizontal="left" vertical="center"/>
    </xf>
    <xf numFmtId="0" fontId="31" fillId="0" borderId="43" xfId="3" applyFont="1" applyBorder="1" applyAlignment="1">
      <alignment vertical="center"/>
    </xf>
    <xf numFmtId="0" fontId="31" fillId="0" borderId="43" xfId="3" applyFont="1" applyBorder="1" applyAlignment="1">
      <alignment horizontal="left" vertical="center"/>
    </xf>
    <xf numFmtId="0" fontId="31" fillId="0" borderId="15" xfId="3" applyFont="1" applyBorder="1" applyAlignment="1">
      <alignment vertical="center"/>
    </xf>
    <xf numFmtId="0" fontId="31" fillId="0" borderId="18" xfId="3" applyFont="1" applyBorder="1" applyAlignment="1">
      <alignment vertical="center"/>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16" xfId="1" applyFont="1" applyFill="1" applyBorder="1" applyAlignment="1">
      <alignment horizontal="center" vertical="center" shrinkToFit="1"/>
    </xf>
    <xf numFmtId="0" fontId="6" fillId="4" borderId="45" xfId="1" applyFont="1" applyFill="1" applyBorder="1" applyAlignment="1">
      <alignment horizontal="center" vertical="center"/>
    </xf>
    <xf numFmtId="0" fontId="6" fillId="4" borderId="41" xfId="1" applyFont="1" applyFill="1" applyBorder="1" applyAlignment="1">
      <alignment horizontal="center" vertical="center"/>
    </xf>
    <xf numFmtId="0" fontId="6" fillId="4" borderId="55" xfId="1" applyFont="1" applyFill="1" applyBorder="1" applyAlignment="1">
      <alignment horizontal="center" vertical="center"/>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1" fillId="0" borderId="0" xfId="3" applyFont="1" applyBorder="1" applyAlignment="1">
      <alignment vertical="top" wrapText="1"/>
    </xf>
    <xf numFmtId="0" fontId="31" fillId="0" borderId="0" xfId="3" applyFont="1" applyAlignment="1">
      <alignment horizontal="right" vertical="center"/>
    </xf>
    <xf numFmtId="0" fontId="31" fillId="3" borderId="15" xfId="3" applyFont="1" applyFill="1" applyBorder="1" applyAlignment="1">
      <alignment horizontal="center" vertical="center"/>
    </xf>
    <xf numFmtId="0" fontId="31" fillId="0" borderId="15" xfId="3" applyFont="1" applyBorder="1" applyAlignment="1">
      <alignment horizontal="center" vertical="center"/>
    </xf>
    <xf numFmtId="0" fontId="3" fillId="0" borderId="0" xfId="1" applyFont="1" applyAlignment="1">
      <alignment horizontal="center" vertical="center"/>
    </xf>
    <xf numFmtId="0" fontId="11" fillId="0" borderId="0" xfId="1" applyFont="1" applyAlignment="1">
      <alignment horizontal="center" vertical="center" wrapText="1"/>
    </xf>
    <xf numFmtId="0" fontId="10" fillId="0" borderId="0" xfId="1" applyFont="1" applyAlignment="1">
      <alignment horizontal="center" vertical="center" wrapText="1"/>
    </xf>
    <xf numFmtId="0" fontId="18" fillId="0" borderId="0" xfId="1" applyFont="1" applyAlignment="1">
      <alignment horizontal="center" vertical="center"/>
    </xf>
    <xf numFmtId="1" fontId="3" fillId="0" borderId="0" xfId="1" applyNumberFormat="1" applyFont="1" applyAlignment="1">
      <alignment horizontal="center" vertical="center"/>
    </xf>
    <xf numFmtId="0" fontId="3" fillId="0" borderId="37" xfId="1" applyFont="1" applyBorder="1" applyAlignment="1">
      <alignment horizontal="center" vertical="center"/>
    </xf>
    <xf numFmtId="0" fontId="3" fillId="0" borderId="42" xfId="1" applyFont="1" applyBorder="1" applyAlignment="1">
      <alignment horizontal="center" vertical="center"/>
    </xf>
    <xf numFmtId="0" fontId="3" fillId="0" borderId="0" xfId="1" applyFont="1" applyAlignment="1">
      <alignment horizontal="center" vertical="center" wrapText="1"/>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65" xfId="1" applyFont="1" applyBorder="1" applyAlignment="1">
      <alignment horizontal="center" vertical="center"/>
    </xf>
    <xf numFmtId="0" fontId="3" fillId="0" borderId="2" xfId="1" applyFont="1" applyBorder="1" applyAlignment="1">
      <alignment horizontal="center" vertical="center"/>
    </xf>
    <xf numFmtId="0" fontId="6" fillId="4" borderId="44" xfId="1" applyFont="1" applyFill="1" applyBorder="1">
      <alignment vertical="center"/>
    </xf>
    <xf numFmtId="0" fontId="31" fillId="0" borderId="0" xfId="3" applyFont="1" applyAlignment="1">
      <alignment horizontal="right" vertical="center"/>
    </xf>
    <xf numFmtId="0" fontId="31" fillId="3" borderId="15" xfId="3" applyFont="1" applyFill="1" applyBorder="1" applyAlignment="1">
      <alignment horizontal="center" vertical="center"/>
    </xf>
    <xf numFmtId="0" fontId="31" fillId="0" borderId="15" xfId="3" applyFont="1" applyBorder="1" applyAlignment="1">
      <alignment horizontal="center" vertical="center"/>
    </xf>
    <xf numFmtId="0" fontId="31" fillId="4" borderId="16" xfId="3" applyNumberFormat="1" applyFont="1" applyFill="1" applyBorder="1" applyAlignment="1">
      <alignment horizontal="right" vertical="center" indent="1"/>
    </xf>
    <xf numFmtId="0" fontId="31" fillId="4" borderId="23" xfId="3" applyNumberFormat="1" applyFont="1" applyFill="1" applyBorder="1" applyAlignment="1">
      <alignment horizontal="right" vertical="center" indent="1"/>
    </xf>
    <xf numFmtId="0" fontId="31" fillId="0" borderId="0" xfId="3" applyFont="1" applyAlignment="1">
      <alignment horizontal="right" vertical="center"/>
    </xf>
    <xf numFmtId="0" fontId="31" fillId="3" borderId="15" xfId="3" applyFont="1" applyFill="1" applyBorder="1" applyAlignment="1">
      <alignment horizontal="center" vertical="center"/>
    </xf>
    <xf numFmtId="0" fontId="31" fillId="0" borderId="15" xfId="3" applyFont="1" applyBorder="1" applyAlignment="1">
      <alignment horizontal="center" vertical="center"/>
    </xf>
    <xf numFmtId="0" fontId="6" fillId="4" borderId="12" xfId="1" applyFont="1" applyFill="1" applyBorder="1" applyProtection="1">
      <alignment vertical="center"/>
      <protection locked="0"/>
    </xf>
    <xf numFmtId="0" fontId="6" fillId="4" borderId="11" xfId="1" applyFont="1" applyFill="1" applyBorder="1" applyProtection="1">
      <alignment vertical="center"/>
      <protection locked="0"/>
    </xf>
    <xf numFmtId="0" fontId="6" fillId="4" borderId="10" xfId="1" applyFont="1" applyFill="1" applyBorder="1" applyProtection="1">
      <alignment vertical="center"/>
      <protection locked="0"/>
    </xf>
    <xf numFmtId="0" fontId="6" fillId="4" borderId="35" xfId="1" applyFont="1" applyFill="1" applyBorder="1" applyProtection="1">
      <alignment vertical="center"/>
      <protection locked="0"/>
    </xf>
    <xf numFmtId="0" fontId="6" fillId="4" borderId="34" xfId="1" applyFont="1" applyFill="1" applyBorder="1" applyProtection="1">
      <alignment vertical="center"/>
      <protection locked="0"/>
    </xf>
    <xf numFmtId="0" fontId="6" fillId="4" borderId="33" xfId="1" applyFont="1" applyFill="1" applyBorder="1" applyProtection="1">
      <alignment vertical="center"/>
      <protection locked="0"/>
    </xf>
    <xf numFmtId="0" fontId="6" fillId="4" borderId="19" xfId="1" applyFont="1" applyFill="1" applyBorder="1" applyProtection="1">
      <alignment vertical="center"/>
      <protection locked="0"/>
    </xf>
    <xf numFmtId="0" fontId="6" fillId="4" borderId="18" xfId="1" applyFont="1" applyFill="1" applyBorder="1" applyProtection="1">
      <alignment vertical="center"/>
      <protection locked="0"/>
    </xf>
    <xf numFmtId="0" fontId="6" fillId="4" borderId="17" xfId="1" applyFont="1" applyFill="1" applyBorder="1" applyProtection="1">
      <alignment vertical="center"/>
      <protection locked="0"/>
    </xf>
    <xf numFmtId="0" fontId="6" fillId="4" borderId="67" xfId="1" applyFont="1" applyFill="1" applyBorder="1" applyProtection="1">
      <alignment vertical="center"/>
      <protection locked="0"/>
    </xf>
    <xf numFmtId="0" fontId="6" fillId="4" borderId="43" xfId="1" applyFont="1" applyFill="1" applyBorder="1" applyProtection="1">
      <alignment vertical="center"/>
      <protection locked="0"/>
    </xf>
    <xf numFmtId="0" fontId="6" fillId="4" borderId="47" xfId="1" applyFont="1" applyFill="1" applyBorder="1" applyProtection="1">
      <alignment vertical="center"/>
      <protection locked="0"/>
    </xf>
    <xf numFmtId="0" fontId="6" fillId="4" borderId="57" xfId="1" applyFont="1" applyFill="1" applyBorder="1" applyProtection="1">
      <alignment vertical="center"/>
      <protection locked="0"/>
    </xf>
    <xf numFmtId="0" fontId="6" fillId="4" borderId="16" xfId="1" applyFont="1" applyFill="1" applyBorder="1" applyProtection="1">
      <alignment vertical="center"/>
      <protection locked="0"/>
    </xf>
    <xf numFmtId="0" fontId="6" fillId="4" borderId="74" xfId="1" applyFont="1" applyFill="1" applyBorder="1" applyProtection="1">
      <alignment vertical="center"/>
      <protection locked="0"/>
    </xf>
    <xf numFmtId="0" fontId="6" fillId="4" borderId="46" xfId="1" applyFont="1" applyFill="1" applyBorder="1" applyProtection="1">
      <alignment vertical="center"/>
      <protection locked="0"/>
    </xf>
    <xf numFmtId="0" fontId="6" fillId="4" borderId="53" xfId="1" applyFont="1" applyFill="1" applyBorder="1" applyProtection="1">
      <alignment vertical="center"/>
      <protection locked="0"/>
    </xf>
    <xf numFmtId="0" fontId="6" fillId="4" borderId="23" xfId="1" applyFont="1" applyFill="1" applyBorder="1" applyProtection="1">
      <alignment vertical="center"/>
      <protection locked="0"/>
    </xf>
    <xf numFmtId="0" fontId="6" fillId="4" borderId="77" xfId="1" applyFont="1" applyFill="1" applyBorder="1" applyProtection="1">
      <alignment vertical="center"/>
      <protection locked="0"/>
    </xf>
    <xf numFmtId="0" fontId="6" fillId="4" borderId="24" xfId="1" applyFont="1" applyFill="1" applyBorder="1" applyProtection="1">
      <alignment vertical="center"/>
      <protection locked="0"/>
    </xf>
    <xf numFmtId="0" fontId="6" fillId="4" borderId="78" xfId="1" applyFont="1" applyFill="1" applyBorder="1" applyProtection="1">
      <alignment vertical="center"/>
      <protection locked="0"/>
    </xf>
    <xf numFmtId="0" fontId="6" fillId="4" borderId="31" xfId="1" applyFont="1" applyFill="1" applyBorder="1" applyProtection="1">
      <alignment vertical="center"/>
      <protection locked="0"/>
    </xf>
    <xf numFmtId="0" fontId="3" fillId="4" borderId="17" xfId="1" applyFont="1" applyFill="1" applyBorder="1" applyProtection="1">
      <alignment vertical="center"/>
      <protection locked="0"/>
    </xf>
    <xf numFmtId="0" fontId="39" fillId="0" borderId="0" xfId="3" applyFont="1" applyAlignment="1">
      <alignment horizontal="centerContinuous" vertical="top"/>
    </xf>
    <xf numFmtId="0" fontId="31" fillId="0" borderId="0" xfId="3" applyFont="1" applyAlignment="1">
      <alignment horizontal="centerContinuous" vertical="center"/>
    </xf>
    <xf numFmtId="0" fontId="33" fillId="0" borderId="0" xfId="3" applyFont="1" applyAlignment="1">
      <alignment horizontal="centerContinuous" vertical="center" wrapText="1"/>
    </xf>
    <xf numFmtId="0" fontId="31" fillId="0" borderId="42" xfId="3" applyFont="1" applyBorder="1" applyAlignment="1">
      <alignment horizontal="centerContinuous" vertical="center"/>
    </xf>
    <xf numFmtId="0" fontId="31" fillId="0" borderId="65" xfId="3" applyFont="1" applyBorder="1" applyAlignment="1">
      <alignment vertical="center"/>
    </xf>
    <xf numFmtId="0" fontId="31" fillId="0" borderId="30" xfId="3" applyFont="1" applyBorder="1" applyAlignment="1">
      <alignment vertical="center"/>
    </xf>
    <xf numFmtId="0" fontId="31" fillId="0" borderId="0" xfId="3" applyFont="1" applyAlignment="1">
      <alignment horizontal="center" vertical="center" wrapText="1" justifyLastLine="1"/>
    </xf>
    <xf numFmtId="0" fontId="31" fillId="0" borderId="0" xfId="3" applyFont="1" applyAlignment="1">
      <alignment horizontal="right" vertical="center"/>
    </xf>
    <xf numFmtId="0" fontId="32" fillId="0" borderId="0" xfId="3" applyFont="1" applyAlignment="1">
      <alignment horizontal="center" vertical="center"/>
    </xf>
    <xf numFmtId="0" fontId="31" fillId="0" borderId="41" xfId="3" applyFont="1" applyBorder="1" applyAlignment="1">
      <alignment horizontal="center" vertical="center"/>
    </xf>
    <xf numFmtId="0" fontId="31" fillId="0" borderId="44" xfId="3" applyFont="1" applyBorder="1" applyAlignment="1">
      <alignment horizontal="center" vertical="center"/>
    </xf>
    <xf numFmtId="0" fontId="31" fillId="0" borderId="15" xfId="3" applyFont="1" applyBorder="1" applyAlignment="1">
      <alignment horizontal="center" vertical="center"/>
    </xf>
    <xf numFmtId="0" fontId="31" fillId="0" borderId="14" xfId="3" applyFont="1" applyBorder="1" applyAlignment="1">
      <alignment horizontal="center" vertical="center"/>
    </xf>
    <xf numFmtId="0" fontId="31" fillId="0" borderId="16" xfId="3" applyFont="1" applyBorder="1" applyAlignment="1">
      <alignment horizontal="center" vertical="center"/>
    </xf>
    <xf numFmtId="0" fontId="31" fillId="0" borderId="0" xfId="3" applyFont="1" applyBorder="1" applyAlignment="1">
      <alignment horizontal="left" vertical="top" wrapText="1"/>
    </xf>
    <xf numFmtId="0" fontId="31" fillId="0" borderId="45" xfId="3" applyFont="1" applyBorder="1" applyAlignment="1">
      <alignment vertical="center" wrapText="1"/>
    </xf>
    <xf numFmtId="0" fontId="31" fillId="3" borderId="15" xfId="3" applyFont="1" applyFill="1" applyBorder="1" applyAlignment="1">
      <alignment horizontal="center" vertical="center"/>
    </xf>
    <xf numFmtId="0" fontId="31" fillId="3" borderId="16" xfId="3" applyFont="1" applyFill="1" applyBorder="1" applyAlignment="1">
      <alignment horizontal="center" vertical="center"/>
    </xf>
    <xf numFmtId="0" fontId="31" fillId="3" borderId="49" xfId="3" applyFont="1" applyFill="1" applyBorder="1" applyAlignment="1">
      <alignment horizontal="center" vertical="center"/>
    </xf>
    <xf numFmtId="0" fontId="31" fillId="3" borderId="50" xfId="3" applyFont="1" applyFill="1" applyBorder="1" applyAlignment="1">
      <alignment horizontal="center" vertical="center"/>
    </xf>
    <xf numFmtId="0" fontId="31" fillId="3" borderId="48" xfId="3" applyFont="1" applyFill="1" applyBorder="1" applyAlignment="1">
      <alignment horizontal="center" vertical="center"/>
    </xf>
    <xf numFmtId="0" fontId="35" fillId="0" borderId="15" xfId="3" applyFont="1" applyBorder="1" applyAlignment="1">
      <alignment horizontal="center" vertical="center" wrapText="1"/>
    </xf>
    <xf numFmtId="0" fontId="35" fillId="0" borderId="14" xfId="3" applyFont="1" applyBorder="1" applyAlignment="1">
      <alignment horizontal="center" vertical="center" wrapText="1"/>
    </xf>
    <xf numFmtId="0" fontId="35" fillId="0" borderId="16" xfId="3" applyFont="1" applyBorder="1" applyAlignment="1">
      <alignment horizontal="center" vertical="center" wrapText="1"/>
    </xf>
    <xf numFmtId="0" fontId="36" fillId="4" borderId="15" xfId="3" applyFont="1" applyFill="1" applyBorder="1" applyAlignment="1">
      <alignment horizontal="center" vertical="center"/>
    </xf>
    <xf numFmtId="0" fontId="36" fillId="4" borderId="16" xfId="3" applyFont="1" applyFill="1" applyBorder="1" applyAlignment="1">
      <alignment horizontal="center" vertical="center"/>
    </xf>
    <xf numFmtId="0" fontId="6" fillId="4" borderId="18" xfId="1" applyFont="1" applyFill="1" applyBorder="1" applyAlignment="1" applyProtection="1">
      <alignment horizontal="center" vertical="center" shrinkToFit="1"/>
      <protection locked="0"/>
    </xf>
    <xf numFmtId="0" fontId="6" fillId="4" borderId="34" xfId="1" applyFont="1" applyFill="1" applyBorder="1" applyAlignment="1" applyProtection="1">
      <alignment horizontal="center" vertical="center" shrinkToFit="1"/>
      <protection locked="0"/>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0" fillId="0" borderId="15" xfId="1" applyNumberFormat="1" applyFont="1" applyBorder="1" applyAlignment="1">
      <alignment horizontal="center" vertical="center"/>
    </xf>
    <xf numFmtId="178" fontId="20" fillId="0" borderId="14" xfId="1" applyNumberFormat="1" applyFont="1" applyBorder="1" applyAlignment="1">
      <alignment horizontal="center" vertical="center"/>
    </xf>
    <xf numFmtId="178" fontId="20" fillId="0" borderId="16" xfId="1" applyNumberFormat="1" applyFont="1" applyBorder="1" applyAlignment="1">
      <alignment horizontal="center" vertical="center"/>
    </xf>
    <xf numFmtId="181" fontId="3" fillId="0" borderId="15" xfId="1" applyNumberFormat="1" applyFont="1" applyBorder="1" applyAlignment="1">
      <alignment horizontal="center" vertical="center"/>
    </xf>
    <xf numFmtId="181" fontId="3" fillId="0" borderId="14" xfId="1" applyNumberFormat="1" applyFont="1" applyBorder="1" applyAlignment="1">
      <alignment horizontal="center" vertical="center"/>
    </xf>
    <xf numFmtId="181" fontId="3" fillId="0" borderId="16" xfId="1" applyNumberFormat="1" applyFont="1" applyBorder="1" applyAlignment="1">
      <alignment horizontal="center" vertical="center"/>
    </xf>
    <xf numFmtId="0" fontId="3" fillId="0" borderId="41" xfId="1" applyFont="1" applyBorder="1" applyAlignment="1">
      <alignment horizontal="left" vertical="center" wrapText="1"/>
    </xf>
    <xf numFmtId="0" fontId="3" fillId="0" borderId="44" xfId="1" applyFont="1" applyBorder="1" applyAlignment="1">
      <alignment horizontal="left" vertical="center" wrapText="1"/>
    </xf>
    <xf numFmtId="0" fontId="3" fillId="0" borderId="0" xfId="1" applyFont="1" applyAlignment="1">
      <alignment horizontal="left" vertical="center" wrapText="1"/>
    </xf>
    <xf numFmtId="0" fontId="3" fillId="0" borderId="42" xfId="1" applyFont="1" applyBorder="1" applyAlignment="1">
      <alignment horizontal="left" vertical="center" wrapText="1"/>
    </xf>
    <xf numFmtId="0" fontId="3" fillId="0" borderId="29" xfId="1" applyFont="1" applyBorder="1" applyAlignment="1">
      <alignment horizontal="left" vertical="center" wrapText="1"/>
    </xf>
    <xf numFmtId="0" fontId="3" fillId="0" borderId="31" xfId="1" applyFont="1" applyBorder="1" applyAlignment="1">
      <alignment horizontal="left" vertical="center" wrapText="1"/>
    </xf>
    <xf numFmtId="0" fontId="3" fillId="7" borderId="41" xfId="1" applyFont="1" applyFill="1" applyBorder="1" applyAlignment="1">
      <alignment horizontal="center" vertical="center" shrinkToFit="1"/>
    </xf>
    <xf numFmtId="0" fontId="3" fillId="8" borderId="41" xfId="1" applyFont="1" applyFill="1" applyBorder="1" applyAlignment="1">
      <alignment horizontal="center" vertical="center"/>
    </xf>
    <xf numFmtId="0" fontId="18" fillId="6" borderId="15" xfId="1" applyFont="1" applyFill="1" applyBorder="1" applyAlignment="1">
      <alignment horizontal="center" vertical="center"/>
    </xf>
    <xf numFmtId="0" fontId="18" fillId="6" borderId="14" xfId="1" applyFont="1" applyFill="1" applyBorder="1" applyAlignment="1">
      <alignment horizontal="center" vertical="center"/>
    </xf>
    <xf numFmtId="0" fontId="18" fillId="6" borderId="16" xfId="1" applyFont="1" applyFill="1" applyBorder="1" applyAlignment="1">
      <alignment horizontal="center" vertical="center"/>
    </xf>
    <xf numFmtId="1" fontId="18" fillId="6" borderId="18" xfId="1" applyNumberFormat="1" applyFont="1" applyFill="1" applyBorder="1" applyAlignment="1">
      <alignment horizontal="center" vertical="center"/>
    </xf>
    <xf numFmtId="182" fontId="7" fillId="0" borderId="18" xfId="1" applyNumberFormat="1" applyFont="1" applyBorder="1" applyAlignment="1">
      <alignment horizontal="center" vertical="center"/>
    </xf>
    <xf numFmtId="185" fontId="37" fillId="0" borderId="18"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178" fontId="18" fillId="6" borderId="15" xfId="1" applyNumberFormat="1" applyFont="1" applyFill="1" applyBorder="1" applyAlignment="1">
      <alignment horizontal="center" vertical="center"/>
    </xf>
    <xf numFmtId="178" fontId="18" fillId="6" borderId="14" xfId="1" applyNumberFormat="1" applyFont="1" applyFill="1" applyBorder="1" applyAlignment="1">
      <alignment horizontal="center" vertical="center"/>
    </xf>
    <xf numFmtId="178" fontId="18" fillId="6" borderId="16" xfId="1" applyNumberFormat="1" applyFont="1" applyFill="1" applyBorder="1" applyAlignment="1">
      <alignment horizontal="center" vertical="center"/>
    </xf>
    <xf numFmtId="0" fontId="18" fillId="6" borderId="18" xfId="1" applyFont="1" applyFill="1" applyBorder="1" applyAlignment="1">
      <alignment horizontal="center" vertical="center"/>
    </xf>
    <xf numFmtId="0" fontId="18" fillId="5" borderId="90" xfId="1" applyFont="1" applyFill="1" applyBorder="1" applyAlignment="1">
      <alignment horizontal="left" vertical="center" shrinkToFit="1"/>
    </xf>
    <xf numFmtId="0" fontId="3" fillId="4" borderId="15" xfId="1" applyFont="1" applyFill="1" applyBorder="1" applyAlignment="1" applyProtection="1">
      <alignment horizontal="center" vertical="center"/>
      <protection locked="0"/>
    </xf>
    <xf numFmtId="0" fontId="3" fillId="4" borderId="16" xfId="1" applyFont="1" applyFill="1" applyBorder="1" applyAlignment="1" applyProtection="1">
      <alignment horizontal="center" vertical="center"/>
      <protection locked="0"/>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pplyProtection="1">
      <alignment horizontal="center" vertical="center"/>
      <protection locked="0"/>
    </xf>
    <xf numFmtId="0" fontId="11" fillId="0" borderId="45"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31"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 fillId="0" borderId="0" xfId="1" applyFont="1" applyAlignment="1">
      <alignment horizontal="center" vertical="center"/>
    </xf>
    <xf numFmtId="0" fontId="3" fillId="0" borderId="0" xfId="1" applyFont="1" applyAlignment="1">
      <alignment horizontal="center" vertical="center" shrinkToFit="1"/>
    </xf>
    <xf numFmtId="0" fontId="29" fillId="0" borderId="18" xfId="4" applyFont="1" applyBorder="1" applyAlignment="1">
      <alignment horizontal="center" vertical="center"/>
    </xf>
    <xf numFmtId="0" fontId="29" fillId="4" borderId="15" xfId="4" applyFont="1" applyFill="1" applyBorder="1" applyAlignment="1" applyProtection="1">
      <alignment horizontal="center" vertical="center" shrinkToFit="1"/>
      <protection locked="0"/>
    </xf>
    <xf numFmtId="0" fontId="29" fillId="4" borderId="14" xfId="4" applyFont="1" applyFill="1" applyBorder="1" applyAlignment="1" applyProtection="1">
      <alignment horizontal="center" vertical="center" shrinkToFit="1"/>
      <protection locked="0"/>
    </xf>
    <xf numFmtId="0" fontId="29" fillId="4" borderId="16" xfId="4" applyFont="1" applyFill="1" applyBorder="1" applyAlignment="1" applyProtection="1">
      <alignment horizontal="center" vertical="center" shrinkToFit="1"/>
      <protection locked="0"/>
    </xf>
    <xf numFmtId="0" fontId="29" fillId="4" borderId="18" xfId="4" applyFont="1" applyFill="1" applyBorder="1" applyAlignment="1" applyProtection="1">
      <alignment horizontal="center" vertical="center" shrinkToFit="1"/>
      <protection locked="0"/>
    </xf>
    <xf numFmtId="0" fontId="29" fillId="0" borderId="15" xfId="4" applyFont="1" applyBorder="1" applyAlignment="1">
      <alignment horizontal="center" vertical="center"/>
    </xf>
    <xf numFmtId="0" fontId="29" fillId="0" borderId="14" xfId="4" applyFont="1" applyBorder="1" applyAlignment="1">
      <alignment horizontal="center" vertical="center"/>
    </xf>
    <xf numFmtId="0" fontId="29" fillId="0" borderId="16" xfId="4" applyFont="1" applyBorder="1" applyAlignment="1">
      <alignment horizontal="center" vertical="center"/>
    </xf>
    <xf numFmtId="0" fontId="29" fillId="4" borderId="15" xfId="4" applyFont="1" applyFill="1" applyBorder="1" applyAlignment="1" applyProtection="1">
      <alignment horizontal="center" vertical="center"/>
      <protection locked="0"/>
    </xf>
    <xf numFmtId="0" fontId="29" fillId="4" borderId="14" xfId="4" applyFont="1" applyFill="1" applyBorder="1" applyAlignment="1" applyProtection="1">
      <alignment horizontal="center" vertical="center"/>
      <protection locked="0"/>
    </xf>
    <xf numFmtId="0" fontId="29" fillId="4" borderId="16" xfId="4" applyFont="1" applyFill="1" applyBorder="1" applyAlignment="1" applyProtection="1">
      <alignment horizontal="center" vertical="center"/>
      <protection locked="0"/>
    </xf>
    <xf numFmtId="0" fontId="3" fillId="4" borderId="18" xfId="1" applyFont="1" applyFill="1" applyBorder="1" applyAlignment="1" applyProtection="1">
      <alignment horizontal="center" vertical="center"/>
      <protection locked="0"/>
    </xf>
    <xf numFmtId="0" fontId="3" fillId="0" borderId="45" xfId="1" applyFont="1" applyBorder="1" applyAlignment="1">
      <alignment horizontal="center" vertical="center" shrinkToFit="1"/>
    </xf>
    <xf numFmtId="0" fontId="3" fillId="0" borderId="41" xfId="1" applyFont="1" applyBorder="1" applyAlignment="1">
      <alignment horizontal="center" vertical="center" shrinkToFit="1"/>
    </xf>
    <xf numFmtId="0" fontId="3" fillId="0" borderId="44" xfId="1" applyFont="1" applyBorder="1" applyAlignment="1">
      <alignment horizontal="center" vertical="center" shrinkToFit="1"/>
    </xf>
    <xf numFmtId="178" fontId="3" fillId="4" borderId="15" xfId="1" applyNumberFormat="1" applyFont="1" applyFill="1" applyBorder="1" applyAlignment="1" applyProtection="1">
      <alignment horizontal="right" vertical="center" shrinkToFit="1"/>
      <protection locked="0"/>
    </xf>
    <xf numFmtId="178" fontId="3" fillId="4" borderId="14" xfId="1" applyNumberFormat="1" applyFont="1" applyFill="1" applyBorder="1" applyAlignment="1" applyProtection="1">
      <alignment horizontal="right" vertical="center" shrinkToFit="1"/>
      <protection locked="0"/>
    </xf>
    <xf numFmtId="178" fontId="3" fillId="4" borderId="16" xfId="1" applyNumberFormat="1" applyFont="1" applyFill="1" applyBorder="1" applyAlignment="1" applyProtection="1">
      <alignment horizontal="right" vertical="center" shrinkToFit="1"/>
      <protection locked="0"/>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3" fillId="0" borderId="0" xfId="1" applyFont="1" applyAlignment="1">
      <alignment horizontal="left" vertical="center"/>
    </xf>
    <xf numFmtId="180" fontId="3" fillId="0" borderId="26" xfId="1" applyNumberFormat="1" applyFont="1" applyBorder="1" applyAlignment="1" applyProtection="1">
      <alignment horizontal="right" vertical="center" shrinkToFit="1"/>
      <protection locked="0"/>
    </xf>
    <xf numFmtId="180" fontId="3" fillId="0" borderId="25" xfId="1" applyNumberFormat="1" applyFont="1" applyBorder="1" applyAlignment="1" applyProtection="1">
      <alignment horizontal="right" vertical="center" shrinkToFit="1"/>
      <protection locked="0"/>
    </xf>
    <xf numFmtId="180" fontId="3" fillId="0" borderId="27" xfId="1" applyNumberFormat="1" applyFont="1" applyBorder="1" applyAlignment="1" applyProtection="1">
      <alignment horizontal="right" vertical="center" shrinkToFit="1"/>
      <protection locked="0"/>
    </xf>
    <xf numFmtId="0" fontId="11" fillId="0" borderId="0" xfId="1" applyFont="1" applyAlignment="1">
      <alignment horizontal="center" vertical="center" wrapText="1"/>
    </xf>
    <xf numFmtId="180" fontId="3" fillId="0" borderId="0" xfId="1" applyNumberFormat="1" applyFont="1" applyAlignment="1">
      <alignment horizontal="right" vertical="center" shrinkToFit="1"/>
    </xf>
    <xf numFmtId="181" fontId="3" fillId="0" borderId="0" xfId="1" applyNumberFormat="1" applyFont="1" applyAlignment="1">
      <alignment horizontal="center" vertical="center"/>
    </xf>
    <xf numFmtId="0" fontId="10" fillId="0" borderId="0" xfId="1" applyFont="1" applyAlignment="1">
      <alignment horizontal="center" vertical="center" wrapText="1"/>
    </xf>
    <xf numFmtId="178" fontId="3" fillId="0" borderId="0" xfId="1" applyNumberFormat="1" applyFont="1" applyAlignment="1">
      <alignment horizontal="center" vertical="center"/>
    </xf>
    <xf numFmtId="1" fontId="18" fillId="0" borderId="0" xfId="1" applyNumberFormat="1" applyFont="1" applyAlignment="1">
      <alignment horizontal="center" vertical="center"/>
    </xf>
    <xf numFmtId="181" fontId="3" fillId="0" borderId="18" xfId="1" applyNumberFormat="1" applyFont="1" applyBorder="1" applyAlignment="1">
      <alignment horizontal="center" vertical="center"/>
    </xf>
    <xf numFmtId="178" fontId="18" fillId="0" borderId="0" xfId="1" applyNumberFormat="1" applyFont="1" applyAlignment="1">
      <alignment horizontal="center" vertical="center"/>
    </xf>
    <xf numFmtId="1" fontId="3" fillId="0" borderId="0" xfId="1" applyNumberFormat="1" applyFont="1" applyAlignment="1">
      <alignment horizontal="center" vertical="center"/>
    </xf>
    <xf numFmtId="0" fontId="18" fillId="0" borderId="0" xfId="1" applyFont="1" applyAlignment="1">
      <alignment horizontal="center" vertical="center"/>
    </xf>
    <xf numFmtId="185" fontId="37" fillId="0" borderId="15" xfId="1" applyNumberFormat="1" applyFont="1" applyBorder="1" applyAlignment="1">
      <alignment horizontal="center" vertical="center"/>
    </xf>
    <xf numFmtId="185" fontId="37" fillId="0" borderId="14" xfId="1" applyNumberFormat="1" applyFont="1" applyBorder="1" applyAlignment="1">
      <alignment horizontal="center" vertical="center"/>
    </xf>
    <xf numFmtId="185" fontId="37" fillId="0" borderId="16" xfId="1" applyNumberFormat="1" applyFont="1" applyBorder="1" applyAlignment="1">
      <alignment horizontal="center" vertical="center"/>
    </xf>
    <xf numFmtId="182" fontId="7" fillId="0" borderId="15" xfId="1" applyNumberFormat="1" applyFont="1" applyBorder="1" applyAlignment="1">
      <alignment horizontal="center" vertical="center"/>
    </xf>
    <xf numFmtId="182" fontId="7" fillId="0" borderId="14" xfId="1" applyNumberFormat="1" applyFont="1" applyBorder="1" applyAlignment="1">
      <alignment horizontal="center" vertical="center"/>
    </xf>
    <xf numFmtId="182" fontId="7" fillId="0" borderId="16" xfId="1" applyNumberFormat="1" applyFont="1" applyBorder="1" applyAlignment="1">
      <alignment horizontal="center" vertical="center"/>
    </xf>
    <xf numFmtId="182" fontId="7" fillId="0" borderId="87" xfId="1" applyNumberFormat="1" applyFont="1" applyBorder="1" applyAlignment="1">
      <alignment horizontal="center" vertical="center"/>
    </xf>
    <xf numFmtId="185" fontId="37" fillId="0" borderId="87" xfId="1" applyNumberFormat="1" applyFont="1" applyBorder="1" applyAlignment="1">
      <alignment horizontal="center" vertical="center"/>
    </xf>
    <xf numFmtId="183" fontId="37" fillId="0" borderId="96" xfId="1" applyNumberFormat="1" applyFont="1" applyBorder="1" applyAlignment="1">
      <alignment horizontal="center" vertical="center"/>
    </xf>
    <xf numFmtId="183" fontId="37" fillId="0" borderId="97" xfId="1" applyNumberFormat="1" applyFont="1" applyBorder="1" applyAlignment="1">
      <alignment horizontal="center" vertical="center"/>
    </xf>
    <xf numFmtId="183" fontId="37" fillId="0" borderId="98" xfId="1" applyNumberFormat="1" applyFont="1" applyBorder="1" applyAlignment="1">
      <alignment horizontal="center" vertical="center"/>
    </xf>
    <xf numFmtId="179" fontId="37" fillId="0" borderId="87" xfId="1" applyNumberFormat="1" applyFont="1" applyBorder="1" applyAlignment="1">
      <alignment horizontal="center" vertical="center"/>
    </xf>
    <xf numFmtId="186" fontId="37" fillId="0" borderId="24" xfId="1" applyNumberFormat="1" applyFont="1" applyBorder="1" applyAlignment="1">
      <alignment horizontal="center" vertical="center"/>
    </xf>
    <xf numFmtId="182" fontId="7" fillId="0" borderId="24" xfId="1" applyNumberFormat="1" applyFont="1" applyBorder="1" applyAlignment="1">
      <alignment horizontal="center" vertical="center" wrapText="1"/>
    </xf>
    <xf numFmtId="182" fontId="7" fillId="0" borderId="24" xfId="1" applyNumberFormat="1" applyFont="1" applyBorder="1" applyAlignment="1">
      <alignment horizontal="center" vertical="center"/>
    </xf>
    <xf numFmtId="0" fontId="3" fillId="0" borderId="38"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65" xfId="1" applyFont="1" applyBorder="1" applyAlignment="1">
      <alignment horizontal="center" vertical="center" wrapText="1"/>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37" xfId="1" applyFont="1" applyBorder="1" applyAlignment="1">
      <alignment horizontal="center" vertical="center"/>
    </xf>
    <xf numFmtId="0" fontId="3" fillId="0" borderId="36" xfId="1" applyFont="1" applyBorder="1" applyAlignment="1">
      <alignment horizontal="center" vertical="center"/>
    </xf>
    <xf numFmtId="0" fontId="3" fillId="0" borderId="65" xfId="1" applyFont="1" applyBorder="1" applyAlignment="1">
      <alignment horizontal="center" vertical="center"/>
    </xf>
    <xf numFmtId="0" fontId="3" fillId="0" borderId="66" xfId="1" applyFont="1" applyBorder="1" applyAlignment="1">
      <alignment horizontal="center" vertical="center"/>
    </xf>
    <xf numFmtId="185" fontId="37" fillId="0" borderId="24" xfId="1" applyNumberFormat="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33" xfId="1" applyFont="1" applyBorder="1" applyAlignment="1">
      <alignment horizontal="center" vertical="center"/>
    </xf>
    <xf numFmtId="0" fontId="3" fillId="0" borderId="40" xfId="1" applyFont="1" applyBorder="1" applyAlignment="1">
      <alignment horizontal="center" vertical="center"/>
    </xf>
    <xf numFmtId="49" fontId="27" fillId="0" borderId="15" xfId="1" applyNumberFormat="1" applyFont="1" applyBorder="1" applyAlignment="1">
      <alignment horizontal="center" vertical="center"/>
    </xf>
    <xf numFmtId="49" fontId="27" fillId="0" borderId="14" xfId="1" applyNumberFormat="1" applyFont="1" applyBorder="1" applyAlignment="1">
      <alignment horizontal="center" vertical="center"/>
    </xf>
    <xf numFmtId="49" fontId="27" fillId="0" borderId="16" xfId="1" applyNumberFormat="1" applyFont="1" applyBorder="1" applyAlignment="1">
      <alignment horizontal="center" vertical="center"/>
    </xf>
    <xf numFmtId="0" fontId="28" fillId="0" borderId="15" xfId="4" applyFont="1" applyBorder="1" applyAlignment="1">
      <alignment horizontal="center" vertical="center" shrinkToFit="1"/>
    </xf>
    <xf numFmtId="0" fontId="28" fillId="0" borderId="14" xfId="4" applyFont="1" applyBorder="1" applyAlignment="1">
      <alignment horizontal="center" vertical="center" shrinkToFit="1"/>
    </xf>
    <xf numFmtId="0" fontId="28" fillId="0" borderId="16" xfId="4" applyFont="1" applyBorder="1" applyAlignment="1">
      <alignment horizontal="center" vertical="center" shrinkToFit="1"/>
    </xf>
    <xf numFmtId="0" fontId="3" fillId="0" borderId="32" xfId="1" applyFont="1" applyBorder="1" applyAlignment="1">
      <alignment horizontal="center" vertical="center"/>
    </xf>
    <xf numFmtId="0" fontId="3" fillId="0" borderId="39" xfId="1" applyFont="1" applyBorder="1" applyAlignment="1">
      <alignment horizontal="center" vertical="center"/>
    </xf>
    <xf numFmtId="0" fontId="3" fillId="0" borderId="42" xfId="1" applyFont="1" applyBorder="1" applyAlignment="1">
      <alignment horizontal="center" vertical="center"/>
    </xf>
    <xf numFmtId="0" fontId="3" fillId="0" borderId="39"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7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76" fontId="6" fillId="0" borderId="56" xfId="1" applyNumberFormat="1" applyFont="1" applyBorder="1" applyAlignment="1">
      <alignment horizontal="center" vertical="center"/>
    </xf>
    <xf numFmtId="176" fontId="6" fillId="0" borderId="49" xfId="1" applyNumberFormat="1" applyFont="1" applyBorder="1" applyAlignment="1">
      <alignment horizontal="center" vertical="center"/>
    </xf>
    <xf numFmtId="176" fontId="6" fillId="0" borderId="57" xfId="1" applyNumberFormat="1" applyFont="1" applyBorder="1" applyAlignment="1">
      <alignment horizontal="center" vertical="center"/>
    </xf>
    <xf numFmtId="0" fontId="6" fillId="4" borderId="15" xfId="1" applyFont="1" applyFill="1" applyBorder="1" applyAlignment="1" applyProtection="1">
      <alignment horizontal="center" vertical="center"/>
      <protection locked="0"/>
    </xf>
    <xf numFmtId="0" fontId="6" fillId="4" borderId="14" xfId="1" applyFont="1" applyFill="1" applyBorder="1" applyAlignment="1" applyProtection="1">
      <alignment horizontal="center" vertical="center"/>
      <protection locked="0"/>
    </xf>
    <xf numFmtId="0" fontId="6" fillId="4" borderId="13" xfId="1" applyFont="1" applyFill="1" applyBorder="1" applyAlignment="1" applyProtection="1">
      <alignment horizontal="center" vertical="center"/>
      <protection locked="0"/>
    </xf>
    <xf numFmtId="0" fontId="6" fillId="0" borderId="41" xfId="1" applyFont="1" applyBorder="1" applyAlignment="1">
      <alignment horizontal="center" vertical="center"/>
    </xf>
    <xf numFmtId="0" fontId="6" fillId="0" borderId="44" xfId="1" applyFont="1" applyBorder="1" applyAlignment="1">
      <alignment horizontal="center" vertical="center"/>
    </xf>
    <xf numFmtId="176" fontId="6" fillId="0" borderId="45" xfId="1" applyNumberFormat="1" applyFont="1" applyBorder="1" applyAlignment="1">
      <alignment horizontal="center" vertical="center"/>
    </xf>
    <xf numFmtId="176" fontId="6" fillId="0" borderId="41" xfId="1" applyNumberFormat="1" applyFont="1" applyBorder="1" applyAlignment="1">
      <alignment horizontal="center" vertical="center"/>
    </xf>
    <xf numFmtId="176" fontId="6" fillId="0" borderId="44" xfId="1" applyNumberFormat="1" applyFont="1" applyBorder="1" applyAlignment="1">
      <alignment horizontal="center" vertical="center"/>
    </xf>
    <xf numFmtId="0" fontId="6" fillId="4" borderId="45" xfId="1" applyFont="1" applyFill="1" applyBorder="1" applyAlignment="1" applyProtection="1">
      <alignment horizontal="center" vertical="center" shrinkToFit="1"/>
      <protection locked="0"/>
    </xf>
    <xf numFmtId="0" fontId="6" fillId="4" borderId="41" xfId="1" applyFont="1" applyFill="1" applyBorder="1" applyAlignment="1" applyProtection="1">
      <alignment horizontal="center" vertical="center" shrinkToFit="1"/>
      <protection locked="0"/>
    </xf>
    <xf numFmtId="0" fontId="6" fillId="4" borderId="44" xfId="1" applyFont="1" applyFill="1" applyBorder="1" applyAlignment="1" applyProtection="1">
      <alignment horizontal="center" vertical="center" shrinkToFit="1"/>
      <protection locked="0"/>
    </xf>
    <xf numFmtId="176" fontId="6" fillId="0" borderId="70" xfId="1" applyNumberFormat="1" applyFont="1" applyBorder="1" applyAlignment="1">
      <alignment horizontal="center" vertical="center" shrinkToFit="1"/>
    </xf>
    <xf numFmtId="176" fontId="6" fillId="0" borderId="68"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6" xfId="1" applyNumberFormat="1" applyFont="1" applyBorder="1" applyAlignment="1">
      <alignment horizontal="center" vertical="center" shrinkToFit="1"/>
    </xf>
    <xf numFmtId="176" fontId="6" fillId="0" borderId="25" xfId="1" applyNumberFormat="1" applyFont="1" applyBorder="1" applyAlignment="1">
      <alignment horizontal="center" vertical="center" shrinkToFit="1"/>
    </xf>
    <xf numFmtId="176" fontId="6" fillId="0" borderId="27"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176" fontId="6" fillId="0" borderId="71"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0" fontId="6" fillId="4" borderId="9" xfId="1" applyFont="1" applyFill="1" applyBorder="1" applyAlignment="1" applyProtection="1">
      <alignment horizontal="center" vertical="center" shrinkToFit="1"/>
      <protection locked="0"/>
    </xf>
    <xf numFmtId="0" fontId="6" fillId="4" borderId="2" xfId="1" applyFont="1" applyFill="1" applyBorder="1" applyAlignment="1" applyProtection="1">
      <alignment horizontal="center" vertical="center" shrinkToFit="1"/>
      <protection locked="0"/>
    </xf>
    <xf numFmtId="0" fontId="6" fillId="4" borderId="8" xfId="1" applyFont="1" applyFill="1" applyBorder="1" applyAlignment="1" applyProtection="1">
      <alignment horizontal="center" vertical="center" shrinkToFit="1"/>
      <protection locked="0"/>
    </xf>
    <xf numFmtId="0" fontId="6" fillId="4" borderId="56" xfId="1" applyFont="1" applyFill="1" applyBorder="1" applyAlignment="1" applyProtection="1">
      <alignment horizontal="center" vertical="center" shrinkToFit="1"/>
      <protection locked="0"/>
    </xf>
    <xf numFmtId="0" fontId="6" fillId="4" borderId="49" xfId="1" applyFont="1" applyFill="1" applyBorder="1" applyAlignment="1" applyProtection="1">
      <alignment horizontal="center" vertical="center" shrinkToFit="1"/>
      <protection locked="0"/>
    </xf>
    <xf numFmtId="0" fontId="6" fillId="4" borderId="57" xfId="1" applyFont="1" applyFill="1" applyBorder="1" applyAlignment="1" applyProtection="1">
      <alignment horizontal="center" vertical="center" shrinkToFit="1"/>
      <protection locked="0"/>
    </xf>
    <xf numFmtId="0" fontId="6" fillId="4" borderId="15" xfId="1" applyFont="1" applyFill="1" applyBorder="1" applyAlignment="1" applyProtection="1">
      <alignment horizontal="center" vertical="center" shrinkToFit="1"/>
      <protection locked="0"/>
    </xf>
    <xf numFmtId="0" fontId="6" fillId="4" borderId="14" xfId="1" applyFont="1" applyFill="1" applyBorder="1" applyAlignment="1" applyProtection="1">
      <alignment horizontal="center" vertical="center" shrinkToFit="1"/>
      <protection locked="0"/>
    </xf>
    <xf numFmtId="0" fontId="6" fillId="4" borderId="16" xfId="1" applyFont="1" applyFill="1" applyBorder="1" applyAlignment="1" applyProtection="1">
      <alignment horizontal="center" vertical="center" shrinkToFit="1"/>
      <protection locked="0"/>
    </xf>
    <xf numFmtId="0" fontId="3" fillId="0" borderId="13" xfId="1" applyFont="1" applyBorder="1" applyAlignment="1">
      <alignment horizontal="center" vertical="center" shrinkToFit="1"/>
    </xf>
    <xf numFmtId="0" fontId="3" fillId="0" borderId="55" xfId="1" applyFont="1" applyBorder="1" applyAlignment="1">
      <alignment horizontal="center" vertical="center" shrinkToFit="1"/>
    </xf>
    <xf numFmtId="0" fontId="7" fillId="0" borderId="54" xfId="1" applyFont="1" applyBorder="1" applyAlignment="1">
      <alignment horizontal="center" vertical="center" textRotation="255"/>
    </xf>
    <xf numFmtId="0" fontId="7" fillId="0" borderId="75" xfId="1" applyFont="1" applyBorder="1" applyAlignment="1">
      <alignment horizontal="center" vertical="center" textRotation="255"/>
    </xf>
    <xf numFmtId="0" fontId="7" fillId="0" borderId="58" xfId="1" applyFont="1" applyBorder="1" applyAlignment="1">
      <alignment horizontal="center" vertical="center" textRotation="255"/>
    </xf>
    <xf numFmtId="0" fontId="6" fillId="4" borderId="9" xfId="1" applyFont="1" applyFill="1" applyBorder="1" applyAlignment="1" applyProtection="1">
      <alignment horizontal="center" vertical="center"/>
      <protection locked="0"/>
    </xf>
    <xf numFmtId="0" fontId="6" fillId="4" borderId="2" xfId="1" applyFont="1" applyFill="1" applyBorder="1" applyAlignment="1" applyProtection="1">
      <alignment horizontal="center" vertical="center"/>
      <protection locked="0"/>
    </xf>
    <xf numFmtId="0" fontId="6" fillId="4" borderId="1" xfId="1" applyFont="1" applyFill="1" applyBorder="1" applyAlignment="1" applyProtection="1">
      <alignment horizontal="center" vertical="center"/>
      <protection locked="0"/>
    </xf>
    <xf numFmtId="0" fontId="3" fillId="0" borderId="56" xfId="1" applyFont="1" applyBorder="1" applyAlignment="1">
      <alignment horizontal="center" vertical="center" shrinkToFit="1"/>
    </xf>
    <xf numFmtId="0" fontId="3" fillId="0" borderId="49"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3" xfId="1" applyFont="1" applyBorder="1" applyAlignment="1">
      <alignment horizontal="center" vertical="center" textRotation="255" wrapText="1"/>
    </xf>
    <xf numFmtId="0" fontId="11" fillId="0" borderId="64" xfId="1" applyFont="1" applyBorder="1" applyAlignment="1">
      <alignment horizontal="center" vertical="center" textRotation="255"/>
    </xf>
    <xf numFmtId="0" fontId="6" fillId="4" borderId="56" xfId="1" applyFont="1" applyFill="1" applyBorder="1" applyAlignment="1" applyProtection="1">
      <alignment horizontal="center" vertical="center"/>
      <protection locked="0"/>
    </xf>
    <xf numFmtId="0" fontId="6" fillId="4" borderId="49" xfId="1" applyFont="1" applyFill="1" applyBorder="1" applyAlignment="1" applyProtection="1">
      <alignment horizontal="center" vertical="center"/>
      <protection locked="0"/>
    </xf>
    <xf numFmtId="0" fontId="6" fillId="4" borderId="50" xfId="1" applyFont="1" applyFill="1" applyBorder="1" applyAlignment="1" applyProtection="1">
      <alignment horizontal="center" vertical="center"/>
      <protection locked="0"/>
    </xf>
    <xf numFmtId="0" fontId="6" fillId="0" borderId="49" xfId="1" applyFont="1" applyBorder="1" applyAlignment="1">
      <alignment horizontal="center" vertical="center"/>
    </xf>
    <xf numFmtId="0" fontId="6" fillId="0" borderId="57" xfId="1" applyFont="1" applyBorder="1" applyAlignment="1">
      <alignment horizontal="center" vertical="center"/>
    </xf>
    <xf numFmtId="176" fontId="6" fillId="0" borderId="34" xfId="1" applyNumberFormat="1" applyFont="1" applyBorder="1" applyAlignment="1">
      <alignment horizontal="center" vertical="center"/>
    </xf>
    <xf numFmtId="0" fontId="7" fillId="0" borderId="40" xfId="1" applyFont="1" applyBorder="1" applyAlignment="1">
      <alignment horizontal="center" vertical="center" textRotation="255"/>
    </xf>
    <xf numFmtId="0" fontId="6" fillId="4" borderId="19" xfId="1" applyFont="1" applyFill="1" applyBorder="1" applyAlignment="1" applyProtection="1">
      <alignment horizontal="center" vertical="center" shrinkToFit="1"/>
      <protection locked="0"/>
    </xf>
    <xf numFmtId="49" fontId="15" fillId="0" borderId="0" xfId="4" applyNumberFormat="1" applyFont="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0" fontId="15" fillId="0" borderId="0" xfId="4" applyFont="1" applyAlignment="1">
      <alignment horizontal="center" vertical="center"/>
    </xf>
    <xf numFmtId="179" fontId="6" fillId="0" borderId="38" xfId="1" applyNumberFormat="1" applyFont="1" applyBorder="1" applyAlignment="1">
      <alignment horizontal="center" vertical="center" shrinkToFit="1"/>
    </xf>
    <xf numFmtId="179" fontId="6" fillId="0" borderId="37" xfId="1" applyNumberFormat="1" applyFont="1" applyBorder="1" applyAlignment="1">
      <alignment horizontal="center" vertical="center" shrinkToFit="1"/>
    </xf>
    <xf numFmtId="179" fontId="6" fillId="0" borderId="39" xfId="1" applyNumberFormat="1" applyFont="1" applyBorder="1" applyAlignment="1">
      <alignment horizontal="center" vertical="center" shrinkToFit="1"/>
    </xf>
    <xf numFmtId="179" fontId="6" fillId="0" borderId="65"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2" xfId="1" applyNumberFormat="1" applyFont="1" applyBorder="1" applyAlignment="1">
      <alignment horizontal="center" vertical="center" shrinkToFit="1"/>
    </xf>
    <xf numFmtId="179" fontId="6" fillId="0" borderId="76"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59" xfId="1" applyNumberFormat="1" applyFont="1" applyBorder="1" applyAlignment="1">
      <alignment horizontal="center" vertical="center" shrinkToFit="1"/>
    </xf>
    <xf numFmtId="181" fontId="3" fillId="0" borderId="38" xfId="1" applyNumberFormat="1" applyFont="1" applyBorder="1" applyAlignment="1">
      <alignment horizontal="center" vertical="center" shrinkToFit="1"/>
    </xf>
    <xf numFmtId="181" fontId="3" fillId="0" borderId="37" xfId="1" applyNumberFormat="1" applyFont="1" applyBorder="1" applyAlignment="1">
      <alignment horizontal="center" vertical="center" shrinkToFit="1"/>
    </xf>
    <xf numFmtId="181" fontId="3" fillId="0" borderId="39" xfId="1" applyNumberFormat="1" applyFont="1" applyBorder="1" applyAlignment="1">
      <alignment horizontal="center" vertical="center" shrinkToFit="1"/>
    </xf>
    <xf numFmtId="181" fontId="3" fillId="0" borderId="65" xfId="1" applyNumberFormat="1" applyFont="1" applyBorder="1" applyAlignment="1">
      <alignment horizontal="center" vertical="center" shrinkToFit="1"/>
    </xf>
    <xf numFmtId="181" fontId="3" fillId="0" borderId="0" xfId="1" applyNumberFormat="1" applyFont="1" applyAlignment="1">
      <alignment horizontal="center" vertical="center" shrinkToFit="1"/>
    </xf>
    <xf numFmtId="181" fontId="3" fillId="0" borderId="42" xfId="1" applyNumberFormat="1" applyFont="1" applyBorder="1" applyAlignment="1">
      <alignment horizontal="center" vertical="center" shrinkToFit="1"/>
    </xf>
    <xf numFmtId="181" fontId="3" fillId="0" borderId="76" xfId="1" applyNumberFormat="1" applyFont="1" applyBorder="1" applyAlignment="1">
      <alignment horizontal="center" vertical="center" shrinkToFit="1"/>
    </xf>
    <xf numFmtId="181" fontId="3" fillId="0" borderId="5" xfId="1" applyNumberFormat="1" applyFont="1" applyBorder="1" applyAlignment="1">
      <alignment horizontal="center" vertical="center" shrinkToFit="1"/>
    </xf>
    <xf numFmtId="181" fontId="3" fillId="0" borderId="59" xfId="1" applyNumberFormat="1" applyFont="1" applyBorder="1" applyAlignment="1">
      <alignment horizontal="center" vertical="center" shrinkToFit="1"/>
    </xf>
    <xf numFmtId="0" fontId="6" fillId="4" borderId="35" xfId="1" applyFont="1" applyFill="1" applyBorder="1" applyAlignment="1" applyProtection="1">
      <alignment horizontal="center" vertical="center" shrinkToFit="1"/>
      <protection locked="0"/>
    </xf>
    <xf numFmtId="0" fontId="6" fillId="0" borderId="34" xfId="1" applyFont="1" applyBorder="1" applyAlignment="1">
      <alignment horizontal="center" vertical="center"/>
    </xf>
    <xf numFmtId="0" fontId="6" fillId="4" borderId="45" xfId="1" applyFont="1" applyFill="1" applyBorder="1" applyAlignment="1" applyProtection="1">
      <alignment horizontal="center" vertical="center"/>
      <protection locked="0"/>
    </xf>
    <xf numFmtId="0" fontId="6" fillId="4" borderId="41" xfId="1" applyFont="1" applyFill="1" applyBorder="1" applyAlignment="1" applyProtection="1">
      <alignment horizontal="center" vertical="center"/>
      <protection locked="0"/>
    </xf>
    <xf numFmtId="0" fontId="6" fillId="4" borderId="55" xfId="1" applyFont="1" applyFill="1" applyBorder="1" applyAlignment="1" applyProtection="1">
      <alignment horizontal="center" vertical="center"/>
      <protection locked="0"/>
    </xf>
    <xf numFmtId="0" fontId="6" fillId="0" borderId="23" xfId="1" applyFont="1" applyBorder="1" applyAlignment="1">
      <alignment horizontal="center" vertical="center"/>
    </xf>
    <xf numFmtId="0" fontId="6" fillId="0" borderId="46" xfId="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1"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5"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2" xfId="1" applyNumberFormat="1" applyFont="1" applyBorder="1" applyAlignment="1">
      <alignment horizontal="center" vertical="center" shrinkToFit="1"/>
    </xf>
    <xf numFmtId="0" fontId="6" fillId="4" borderId="67" xfId="1" applyFont="1" applyFill="1" applyBorder="1" applyAlignment="1" applyProtection="1">
      <alignment horizontal="center" vertical="center" shrinkToFit="1"/>
      <protection locked="0"/>
    </xf>
    <xf numFmtId="0" fontId="6" fillId="4" borderId="43" xfId="1" applyFont="1" applyFill="1" applyBorder="1" applyAlignment="1" applyProtection="1">
      <alignment horizontal="center" vertical="center" shrinkToFit="1"/>
      <protection locked="0"/>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8" xfId="1" applyFont="1" applyBorder="1" applyAlignment="1">
      <alignment horizontal="center" vertical="center" shrinkToFit="1"/>
    </xf>
    <xf numFmtId="0" fontId="6" fillId="4" borderId="3" xfId="1" applyFont="1" applyFill="1" applyBorder="1" applyAlignment="1" applyProtection="1">
      <alignment horizontal="center" vertical="center"/>
      <protection locked="0"/>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9" fontId="6" fillId="0" borderId="11" xfId="1" applyNumberFormat="1" applyFont="1" applyBorder="1" applyAlignment="1">
      <alignment horizontal="center" vertical="center"/>
    </xf>
    <xf numFmtId="181"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0" borderId="52" xfId="1" applyFont="1" applyBorder="1" applyAlignment="1">
      <alignment horizontal="center" vertical="center"/>
    </xf>
    <xf numFmtId="0" fontId="3" fillId="0" borderId="51" xfId="1" applyFont="1" applyBorder="1" applyAlignment="1">
      <alignment horizontal="center" vertical="center"/>
    </xf>
    <xf numFmtId="0" fontId="3" fillId="4" borderId="23" xfId="1" applyFont="1" applyFill="1" applyBorder="1" applyAlignment="1" applyProtection="1">
      <alignment horizontal="center" vertical="center" shrinkToFit="1"/>
      <protection locked="0"/>
    </xf>
    <xf numFmtId="0" fontId="3" fillId="4" borderId="46" xfId="1" applyFont="1" applyFill="1" applyBorder="1" applyAlignment="1" applyProtection="1">
      <alignment horizontal="center" vertical="center" shrinkToFit="1"/>
      <protection locked="0"/>
    </xf>
    <xf numFmtId="176" fontId="6" fillId="0" borderId="84" xfId="1" applyNumberFormat="1" applyFont="1" applyBorder="1" applyAlignment="1">
      <alignment horizontal="center" vertical="center"/>
    </xf>
    <xf numFmtId="176" fontId="6" fillId="0" borderId="85" xfId="1" applyNumberFormat="1" applyFont="1" applyBorder="1" applyAlignment="1">
      <alignment horizontal="center" vertical="center"/>
    </xf>
    <xf numFmtId="176" fontId="6" fillId="0" borderId="86" xfId="1" applyNumberFormat="1" applyFont="1" applyBorder="1" applyAlignment="1">
      <alignment horizontal="center" vertical="center"/>
    </xf>
    <xf numFmtId="177" fontId="3" fillId="0" borderId="84" xfId="1" applyNumberFormat="1" applyFont="1" applyBorder="1" applyAlignment="1">
      <alignment horizontal="center" vertical="center"/>
    </xf>
    <xf numFmtId="177" fontId="3" fillId="0" borderId="85" xfId="1" applyNumberFormat="1" applyFont="1" applyBorder="1" applyAlignment="1">
      <alignment horizontal="center" vertical="center"/>
    </xf>
    <xf numFmtId="0" fontId="6" fillId="4" borderId="22" xfId="1" applyFont="1" applyFill="1" applyBorder="1" applyAlignment="1" applyProtection="1">
      <alignment horizontal="center" vertical="center"/>
      <protection locked="0"/>
    </xf>
    <xf numFmtId="0" fontId="6" fillId="4" borderId="21" xfId="1" applyFont="1" applyFill="1" applyBorder="1" applyAlignment="1" applyProtection="1">
      <alignment horizontal="center" vertical="center"/>
      <protection locked="0"/>
    </xf>
    <xf numFmtId="0" fontId="6" fillId="4" borderId="20" xfId="1" applyFont="1" applyFill="1" applyBorder="1" applyAlignment="1" applyProtection="1">
      <alignment horizontal="center" vertical="center"/>
      <protection locked="0"/>
    </xf>
    <xf numFmtId="0" fontId="6" fillId="0" borderId="43" xfId="1" applyFont="1" applyBorder="1" applyAlignment="1">
      <alignment horizontal="center" vertical="center"/>
    </xf>
    <xf numFmtId="176" fontId="6" fillId="0" borderId="43" xfId="1" applyNumberFormat="1" applyFont="1" applyBorder="1" applyAlignment="1">
      <alignment horizontal="center" vertical="center"/>
    </xf>
    <xf numFmtId="0" fontId="7" fillId="0" borderId="88" xfId="1" applyFont="1" applyBorder="1" applyAlignment="1">
      <alignment horizontal="center" vertical="center" textRotation="255"/>
    </xf>
    <xf numFmtId="0" fontId="7" fillId="0" borderId="80" xfId="1" applyFont="1" applyBorder="1" applyAlignment="1">
      <alignment horizontal="center" vertical="center" textRotation="255"/>
    </xf>
    <xf numFmtId="0" fontId="7" fillId="0" borderId="89" xfId="1" applyFont="1" applyBorder="1" applyAlignment="1">
      <alignment horizontal="center" vertical="center" textRotation="255"/>
    </xf>
    <xf numFmtId="0" fontId="3" fillId="0" borderId="43" xfId="1" applyFont="1" applyBorder="1" applyAlignment="1">
      <alignment horizontal="center" vertical="center" shrinkToFit="1"/>
    </xf>
    <xf numFmtId="0" fontId="3" fillId="0" borderId="47" xfId="1" applyFont="1" applyBorder="1" applyAlignment="1">
      <alignment horizontal="center" vertical="center" shrinkToFit="1"/>
    </xf>
    <xf numFmtId="0" fontId="3"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74" xfId="1" applyFont="1" applyBorder="1" applyAlignment="1">
      <alignment horizontal="center" vertical="center" wrapText="1"/>
    </xf>
    <xf numFmtId="0" fontId="3" fillId="0" borderId="46" xfId="1" applyFont="1" applyBorder="1" applyAlignment="1">
      <alignment horizontal="center" vertical="center" wrapText="1"/>
    </xf>
    <xf numFmtId="0" fontId="6" fillId="4" borderId="34" xfId="1" applyFont="1" applyFill="1" applyBorder="1" applyAlignment="1" applyProtection="1">
      <alignment horizontal="center" vertical="center"/>
      <protection locked="0"/>
    </xf>
    <xf numFmtId="0" fontId="6" fillId="4" borderId="33" xfId="1" applyFont="1" applyFill="1" applyBorder="1" applyAlignment="1" applyProtection="1">
      <alignment horizontal="center" vertical="center"/>
      <protection locked="0"/>
    </xf>
    <xf numFmtId="0" fontId="6" fillId="4" borderId="18" xfId="1" applyFont="1" applyFill="1" applyBorder="1" applyAlignment="1" applyProtection="1">
      <alignment horizontal="center" vertical="center"/>
      <protection locked="0"/>
    </xf>
    <xf numFmtId="0" fontId="6" fillId="4" borderId="17" xfId="1" applyFont="1" applyFill="1" applyBorder="1" applyAlignment="1" applyProtection="1">
      <alignment horizontal="center" vertical="center"/>
      <protection locked="0"/>
    </xf>
    <xf numFmtId="0" fontId="6" fillId="4" borderId="46" xfId="1" applyFont="1" applyFill="1" applyBorder="1" applyAlignment="1" applyProtection="1">
      <alignment horizontal="center" vertical="center" shrinkToFit="1"/>
      <protection locked="0"/>
    </xf>
    <xf numFmtId="0" fontId="6" fillId="0" borderId="19" xfId="1" applyFont="1" applyBorder="1" applyAlignment="1">
      <alignment horizontal="center" vertical="center"/>
    </xf>
    <xf numFmtId="0" fontId="3" fillId="0" borderId="46" xfId="1" applyFont="1" applyBorder="1" applyAlignment="1">
      <alignment horizontal="center" vertical="center"/>
    </xf>
    <xf numFmtId="0" fontId="3" fillId="0" borderId="53" xfId="1" applyFont="1" applyBorder="1" applyAlignment="1">
      <alignment horizontal="center" vertical="center"/>
    </xf>
    <xf numFmtId="0" fontId="6" fillId="0" borderId="77" xfId="1" applyFont="1" applyBorder="1" applyAlignment="1">
      <alignment horizontal="center" vertical="center"/>
    </xf>
    <xf numFmtId="176" fontId="6" fillId="0" borderId="30"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8" xfId="1" applyFont="1" applyBorder="1" applyAlignment="1">
      <alignment horizontal="center" vertical="center" shrinkToFit="1"/>
    </xf>
    <xf numFmtId="181" fontId="3" fillId="0" borderId="38" xfId="1" applyNumberFormat="1" applyFont="1" applyBorder="1" applyAlignment="1">
      <alignment horizontal="center" vertical="center"/>
    </xf>
    <xf numFmtId="181" fontId="3" fillId="0" borderId="37" xfId="1" applyNumberFormat="1" applyFont="1" applyBorder="1" applyAlignment="1">
      <alignment horizontal="center" vertical="center"/>
    </xf>
    <xf numFmtId="181" fontId="3" fillId="0" borderId="39" xfId="1" applyNumberFormat="1" applyFont="1" applyBorder="1" applyAlignment="1">
      <alignment horizontal="center" vertical="center"/>
    </xf>
    <xf numFmtId="181" fontId="3" fillId="0" borderId="24" xfId="1" applyNumberFormat="1" applyFont="1" applyBorder="1" applyAlignment="1">
      <alignment horizontal="center" vertical="center" shrinkToFit="1"/>
    </xf>
    <xf numFmtId="181" fontId="3" fillId="0" borderId="18" xfId="1" applyNumberFormat="1" applyFont="1" applyBorder="1" applyAlignment="1">
      <alignment horizontal="center" vertical="center" shrinkToFit="1"/>
    </xf>
    <xf numFmtId="181" fontId="3" fillId="0" borderId="43"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1" xfId="1" applyFont="1" applyBorder="1" applyAlignment="1">
      <alignment horizontal="center" vertical="center"/>
    </xf>
    <xf numFmtId="0" fontId="6" fillId="0" borderId="82" xfId="1" applyFont="1" applyBorder="1" applyAlignment="1">
      <alignment horizontal="center" vertical="center"/>
    </xf>
    <xf numFmtId="176" fontId="6" fillId="0" borderId="82" xfId="1" applyNumberFormat="1" applyFont="1" applyBorder="1" applyAlignment="1">
      <alignment horizontal="center" vertical="center" shrinkToFit="1"/>
    </xf>
    <xf numFmtId="176" fontId="6" fillId="0" borderId="38" xfId="1" applyNumberFormat="1" applyFont="1" applyBorder="1" applyAlignment="1">
      <alignment horizontal="center" vertical="center" shrinkToFit="1"/>
    </xf>
    <xf numFmtId="0" fontId="3" fillId="0" borderId="99" xfId="1" applyFont="1" applyBorder="1" applyAlignment="1">
      <alignment horizontal="center" vertical="center"/>
    </xf>
    <xf numFmtId="0" fontId="3" fillId="0" borderId="100" xfId="1" applyFont="1" applyBorder="1" applyAlignment="1">
      <alignment horizontal="center" vertical="center"/>
    </xf>
    <xf numFmtId="0" fontId="6" fillId="4" borderId="74" xfId="1" applyFont="1" applyFill="1" applyBorder="1" applyAlignment="1" applyProtection="1">
      <alignment horizontal="center" vertical="center" shrinkToFit="1"/>
      <protection locked="0"/>
    </xf>
    <xf numFmtId="0" fontId="6" fillId="0" borderId="67" xfId="1" applyFont="1" applyBorder="1" applyAlignment="1">
      <alignment horizontal="center" vertical="center"/>
    </xf>
    <xf numFmtId="0" fontId="35" fillId="4" borderId="15" xfId="3" applyFont="1" applyFill="1" applyBorder="1" applyAlignment="1">
      <alignment horizontal="center" vertical="center"/>
    </xf>
    <xf numFmtId="0" fontId="35" fillId="4" borderId="16" xfId="3" applyFont="1" applyFill="1" applyBorder="1" applyAlignment="1">
      <alignment horizontal="center" vertical="center"/>
    </xf>
    <xf numFmtId="0" fontId="6" fillId="4" borderId="74"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15" xfId="1" applyFont="1" applyFill="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4" borderId="35" xfId="1" applyFont="1" applyFill="1" applyBorder="1" applyAlignment="1">
      <alignment horizontal="center" vertical="center" shrinkToFit="1"/>
    </xf>
    <xf numFmtId="0" fontId="6" fillId="4" borderId="34" xfId="1" applyFont="1" applyFill="1" applyBorder="1" applyAlignment="1">
      <alignment horizontal="center" vertical="center" shrinkToFit="1"/>
    </xf>
    <xf numFmtId="0" fontId="6" fillId="4" borderId="34"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4" borderId="23" xfId="1" applyFont="1" applyFill="1" applyBorder="1" applyAlignment="1">
      <alignment horizontal="center" vertical="center" shrinkToFit="1"/>
    </xf>
    <xf numFmtId="0" fontId="3" fillId="4" borderId="46" xfId="1" applyFont="1" applyFill="1" applyBorder="1" applyAlignment="1">
      <alignment horizontal="center" vertical="center" shrinkToFit="1"/>
    </xf>
    <xf numFmtId="0" fontId="7" fillId="0" borderId="101" xfId="1" applyFont="1" applyBorder="1" applyAlignment="1">
      <alignment horizontal="center" vertical="center" textRotation="255"/>
    </xf>
    <xf numFmtId="0" fontId="6" fillId="4" borderId="57" xfId="1" applyFont="1" applyFill="1" applyBorder="1" applyAlignment="1">
      <alignment horizontal="center" vertical="center" shrinkToFit="1"/>
    </xf>
    <xf numFmtId="0" fontId="6" fillId="4" borderId="56" xfId="1" applyFont="1" applyFill="1" applyBorder="1" applyAlignment="1">
      <alignment horizontal="center" vertical="center"/>
    </xf>
    <xf numFmtId="0" fontId="6" fillId="4" borderId="49"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45" xfId="1" applyFont="1" applyFill="1" applyBorder="1" applyAlignment="1">
      <alignment horizontal="center" vertical="center"/>
    </xf>
    <xf numFmtId="0" fontId="6" fillId="4" borderId="41" xfId="1" applyFont="1" applyFill="1" applyBorder="1" applyAlignment="1">
      <alignment horizontal="center" vertical="center"/>
    </xf>
    <xf numFmtId="0" fontId="6" fillId="4" borderId="55" xfId="1" applyFont="1" applyFill="1" applyBorder="1" applyAlignment="1">
      <alignment horizontal="center" vertical="center"/>
    </xf>
    <xf numFmtId="0" fontId="6" fillId="4" borderId="49" xfId="1" applyFont="1" applyFill="1" applyBorder="1" applyAlignment="1">
      <alignment horizontal="center" vertical="center" shrinkToFit="1"/>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41"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14" xfId="1" applyFont="1" applyFill="1" applyBorder="1" applyAlignment="1">
      <alignment horizontal="center" vertical="center"/>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0" fontId="3" fillId="4" borderId="18" xfId="1" applyFont="1" applyFill="1" applyBorder="1" applyAlignment="1">
      <alignment horizontal="center" vertical="center"/>
    </xf>
    <xf numFmtId="180" fontId="3" fillId="0" borderId="26" xfId="1" applyNumberFormat="1" applyFont="1" applyBorder="1" applyAlignment="1">
      <alignment horizontal="right" vertical="center" shrinkToFit="1"/>
    </xf>
    <xf numFmtId="180" fontId="3" fillId="0" borderId="25"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0" fontId="29" fillId="4" borderId="15" xfId="4" applyFont="1" applyFill="1" applyBorder="1" applyAlignment="1">
      <alignment horizontal="center" vertical="center"/>
    </xf>
    <xf numFmtId="0" fontId="29" fillId="4" borderId="14" xfId="4" applyFont="1" applyFill="1" applyBorder="1" applyAlignment="1">
      <alignment horizontal="center" vertical="center"/>
    </xf>
    <xf numFmtId="0" fontId="29" fillId="4" borderId="16" xfId="4" applyFont="1" applyFill="1" applyBorder="1" applyAlignment="1">
      <alignment horizontal="center" vertical="center"/>
    </xf>
    <xf numFmtId="0" fontId="6" fillId="4" borderId="9" xfId="1" applyFont="1" applyFill="1" applyBorder="1" applyAlignment="1">
      <alignment horizontal="center" vertical="center" shrinkToFit="1"/>
    </xf>
    <xf numFmtId="0" fontId="6" fillId="4" borderId="56" xfId="1" applyFont="1" applyFill="1" applyBorder="1" applyAlignment="1">
      <alignment horizontal="center" vertical="center" shrinkToFit="1"/>
    </xf>
    <xf numFmtId="0" fontId="6" fillId="4" borderId="22" xfId="1" applyFont="1" applyFill="1" applyBorder="1" applyAlignment="1">
      <alignment horizontal="center" vertical="center" shrinkToFit="1"/>
    </xf>
    <xf numFmtId="0" fontId="6" fillId="4" borderId="21" xfId="1" applyFont="1" applyFill="1" applyBorder="1" applyAlignment="1">
      <alignment horizontal="center" vertical="center" shrinkToFit="1"/>
    </xf>
    <xf numFmtId="0" fontId="6" fillId="4" borderId="23" xfId="1" applyFont="1" applyFill="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99FF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F0A08998-D59F-4157-9732-9D376B9C5B96}"/>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DD3F0516-3AA2-479E-9525-620F6DB22C25}"/>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5</xdr:col>
      <xdr:colOff>7937</xdr:colOff>
      <xdr:row>12</xdr:row>
      <xdr:rowOff>15875</xdr:rowOff>
    </xdr:from>
    <xdr:to>
      <xdr:col>6</xdr:col>
      <xdr:colOff>23813</xdr:colOff>
      <xdr:row>12</xdr:row>
      <xdr:rowOff>373062</xdr:rowOff>
    </xdr:to>
    <xdr:sp macro="" textlink="">
      <xdr:nvSpPr>
        <xdr:cNvPr id="5" name="楕円 4"/>
        <xdr:cNvSpPr/>
      </xdr:nvSpPr>
      <xdr:spPr>
        <a:xfrm>
          <a:off x="3873500" y="3675063"/>
          <a:ext cx="595313"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882650</xdr:colOff>
      <xdr:row>8</xdr:row>
      <xdr:rowOff>9525</xdr:rowOff>
    </xdr:from>
    <xdr:to>
      <xdr:col>5</xdr:col>
      <xdr:colOff>55563</xdr:colOff>
      <xdr:row>8</xdr:row>
      <xdr:rowOff>366712</xdr:rowOff>
    </xdr:to>
    <xdr:sp macro="" textlink="">
      <xdr:nvSpPr>
        <xdr:cNvPr id="6" name="楕円 5"/>
        <xdr:cNvSpPr/>
      </xdr:nvSpPr>
      <xdr:spPr>
        <a:xfrm>
          <a:off x="3621088" y="2382838"/>
          <a:ext cx="300038"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273050</xdr:colOff>
      <xdr:row>10</xdr:row>
      <xdr:rowOff>209550</xdr:rowOff>
    </xdr:from>
    <xdr:to>
      <xdr:col>13</xdr:col>
      <xdr:colOff>185738</xdr:colOff>
      <xdr:row>11</xdr:row>
      <xdr:rowOff>153987</xdr:rowOff>
    </xdr:to>
    <xdr:sp macro="" textlink="">
      <xdr:nvSpPr>
        <xdr:cNvPr id="7" name="楕円 6"/>
        <xdr:cNvSpPr/>
      </xdr:nvSpPr>
      <xdr:spPr>
        <a:xfrm>
          <a:off x="8877300" y="3201988"/>
          <a:ext cx="595313"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425450</xdr:colOff>
      <xdr:row>10</xdr:row>
      <xdr:rowOff>361950</xdr:rowOff>
    </xdr:from>
    <xdr:to>
      <xdr:col>13</xdr:col>
      <xdr:colOff>338138</xdr:colOff>
      <xdr:row>12</xdr:row>
      <xdr:rowOff>52387</xdr:rowOff>
    </xdr:to>
    <xdr:sp macro="" textlink="">
      <xdr:nvSpPr>
        <xdr:cNvPr id="8" name="楕円 7"/>
        <xdr:cNvSpPr/>
      </xdr:nvSpPr>
      <xdr:spPr>
        <a:xfrm>
          <a:off x="9029700" y="3354388"/>
          <a:ext cx="595313"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190500</xdr:colOff>
      <xdr:row>7</xdr:row>
      <xdr:rowOff>23812</xdr:rowOff>
    </xdr:from>
    <xdr:to>
      <xdr:col>3</xdr:col>
      <xdr:colOff>188913</xdr:colOff>
      <xdr:row>7</xdr:row>
      <xdr:rowOff>380999</xdr:rowOff>
    </xdr:to>
    <xdr:sp macro="" textlink="">
      <xdr:nvSpPr>
        <xdr:cNvPr id="9" name="楕円 8"/>
        <xdr:cNvSpPr/>
      </xdr:nvSpPr>
      <xdr:spPr>
        <a:xfrm>
          <a:off x="2000250" y="2016125"/>
          <a:ext cx="300038"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103187</xdr:colOff>
      <xdr:row>6</xdr:row>
      <xdr:rowOff>15875</xdr:rowOff>
    </xdr:from>
    <xdr:to>
      <xdr:col>4</xdr:col>
      <xdr:colOff>403225</xdr:colOff>
      <xdr:row>6</xdr:row>
      <xdr:rowOff>373062</xdr:rowOff>
    </xdr:to>
    <xdr:sp macro="" textlink="">
      <xdr:nvSpPr>
        <xdr:cNvPr id="10" name="楕円 9"/>
        <xdr:cNvSpPr/>
      </xdr:nvSpPr>
      <xdr:spPr>
        <a:xfrm>
          <a:off x="2841625" y="1627188"/>
          <a:ext cx="300038"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222250</xdr:colOff>
      <xdr:row>12</xdr:row>
      <xdr:rowOff>7938</xdr:rowOff>
    </xdr:from>
    <xdr:to>
      <xdr:col>13</xdr:col>
      <xdr:colOff>134938</xdr:colOff>
      <xdr:row>12</xdr:row>
      <xdr:rowOff>365125</xdr:rowOff>
    </xdr:to>
    <xdr:sp macro="" textlink="">
      <xdr:nvSpPr>
        <xdr:cNvPr id="4" name="楕円 3"/>
        <xdr:cNvSpPr/>
      </xdr:nvSpPr>
      <xdr:spPr>
        <a:xfrm>
          <a:off x="8832850" y="3675063"/>
          <a:ext cx="598488" cy="35718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277813</xdr:colOff>
      <xdr:row>12</xdr:row>
      <xdr:rowOff>0</xdr:rowOff>
    </xdr:from>
    <xdr:to>
      <xdr:col>6</xdr:col>
      <xdr:colOff>873126</xdr:colOff>
      <xdr:row>12</xdr:row>
      <xdr:rowOff>357187</xdr:rowOff>
    </xdr:to>
    <xdr:sp macro="" textlink="">
      <xdr:nvSpPr>
        <xdr:cNvPr id="5" name="楕円 4"/>
        <xdr:cNvSpPr/>
      </xdr:nvSpPr>
      <xdr:spPr>
        <a:xfrm>
          <a:off x="4722813" y="3659188"/>
          <a:ext cx="595313"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79374</xdr:colOff>
      <xdr:row>8</xdr:row>
      <xdr:rowOff>7938</xdr:rowOff>
    </xdr:from>
    <xdr:to>
      <xdr:col>5</xdr:col>
      <xdr:colOff>357187</xdr:colOff>
      <xdr:row>8</xdr:row>
      <xdr:rowOff>365125</xdr:rowOff>
    </xdr:to>
    <xdr:sp macro="" textlink="">
      <xdr:nvSpPr>
        <xdr:cNvPr id="6" name="楕円 5"/>
        <xdr:cNvSpPr/>
      </xdr:nvSpPr>
      <xdr:spPr>
        <a:xfrm>
          <a:off x="3944937" y="2381251"/>
          <a:ext cx="277813"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9</xdr:row>
      <xdr:rowOff>152400</xdr:rowOff>
    </xdr:from>
    <xdr:to>
      <xdr:col>13</xdr:col>
      <xdr:colOff>65088</xdr:colOff>
      <xdr:row>10</xdr:row>
      <xdr:rowOff>271462</xdr:rowOff>
    </xdr:to>
    <xdr:sp macro="" textlink="">
      <xdr:nvSpPr>
        <xdr:cNvPr id="7" name="楕円 6"/>
        <xdr:cNvSpPr/>
      </xdr:nvSpPr>
      <xdr:spPr>
        <a:xfrm>
          <a:off x="8756650" y="2906713"/>
          <a:ext cx="595313"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304800</xdr:colOff>
      <xdr:row>10</xdr:row>
      <xdr:rowOff>66675</xdr:rowOff>
    </xdr:from>
    <xdr:to>
      <xdr:col>13</xdr:col>
      <xdr:colOff>217488</xdr:colOff>
      <xdr:row>11</xdr:row>
      <xdr:rowOff>11112</xdr:rowOff>
    </xdr:to>
    <xdr:sp macro="" textlink="">
      <xdr:nvSpPr>
        <xdr:cNvPr id="8" name="楕円 7"/>
        <xdr:cNvSpPr/>
      </xdr:nvSpPr>
      <xdr:spPr>
        <a:xfrm>
          <a:off x="8909050" y="3059113"/>
          <a:ext cx="595313"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158750</xdr:colOff>
      <xdr:row>7</xdr:row>
      <xdr:rowOff>39687</xdr:rowOff>
    </xdr:from>
    <xdr:to>
      <xdr:col>3</xdr:col>
      <xdr:colOff>157163</xdr:colOff>
      <xdr:row>8</xdr:row>
      <xdr:rowOff>15874</xdr:rowOff>
    </xdr:to>
    <xdr:sp macro="" textlink="">
      <xdr:nvSpPr>
        <xdr:cNvPr id="9" name="楕円 8"/>
        <xdr:cNvSpPr/>
      </xdr:nvSpPr>
      <xdr:spPr>
        <a:xfrm>
          <a:off x="1968500" y="2032000"/>
          <a:ext cx="300038"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65087</xdr:colOff>
      <xdr:row>6</xdr:row>
      <xdr:rowOff>25399</xdr:rowOff>
    </xdr:from>
    <xdr:to>
      <xdr:col>4</xdr:col>
      <xdr:colOff>365125</xdr:colOff>
      <xdr:row>7</xdr:row>
      <xdr:rowOff>1586</xdr:rowOff>
    </xdr:to>
    <xdr:sp macro="" textlink="">
      <xdr:nvSpPr>
        <xdr:cNvPr id="10" name="楕円 9"/>
        <xdr:cNvSpPr/>
      </xdr:nvSpPr>
      <xdr:spPr>
        <a:xfrm>
          <a:off x="2803525" y="1636712"/>
          <a:ext cx="300038" cy="35718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201918</xdr:colOff>
      <xdr:row>1</xdr:row>
      <xdr:rowOff>18929</xdr:rowOff>
    </xdr:from>
    <xdr:to>
      <xdr:col>35</xdr:col>
      <xdr:colOff>85702</xdr:colOff>
      <xdr:row>2</xdr:row>
      <xdr:rowOff>236134</xdr:rowOff>
    </xdr:to>
    <xdr:sp macro="" textlink="">
      <xdr:nvSpPr>
        <xdr:cNvPr id="2" name="AutoShape 1">
          <a:extLst>
            <a:ext uri="{FF2B5EF4-FFF2-40B4-BE49-F238E27FC236}">
              <a16:creationId xmlns:a16="http://schemas.microsoft.com/office/drawing/2014/main" id="{CC1AF3C4-6F29-4CB6-A3D2-802F340A88C8}"/>
            </a:ext>
          </a:extLst>
        </xdr:cNvPr>
        <xdr:cNvSpPr>
          <a:spLocks noChangeArrowheads="1"/>
        </xdr:cNvSpPr>
      </xdr:nvSpPr>
      <xdr:spPr bwMode="auto">
        <a:xfrm>
          <a:off x="1127204" y="291072"/>
          <a:ext cx="8592355" cy="48934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2398C11F-D4C9-4688-9716-3F08F7A62E49}"/>
            </a:ext>
          </a:extLst>
        </xdr:cNvPr>
        <xdr:cNvSpPr/>
      </xdr:nvSpPr>
      <xdr:spPr>
        <a:xfrm>
          <a:off x="716971" y="13200849"/>
          <a:ext cx="44675716" cy="171854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B7881DF1-811C-42FE-861E-492344248015}"/>
            </a:ext>
          </a:extLst>
        </xdr:cNvPr>
        <xdr:cNvSpPr/>
      </xdr:nvSpPr>
      <xdr:spPr>
        <a:xfrm>
          <a:off x="26068733" y="1602939"/>
          <a:ext cx="768430" cy="27387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A70B74A-BD8F-4F61-9F01-EF69C6A5E12C}"/>
            </a:ext>
          </a:extLst>
        </xdr:cNvPr>
        <xdr:cNvSpPr/>
      </xdr:nvSpPr>
      <xdr:spPr>
        <a:xfrm rot="5400000">
          <a:off x="5534922" y="4486206"/>
          <a:ext cx="261869" cy="13992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83A1C45-938B-425F-BFEC-5BBF75EDEE85}"/>
            </a:ext>
          </a:extLst>
        </xdr:cNvPr>
        <xdr:cNvSpPr/>
      </xdr:nvSpPr>
      <xdr:spPr>
        <a:xfrm rot="5400000">
          <a:off x="16522078" y="4486760"/>
          <a:ext cx="261869" cy="13992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E7E58972-75A8-4D11-AB6D-EDA69E0418EB}"/>
            </a:ext>
          </a:extLst>
        </xdr:cNvPr>
        <xdr:cNvSpPr/>
      </xdr:nvSpPr>
      <xdr:spPr>
        <a:xfrm rot="5400000">
          <a:off x="27495432" y="4487314"/>
          <a:ext cx="261869" cy="13992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D92BB984-74D0-4A57-8954-B841EF1608C2}"/>
            </a:ext>
          </a:extLst>
        </xdr:cNvPr>
        <xdr:cNvSpPr/>
      </xdr:nvSpPr>
      <xdr:spPr>
        <a:xfrm rot="5400000">
          <a:off x="38478309" y="4492148"/>
          <a:ext cx="242819" cy="13992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BA065863-6FBE-4665-87B8-843482EF8658}"/>
            </a:ext>
          </a:extLst>
        </xdr:cNvPr>
        <xdr:cNvSpPr/>
      </xdr:nvSpPr>
      <xdr:spPr>
        <a:xfrm>
          <a:off x="49615725" y="168275"/>
          <a:ext cx="6072067" cy="34314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F0A08998-D59F-4157-9732-9D376B9C5B96}"/>
            </a:ext>
          </a:extLst>
        </xdr:cNvPr>
        <xdr:cNvSpPr/>
      </xdr:nvSpPr>
      <xdr:spPr>
        <a:xfrm rot="5400000">
          <a:off x="4555901" y="706151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DD3F0516-3AA2-479E-9525-620F6DB22C25}"/>
            </a:ext>
          </a:extLst>
        </xdr:cNvPr>
        <xdr:cNvSpPr/>
      </xdr:nvSpPr>
      <xdr:spPr>
        <a:xfrm>
          <a:off x="3816440" y="723631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dr:col>12</xdr:col>
      <xdr:colOff>214313</xdr:colOff>
      <xdr:row>4</xdr:row>
      <xdr:rowOff>214313</xdr:rowOff>
    </xdr:from>
    <xdr:to>
      <xdr:col>14</xdr:col>
      <xdr:colOff>309563</xdr:colOff>
      <xdr:row>8</xdr:row>
      <xdr:rowOff>71437</xdr:rowOff>
    </xdr:to>
    <xdr:sp macro="" textlink="">
      <xdr:nvSpPr>
        <xdr:cNvPr id="4" name="四角形: 角を丸くする 3">
          <a:extLst>
            <a:ext uri="{FF2B5EF4-FFF2-40B4-BE49-F238E27FC236}">
              <a16:creationId xmlns:a16="http://schemas.microsoft.com/office/drawing/2014/main" id="{6542D54D-2205-403D-A2ED-785143058151}"/>
            </a:ext>
          </a:extLst>
        </xdr:cNvPr>
        <xdr:cNvSpPr/>
      </xdr:nvSpPr>
      <xdr:spPr>
        <a:xfrm>
          <a:off x="8818563" y="1198563"/>
          <a:ext cx="1460500" cy="1246187"/>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具体的な数字は別添参考様式（人員配置体制確認表 （記載例））を参考にしています。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11418</xdr:colOff>
      <xdr:row>1</xdr:row>
      <xdr:rowOff>46143</xdr:rowOff>
    </xdr:from>
    <xdr:to>
      <xdr:col>35</xdr:col>
      <xdr:colOff>167345</xdr:colOff>
      <xdr:row>2</xdr:row>
      <xdr:rowOff>263348</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08847" y="318286"/>
          <a:ext cx="8592355" cy="48934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138</xdr:row>
      <xdr:rowOff>199224</xdr:rowOff>
    </xdr:from>
    <xdr:to>
      <xdr:col>66</xdr:col>
      <xdr:colOff>129887</xdr:colOff>
      <xdr:row>148</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0"/>
  <sheetViews>
    <sheetView view="pageBreakPreview" topLeftCell="A25" zoomScale="120" zoomScaleNormal="100" zoomScaleSheetLayoutView="120" workbookViewId="0">
      <selection activeCell="E30" sqref="E30"/>
    </sheetView>
  </sheetViews>
  <sheetFormatPr defaultRowHeight="13.5"/>
  <cols>
    <col min="1" max="1" width="1.75" style="52" customWidth="1"/>
    <col min="2" max="2" width="22" style="52" customWidth="1"/>
    <col min="3" max="3" width="4" style="52" customWidth="1"/>
    <col min="4" max="4" width="8.25" style="52" customWidth="1"/>
    <col min="5" max="5" width="14.75" style="52" customWidth="1"/>
    <col min="6" max="6" width="7.625" style="52" customWidth="1"/>
    <col min="7" max="7" width="14.5" style="52" customWidth="1"/>
    <col min="8" max="8" width="7.5" style="52" customWidth="1"/>
    <col min="9" max="9" width="14.625" style="52" customWidth="1"/>
    <col min="10" max="10" width="7.625" style="52" customWidth="1"/>
    <col min="11" max="11" width="8.625" style="52" customWidth="1"/>
    <col min="12" max="12" width="1.75" style="52" customWidth="1"/>
    <col min="13" max="259" width="9" style="52"/>
    <col min="260" max="260" width="2.25" style="52" customWidth="1"/>
    <col min="261" max="261" width="24.25" style="52" customWidth="1"/>
    <col min="262" max="262" width="4" style="52" customWidth="1"/>
    <col min="263" max="265" width="20.125" style="52" customWidth="1"/>
    <col min="266" max="266" width="3.125" style="52" customWidth="1"/>
    <col min="267" max="267" width="4.375" style="52" customWidth="1"/>
    <col min="268" max="268" width="2.5" style="52" customWidth="1"/>
    <col min="269" max="515" width="9" style="52"/>
    <col min="516" max="516" width="2.25" style="52" customWidth="1"/>
    <col min="517" max="517" width="24.25" style="52" customWidth="1"/>
    <col min="518" max="518" width="4" style="52" customWidth="1"/>
    <col min="519" max="521" width="20.125" style="52" customWidth="1"/>
    <col min="522" max="522" width="3.125" style="52" customWidth="1"/>
    <col min="523" max="523" width="4.375" style="52" customWidth="1"/>
    <col min="524" max="524" width="2.5" style="52" customWidth="1"/>
    <col min="525" max="771" width="9" style="52"/>
    <col min="772" max="772" width="2.25" style="52" customWidth="1"/>
    <col min="773" max="773" width="24.25" style="52" customWidth="1"/>
    <col min="774" max="774" width="4" style="52" customWidth="1"/>
    <col min="775" max="777" width="20.125" style="52" customWidth="1"/>
    <col min="778" max="778" width="3.125" style="52" customWidth="1"/>
    <col min="779" max="779" width="4.375" style="52" customWidth="1"/>
    <col min="780" max="780" width="2.5" style="52" customWidth="1"/>
    <col min="781" max="1027" width="9" style="52"/>
    <col min="1028" max="1028" width="2.25" style="52" customWidth="1"/>
    <col min="1029" max="1029" width="24.25" style="52" customWidth="1"/>
    <col min="1030" max="1030" width="4" style="52" customWidth="1"/>
    <col min="1031" max="1033" width="20.125" style="52" customWidth="1"/>
    <col min="1034" max="1034" width="3.125" style="52" customWidth="1"/>
    <col min="1035" max="1035" width="4.375" style="52" customWidth="1"/>
    <col min="1036" max="1036" width="2.5" style="52" customWidth="1"/>
    <col min="1037" max="1283" width="9" style="52"/>
    <col min="1284" max="1284" width="2.25" style="52" customWidth="1"/>
    <col min="1285" max="1285" width="24.25" style="52" customWidth="1"/>
    <col min="1286" max="1286" width="4" style="52" customWidth="1"/>
    <col min="1287" max="1289" width="20.125" style="52" customWidth="1"/>
    <col min="1290" max="1290" width="3.125" style="52" customWidth="1"/>
    <col min="1291" max="1291" width="4.375" style="52" customWidth="1"/>
    <col min="1292" max="1292" width="2.5" style="52" customWidth="1"/>
    <col min="1293" max="1539" width="9" style="52"/>
    <col min="1540" max="1540" width="2.25" style="52" customWidth="1"/>
    <col min="1541" max="1541" width="24.25" style="52" customWidth="1"/>
    <col min="1542" max="1542" width="4" style="52" customWidth="1"/>
    <col min="1543" max="1545" width="20.125" style="52" customWidth="1"/>
    <col min="1546" max="1546" width="3.125" style="52" customWidth="1"/>
    <col min="1547" max="1547" width="4.375" style="52" customWidth="1"/>
    <col min="1548" max="1548" width="2.5" style="52" customWidth="1"/>
    <col min="1549" max="1795" width="9" style="52"/>
    <col min="1796" max="1796" width="2.25" style="52" customWidth="1"/>
    <col min="1797" max="1797" width="24.25" style="52" customWidth="1"/>
    <col min="1798" max="1798" width="4" style="52" customWidth="1"/>
    <col min="1799" max="1801" width="20.125" style="52" customWidth="1"/>
    <col min="1802" max="1802" width="3.125" style="52" customWidth="1"/>
    <col min="1803" max="1803" width="4.375" style="52" customWidth="1"/>
    <col min="1804" max="1804" width="2.5" style="52" customWidth="1"/>
    <col min="1805" max="2051" width="9" style="52"/>
    <col min="2052" max="2052" width="2.25" style="52" customWidth="1"/>
    <col min="2053" max="2053" width="24.25" style="52" customWidth="1"/>
    <col min="2054" max="2054" width="4" style="52" customWidth="1"/>
    <col min="2055" max="2057" width="20.125" style="52" customWidth="1"/>
    <col min="2058" max="2058" width="3.125" style="52" customWidth="1"/>
    <col min="2059" max="2059" width="4.375" style="52" customWidth="1"/>
    <col min="2060" max="2060" width="2.5" style="52" customWidth="1"/>
    <col min="2061" max="2307" width="9" style="52"/>
    <col min="2308" max="2308" width="2.25" style="52" customWidth="1"/>
    <col min="2309" max="2309" width="24.25" style="52" customWidth="1"/>
    <col min="2310" max="2310" width="4" style="52" customWidth="1"/>
    <col min="2311" max="2313" width="20.125" style="52" customWidth="1"/>
    <col min="2314" max="2314" width="3.125" style="52" customWidth="1"/>
    <col min="2315" max="2315" width="4.375" style="52" customWidth="1"/>
    <col min="2316" max="2316" width="2.5" style="52" customWidth="1"/>
    <col min="2317" max="2563" width="9" style="52"/>
    <col min="2564" max="2564" width="2.25" style="52" customWidth="1"/>
    <col min="2565" max="2565" width="24.25" style="52" customWidth="1"/>
    <col min="2566" max="2566" width="4" style="52" customWidth="1"/>
    <col min="2567" max="2569" width="20.125" style="52" customWidth="1"/>
    <col min="2570" max="2570" width="3.125" style="52" customWidth="1"/>
    <col min="2571" max="2571" width="4.375" style="52" customWidth="1"/>
    <col min="2572" max="2572" width="2.5" style="52" customWidth="1"/>
    <col min="2573" max="2819" width="9" style="52"/>
    <col min="2820" max="2820" width="2.25" style="52" customWidth="1"/>
    <col min="2821" max="2821" width="24.25" style="52" customWidth="1"/>
    <col min="2822" max="2822" width="4" style="52" customWidth="1"/>
    <col min="2823" max="2825" width="20.125" style="52" customWidth="1"/>
    <col min="2826" max="2826" width="3.125" style="52" customWidth="1"/>
    <col min="2827" max="2827" width="4.375" style="52" customWidth="1"/>
    <col min="2828" max="2828" width="2.5" style="52" customWidth="1"/>
    <col min="2829" max="3075" width="9" style="52"/>
    <col min="3076" max="3076" width="2.25" style="52" customWidth="1"/>
    <col min="3077" max="3077" width="24.25" style="52" customWidth="1"/>
    <col min="3078" max="3078" width="4" style="52" customWidth="1"/>
    <col min="3079" max="3081" width="20.125" style="52" customWidth="1"/>
    <col min="3082" max="3082" width="3.125" style="52" customWidth="1"/>
    <col min="3083" max="3083" width="4.375" style="52" customWidth="1"/>
    <col min="3084" max="3084" width="2.5" style="52" customWidth="1"/>
    <col min="3085" max="3331" width="9" style="52"/>
    <col min="3332" max="3332" width="2.25" style="52" customWidth="1"/>
    <col min="3333" max="3333" width="24.25" style="52" customWidth="1"/>
    <col min="3334" max="3334" width="4" style="52" customWidth="1"/>
    <col min="3335" max="3337" width="20.125" style="52" customWidth="1"/>
    <col min="3338" max="3338" width="3.125" style="52" customWidth="1"/>
    <col min="3339" max="3339" width="4.375" style="52" customWidth="1"/>
    <col min="3340" max="3340" width="2.5" style="52" customWidth="1"/>
    <col min="3341" max="3587" width="9" style="52"/>
    <col min="3588" max="3588" width="2.25" style="52" customWidth="1"/>
    <col min="3589" max="3589" width="24.25" style="52" customWidth="1"/>
    <col min="3590" max="3590" width="4" style="52" customWidth="1"/>
    <col min="3591" max="3593" width="20.125" style="52" customWidth="1"/>
    <col min="3594" max="3594" width="3.125" style="52" customWidth="1"/>
    <col min="3595" max="3595" width="4.375" style="52" customWidth="1"/>
    <col min="3596" max="3596" width="2.5" style="52" customWidth="1"/>
    <col min="3597" max="3843" width="9" style="52"/>
    <col min="3844" max="3844" width="2.25" style="52" customWidth="1"/>
    <col min="3845" max="3845" width="24.25" style="52" customWidth="1"/>
    <col min="3846" max="3846" width="4" style="52" customWidth="1"/>
    <col min="3847" max="3849" width="20.125" style="52" customWidth="1"/>
    <col min="3850" max="3850" width="3.125" style="52" customWidth="1"/>
    <col min="3851" max="3851" width="4.375" style="52" customWidth="1"/>
    <col min="3852" max="3852" width="2.5" style="52" customWidth="1"/>
    <col min="3853" max="4099" width="9" style="52"/>
    <col min="4100" max="4100" width="2.25" style="52" customWidth="1"/>
    <col min="4101" max="4101" width="24.25" style="52" customWidth="1"/>
    <col min="4102" max="4102" width="4" style="52" customWidth="1"/>
    <col min="4103" max="4105" width="20.125" style="52" customWidth="1"/>
    <col min="4106" max="4106" width="3.125" style="52" customWidth="1"/>
    <col min="4107" max="4107" width="4.375" style="52" customWidth="1"/>
    <col min="4108" max="4108" width="2.5" style="52" customWidth="1"/>
    <col min="4109" max="4355" width="9" style="52"/>
    <col min="4356" max="4356" width="2.25" style="52" customWidth="1"/>
    <col min="4357" max="4357" width="24.25" style="52" customWidth="1"/>
    <col min="4358" max="4358" width="4" style="52" customWidth="1"/>
    <col min="4359" max="4361" width="20.125" style="52" customWidth="1"/>
    <col min="4362" max="4362" width="3.125" style="52" customWidth="1"/>
    <col min="4363" max="4363" width="4.375" style="52" customWidth="1"/>
    <col min="4364" max="4364" width="2.5" style="52" customWidth="1"/>
    <col min="4365" max="4611" width="9" style="52"/>
    <col min="4612" max="4612" width="2.25" style="52" customWidth="1"/>
    <col min="4613" max="4613" width="24.25" style="52" customWidth="1"/>
    <col min="4614" max="4614" width="4" style="52" customWidth="1"/>
    <col min="4615" max="4617" width="20.125" style="52" customWidth="1"/>
    <col min="4618" max="4618" width="3.125" style="52" customWidth="1"/>
    <col min="4619" max="4619" width="4.375" style="52" customWidth="1"/>
    <col min="4620" max="4620" width="2.5" style="52" customWidth="1"/>
    <col min="4621" max="4867" width="9" style="52"/>
    <col min="4868" max="4868" width="2.25" style="52" customWidth="1"/>
    <col min="4869" max="4869" width="24.25" style="52" customWidth="1"/>
    <col min="4870" max="4870" width="4" style="52" customWidth="1"/>
    <col min="4871" max="4873" width="20.125" style="52" customWidth="1"/>
    <col min="4874" max="4874" width="3.125" style="52" customWidth="1"/>
    <col min="4875" max="4875" width="4.375" style="52" customWidth="1"/>
    <col min="4876" max="4876" width="2.5" style="52" customWidth="1"/>
    <col min="4877" max="5123" width="9" style="52"/>
    <col min="5124" max="5124" width="2.25" style="52" customWidth="1"/>
    <col min="5125" max="5125" width="24.25" style="52" customWidth="1"/>
    <col min="5126" max="5126" width="4" style="52" customWidth="1"/>
    <col min="5127" max="5129" width="20.125" style="52" customWidth="1"/>
    <col min="5130" max="5130" width="3.125" style="52" customWidth="1"/>
    <col min="5131" max="5131" width="4.375" style="52" customWidth="1"/>
    <col min="5132" max="5132" width="2.5" style="52" customWidth="1"/>
    <col min="5133" max="5379" width="9" style="52"/>
    <col min="5380" max="5380" width="2.25" style="52" customWidth="1"/>
    <col min="5381" max="5381" width="24.25" style="52" customWidth="1"/>
    <col min="5382" max="5382" width="4" style="52" customWidth="1"/>
    <col min="5383" max="5385" width="20.125" style="52" customWidth="1"/>
    <col min="5386" max="5386" width="3.125" style="52" customWidth="1"/>
    <col min="5387" max="5387" width="4.375" style="52" customWidth="1"/>
    <col min="5388" max="5388" width="2.5" style="52" customWidth="1"/>
    <col min="5389" max="5635" width="9" style="52"/>
    <col min="5636" max="5636" width="2.25" style="52" customWidth="1"/>
    <col min="5637" max="5637" width="24.25" style="52" customWidth="1"/>
    <col min="5638" max="5638" width="4" style="52" customWidth="1"/>
    <col min="5639" max="5641" width="20.125" style="52" customWidth="1"/>
    <col min="5642" max="5642" width="3.125" style="52" customWidth="1"/>
    <col min="5643" max="5643" width="4.375" style="52" customWidth="1"/>
    <col min="5644" max="5644" width="2.5" style="52" customWidth="1"/>
    <col min="5645" max="5891" width="9" style="52"/>
    <col min="5892" max="5892" width="2.25" style="52" customWidth="1"/>
    <col min="5893" max="5893" width="24.25" style="52" customWidth="1"/>
    <col min="5894" max="5894" width="4" style="52" customWidth="1"/>
    <col min="5895" max="5897" width="20.125" style="52" customWidth="1"/>
    <col min="5898" max="5898" width="3.125" style="52" customWidth="1"/>
    <col min="5899" max="5899" width="4.375" style="52" customWidth="1"/>
    <col min="5900" max="5900" width="2.5" style="52" customWidth="1"/>
    <col min="5901" max="6147" width="9" style="52"/>
    <col min="6148" max="6148" width="2.25" style="52" customWidth="1"/>
    <col min="6149" max="6149" width="24.25" style="52" customWidth="1"/>
    <col min="6150" max="6150" width="4" style="52" customWidth="1"/>
    <col min="6151" max="6153" width="20.125" style="52" customWidth="1"/>
    <col min="6154" max="6154" width="3.125" style="52" customWidth="1"/>
    <col min="6155" max="6155" width="4.375" style="52" customWidth="1"/>
    <col min="6156" max="6156" width="2.5" style="52" customWidth="1"/>
    <col min="6157" max="6403" width="9" style="52"/>
    <col min="6404" max="6404" width="2.25" style="52" customWidth="1"/>
    <col min="6405" max="6405" width="24.25" style="52" customWidth="1"/>
    <col min="6406" max="6406" width="4" style="52" customWidth="1"/>
    <col min="6407" max="6409" width="20.125" style="52" customWidth="1"/>
    <col min="6410" max="6410" width="3.125" style="52" customWidth="1"/>
    <col min="6411" max="6411" width="4.375" style="52" customWidth="1"/>
    <col min="6412" max="6412" width="2.5" style="52" customWidth="1"/>
    <col min="6413" max="6659" width="9" style="52"/>
    <col min="6660" max="6660" width="2.25" style="52" customWidth="1"/>
    <col min="6661" max="6661" width="24.25" style="52" customWidth="1"/>
    <col min="6662" max="6662" width="4" style="52" customWidth="1"/>
    <col min="6663" max="6665" width="20.125" style="52" customWidth="1"/>
    <col min="6666" max="6666" width="3.125" style="52" customWidth="1"/>
    <col min="6667" max="6667" width="4.375" style="52" customWidth="1"/>
    <col min="6668" max="6668" width="2.5" style="52" customWidth="1"/>
    <col min="6669" max="6915" width="9" style="52"/>
    <col min="6916" max="6916" width="2.25" style="52" customWidth="1"/>
    <col min="6917" max="6917" width="24.25" style="52" customWidth="1"/>
    <col min="6918" max="6918" width="4" style="52" customWidth="1"/>
    <col min="6919" max="6921" width="20.125" style="52" customWidth="1"/>
    <col min="6922" max="6922" width="3.125" style="52" customWidth="1"/>
    <col min="6923" max="6923" width="4.375" style="52" customWidth="1"/>
    <col min="6924" max="6924" width="2.5" style="52" customWidth="1"/>
    <col min="6925" max="7171" width="9" style="52"/>
    <col min="7172" max="7172" width="2.25" style="52" customWidth="1"/>
    <col min="7173" max="7173" width="24.25" style="52" customWidth="1"/>
    <col min="7174" max="7174" width="4" style="52" customWidth="1"/>
    <col min="7175" max="7177" width="20.125" style="52" customWidth="1"/>
    <col min="7178" max="7178" width="3.125" style="52" customWidth="1"/>
    <col min="7179" max="7179" width="4.375" style="52" customWidth="1"/>
    <col min="7180" max="7180" width="2.5" style="52" customWidth="1"/>
    <col min="7181" max="7427" width="9" style="52"/>
    <col min="7428" max="7428" width="2.25" style="52" customWidth="1"/>
    <col min="7429" max="7429" width="24.25" style="52" customWidth="1"/>
    <col min="7430" max="7430" width="4" style="52" customWidth="1"/>
    <col min="7431" max="7433" width="20.125" style="52" customWidth="1"/>
    <col min="7434" max="7434" width="3.125" style="52" customWidth="1"/>
    <col min="7435" max="7435" width="4.375" style="52" customWidth="1"/>
    <col min="7436" max="7436" width="2.5" style="52" customWidth="1"/>
    <col min="7437" max="7683" width="9" style="52"/>
    <col min="7684" max="7684" width="2.25" style="52" customWidth="1"/>
    <col min="7685" max="7685" width="24.25" style="52" customWidth="1"/>
    <col min="7686" max="7686" width="4" style="52" customWidth="1"/>
    <col min="7687" max="7689" width="20.125" style="52" customWidth="1"/>
    <col min="7690" max="7690" width="3.125" style="52" customWidth="1"/>
    <col min="7691" max="7691" width="4.375" style="52" customWidth="1"/>
    <col min="7692" max="7692" width="2.5" style="52" customWidth="1"/>
    <col min="7693" max="7939" width="9" style="52"/>
    <col min="7940" max="7940" width="2.25" style="52" customWidth="1"/>
    <col min="7941" max="7941" width="24.25" style="52" customWidth="1"/>
    <col min="7942" max="7942" width="4" style="52" customWidth="1"/>
    <col min="7943" max="7945" width="20.125" style="52" customWidth="1"/>
    <col min="7946" max="7946" width="3.125" style="52" customWidth="1"/>
    <col min="7947" max="7947" width="4.375" style="52" customWidth="1"/>
    <col min="7948" max="7948" width="2.5" style="52" customWidth="1"/>
    <col min="7949" max="8195" width="9" style="52"/>
    <col min="8196" max="8196" width="2.25" style="52" customWidth="1"/>
    <col min="8197" max="8197" width="24.25" style="52" customWidth="1"/>
    <col min="8198" max="8198" width="4" style="52" customWidth="1"/>
    <col min="8199" max="8201" width="20.125" style="52" customWidth="1"/>
    <col min="8202" max="8202" width="3.125" style="52" customWidth="1"/>
    <col min="8203" max="8203" width="4.375" style="52" customWidth="1"/>
    <col min="8204" max="8204" width="2.5" style="52" customWidth="1"/>
    <col min="8205" max="8451" width="9" style="52"/>
    <col min="8452" max="8452" width="2.25" style="52" customWidth="1"/>
    <col min="8453" max="8453" width="24.25" style="52" customWidth="1"/>
    <col min="8454" max="8454" width="4" style="52" customWidth="1"/>
    <col min="8455" max="8457" width="20.125" style="52" customWidth="1"/>
    <col min="8458" max="8458" width="3.125" style="52" customWidth="1"/>
    <col min="8459" max="8459" width="4.375" style="52" customWidth="1"/>
    <col min="8460" max="8460" width="2.5" style="52" customWidth="1"/>
    <col min="8461" max="8707" width="9" style="52"/>
    <col min="8708" max="8708" width="2.25" style="52" customWidth="1"/>
    <col min="8709" max="8709" width="24.25" style="52" customWidth="1"/>
    <col min="8710" max="8710" width="4" style="52" customWidth="1"/>
    <col min="8711" max="8713" width="20.125" style="52" customWidth="1"/>
    <col min="8714" max="8714" width="3.125" style="52" customWidth="1"/>
    <col min="8715" max="8715" width="4.375" style="52" customWidth="1"/>
    <col min="8716" max="8716" width="2.5" style="52" customWidth="1"/>
    <col min="8717" max="8963" width="9" style="52"/>
    <col min="8964" max="8964" width="2.25" style="52" customWidth="1"/>
    <col min="8965" max="8965" width="24.25" style="52" customWidth="1"/>
    <col min="8966" max="8966" width="4" style="52" customWidth="1"/>
    <col min="8967" max="8969" width="20.125" style="52" customWidth="1"/>
    <col min="8970" max="8970" width="3.125" style="52" customWidth="1"/>
    <col min="8971" max="8971" width="4.375" style="52" customWidth="1"/>
    <col min="8972" max="8972" width="2.5" style="52" customWidth="1"/>
    <col min="8973" max="9219" width="9" style="52"/>
    <col min="9220" max="9220" width="2.25" style="52" customWidth="1"/>
    <col min="9221" max="9221" width="24.25" style="52" customWidth="1"/>
    <col min="9222" max="9222" width="4" style="52" customWidth="1"/>
    <col min="9223" max="9225" width="20.125" style="52" customWidth="1"/>
    <col min="9226" max="9226" width="3.125" style="52" customWidth="1"/>
    <col min="9227" max="9227" width="4.375" style="52" customWidth="1"/>
    <col min="9228" max="9228" width="2.5" style="52" customWidth="1"/>
    <col min="9229" max="9475" width="9" style="52"/>
    <col min="9476" max="9476" width="2.25" style="52" customWidth="1"/>
    <col min="9477" max="9477" width="24.25" style="52" customWidth="1"/>
    <col min="9478" max="9478" width="4" style="52" customWidth="1"/>
    <col min="9479" max="9481" width="20.125" style="52" customWidth="1"/>
    <col min="9482" max="9482" width="3.125" style="52" customWidth="1"/>
    <col min="9483" max="9483" width="4.375" style="52" customWidth="1"/>
    <col min="9484" max="9484" width="2.5" style="52" customWidth="1"/>
    <col min="9485" max="9731" width="9" style="52"/>
    <col min="9732" max="9732" width="2.25" style="52" customWidth="1"/>
    <col min="9733" max="9733" width="24.25" style="52" customWidth="1"/>
    <col min="9734" max="9734" width="4" style="52" customWidth="1"/>
    <col min="9735" max="9737" width="20.125" style="52" customWidth="1"/>
    <col min="9738" max="9738" width="3.125" style="52" customWidth="1"/>
    <col min="9739" max="9739" width="4.375" style="52" customWidth="1"/>
    <col min="9740" max="9740" width="2.5" style="52" customWidth="1"/>
    <col min="9741" max="9987" width="9" style="52"/>
    <col min="9988" max="9988" width="2.25" style="52" customWidth="1"/>
    <col min="9989" max="9989" width="24.25" style="52" customWidth="1"/>
    <col min="9990" max="9990" width="4" style="52" customWidth="1"/>
    <col min="9991" max="9993" width="20.125" style="52" customWidth="1"/>
    <col min="9994" max="9994" width="3.125" style="52" customWidth="1"/>
    <col min="9995" max="9995" width="4.375" style="52" customWidth="1"/>
    <col min="9996" max="9996" width="2.5" style="52" customWidth="1"/>
    <col min="9997" max="10243" width="9" style="52"/>
    <col min="10244" max="10244" width="2.25" style="52" customWidth="1"/>
    <col min="10245" max="10245" width="24.25" style="52" customWidth="1"/>
    <col min="10246" max="10246" width="4" style="52" customWidth="1"/>
    <col min="10247" max="10249" width="20.125" style="52" customWidth="1"/>
    <col min="10250" max="10250" width="3.125" style="52" customWidth="1"/>
    <col min="10251" max="10251" width="4.375" style="52" customWidth="1"/>
    <col min="10252" max="10252" width="2.5" style="52" customWidth="1"/>
    <col min="10253" max="10499" width="9" style="52"/>
    <col min="10500" max="10500" width="2.25" style="52" customWidth="1"/>
    <col min="10501" max="10501" width="24.25" style="52" customWidth="1"/>
    <col min="10502" max="10502" width="4" style="52" customWidth="1"/>
    <col min="10503" max="10505" width="20.125" style="52" customWidth="1"/>
    <col min="10506" max="10506" width="3.125" style="52" customWidth="1"/>
    <col min="10507" max="10507" width="4.375" style="52" customWidth="1"/>
    <col min="10508" max="10508" width="2.5" style="52" customWidth="1"/>
    <col min="10509" max="10755" width="9" style="52"/>
    <col min="10756" max="10756" width="2.25" style="52" customWidth="1"/>
    <col min="10757" max="10757" width="24.25" style="52" customWidth="1"/>
    <col min="10758" max="10758" width="4" style="52" customWidth="1"/>
    <col min="10759" max="10761" width="20.125" style="52" customWidth="1"/>
    <col min="10762" max="10762" width="3.125" style="52" customWidth="1"/>
    <col min="10763" max="10763" width="4.375" style="52" customWidth="1"/>
    <col min="10764" max="10764" width="2.5" style="52" customWidth="1"/>
    <col min="10765" max="11011" width="9" style="52"/>
    <col min="11012" max="11012" width="2.25" style="52" customWidth="1"/>
    <col min="11013" max="11013" width="24.25" style="52" customWidth="1"/>
    <col min="11014" max="11014" width="4" style="52" customWidth="1"/>
    <col min="11015" max="11017" width="20.125" style="52" customWidth="1"/>
    <col min="11018" max="11018" width="3.125" style="52" customWidth="1"/>
    <col min="11019" max="11019" width="4.375" style="52" customWidth="1"/>
    <col min="11020" max="11020" width="2.5" style="52" customWidth="1"/>
    <col min="11021" max="11267" width="9" style="52"/>
    <col min="11268" max="11268" width="2.25" style="52" customWidth="1"/>
    <col min="11269" max="11269" width="24.25" style="52" customWidth="1"/>
    <col min="11270" max="11270" width="4" style="52" customWidth="1"/>
    <col min="11271" max="11273" width="20.125" style="52" customWidth="1"/>
    <col min="11274" max="11274" width="3.125" style="52" customWidth="1"/>
    <col min="11275" max="11275" width="4.375" style="52" customWidth="1"/>
    <col min="11276" max="11276" width="2.5" style="52" customWidth="1"/>
    <col min="11277" max="11523" width="9" style="52"/>
    <col min="11524" max="11524" width="2.25" style="52" customWidth="1"/>
    <col min="11525" max="11525" width="24.25" style="52" customWidth="1"/>
    <col min="11526" max="11526" width="4" style="52" customWidth="1"/>
    <col min="11527" max="11529" width="20.125" style="52" customWidth="1"/>
    <col min="11530" max="11530" width="3.125" style="52" customWidth="1"/>
    <col min="11531" max="11531" width="4.375" style="52" customWidth="1"/>
    <col min="11532" max="11532" width="2.5" style="52" customWidth="1"/>
    <col min="11533" max="11779" width="9" style="52"/>
    <col min="11780" max="11780" width="2.25" style="52" customWidth="1"/>
    <col min="11781" max="11781" width="24.25" style="52" customWidth="1"/>
    <col min="11782" max="11782" width="4" style="52" customWidth="1"/>
    <col min="11783" max="11785" width="20.125" style="52" customWidth="1"/>
    <col min="11786" max="11786" width="3.125" style="52" customWidth="1"/>
    <col min="11787" max="11787" width="4.375" style="52" customWidth="1"/>
    <col min="11788" max="11788" width="2.5" style="52" customWidth="1"/>
    <col min="11789" max="12035" width="9" style="52"/>
    <col min="12036" max="12036" width="2.25" style="52" customWidth="1"/>
    <col min="12037" max="12037" width="24.25" style="52" customWidth="1"/>
    <col min="12038" max="12038" width="4" style="52" customWidth="1"/>
    <col min="12039" max="12041" width="20.125" style="52" customWidth="1"/>
    <col min="12042" max="12042" width="3.125" style="52" customWidth="1"/>
    <col min="12043" max="12043" width="4.375" style="52" customWidth="1"/>
    <col min="12044" max="12044" width="2.5" style="52" customWidth="1"/>
    <col min="12045" max="12291" width="9" style="52"/>
    <col min="12292" max="12292" width="2.25" style="52" customWidth="1"/>
    <col min="12293" max="12293" width="24.25" style="52" customWidth="1"/>
    <col min="12294" max="12294" width="4" style="52" customWidth="1"/>
    <col min="12295" max="12297" width="20.125" style="52" customWidth="1"/>
    <col min="12298" max="12298" width="3.125" style="52" customWidth="1"/>
    <col min="12299" max="12299" width="4.375" style="52" customWidth="1"/>
    <col min="12300" max="12300" width="2.5" style="52" customWidth="1"/>
    <col min="12301" max="12547" width="9" style="52"/>
    <col min="12548" max="12548" width="2.25" style="52" customWidth="1"/>
    <col min="12549" max="12549" width="24.25" style="52" customWidth="1"/>
    <col min="12550" max="12550" width="4" style="52" customWidth="1"/>
    <col min="12551" max="12553" width="20.125" style="52" customWidth="1"/>
    <col min="12554" max="12554" width="3.125" style="52" customWidth="1"/>
    <col min="12555" max="12555" width="4.375" style="52" customWidth="1"/>
    <col min="12556" max="12556" width="2.5" style="52" customWidth="1"/>
    <col min="12557" max="12803" width="9" style="52"/>
    <col min="12804" max="12804" width="2.25" style="52" customWidth="1"/>
    <col min="12805" max="12805" width="24.25" style="52" customWidth="1"/>
    <col min="12806" max="12806" width="4" style="52" customWidth="1"/>
    <col min="12807" max="12809" width="20.125" style="52" customWidth="1"/>
    <col min="12810" max="12810" width="3.125" style="52" customWidth="1"/>
    <col min="12811" max="12811" width="4.375" style="52" customWidth="1"/>
    <col min="12812" max="12812" width="2.5" style="52" customWidth="1"/>
    <col min="12813" max="13059" width="9" style="52"/>
    <col min="13060" max="13060" width="2.25" style="52" customWidth="1"/>
    <col min="13061" max="13061" width="24.25" style="52" customWidth="1"/>
    <col min="13062" max="13062" width="4" style="52" customWidth="1"/>
    <col min="13063" max="13065" width="20.125" style="52" customWidth="1"/>
    <col min="13066" max="13066" width="3.125" style="52" customWidth="1"/>
    <col min="13067" max="13067" width="4.375" style="52" customWidth="1"/>
    <col min="13068" max="13068" width="2.5" style="52" customWidth="1"/>
    <col min="13069" max="13315" width="9" style="52"/>
    <col min="13316" max="13316" width="2.25" style="52" customWidth="1"/>
    <col min="13317" max="13317" width="24.25" style="52" customWidth="1"/>
    <col min="13318" max="13318" width="4" style="52" customWidth="1"/>
    <col min="13319" max="13321" width="20.125" style="52" customWidth="1"/>
    <col min="13322" max="13322" width="3.125" style="52" customWidth="1"/>
    <col min="13323" max="13323" width="4.375" style="52" customWidth="1"/>
    <col min="13324" max="13324" width="2.5" style="52" customWidth="1"/>
    <col min="13325" max="13571" width="9" style="52"/>
    <col min="13572" max="13572" width="2.25" style="52" customWidth="1"/>
    <col min="13573" max="13573" width="24.25" style="52" customWidth="1"/>
    <col min="13574" max="13574" width="4" style="52" customWidth="1"/>
    <col min="13575" max="13577" width="20.125" style="52" customWidth="1"/>
    <col min="13578" max="13578" width="3.125" style="52" customWidth="1"/>
    <col min="13579" max="13579" width="4.375" style="52" customWidth="1"/>
    <col min="13580" max="13580" width="2.5" style="52" customWidth="1"/>
    <col min="13581" max="13827" width="9" style="52"/>
    <col min="13828" max="13828" width="2.25" style="52" customWidth="1"/>
    <col min="13829" max="13829" width="24.25" style="52" customWidth="1"/>
    <col min="13830" max="13830" width="4" style="52" customWidth="1"/>
    <col min="13831" max="13833" width="20.125" style="52" customWidth="1"/>
    <col min="13834" max="13834" width="3.125" style="52" customWidth="1"/>
    <col min="13835" max="13835" width="4.375" style="52" customWidth="1"/>
    <col min="13836" max="13836" width="2.5" style="52" customWidth="1"/>
    <col min="13837" max="14083" width="9" style="52"/>
    <col min="14084" max="14084" width="2.25" style="52" customWidth="1"/>
    <col min="14085" max="14085" width="24.25" style="52" customWidth="1"/>
    <col min="14086" max="14086" width="4" style="52" customWidth="1"/>
    <col min="14087" max="14089" width="20.125" style="52" customWidth="1"/>
    <col min="14090" max="14090" width="3.125" style="52" customWidth="1"/>
    <col min="14091" max="14091" width="4.375" style="52" customWidth="1"/>
    <col min="14092" max="14092" width="2.5" style="52" customWidth="1"/>
    <col min="14093" max="14339" width="9" style="52"/>
    <col min="14340" max="14340" width="2.25" style="52" customWidth="1"/>
    <col min="14341" max="14341" width="24.25" style="52" customWidth="1"/>
    <col min="14342" max="14342" width="4" style="52" customWidth="1"/>
    <col min="14343" max="14345" width="20.125" style="52" customWidth="1"/>
    <col min="14346" max="14346" width="3.125" style="52" customWidth="1"/>
    <col min="14347" max="14347" width="4.375" style="52" customWidth="1"/>
    <col min="14348" max="14348" width="2.5" style="52" customWidth="1"/>
    <col min="14349" max="14595" width="9" style="52"/>
    <col min="14596" max="14596" width="2.25" style="52" customWidth="1"/>
    <col min="14597" max="14597" width="24.25" style="52" customWidth="1"/>
    <col min="14598" max="14598" width="4" style="52" customWidth="1"/>
    <col min="14599" max="14601" width="20.125" style="52" customWidth="1"/>
    <col min="14602" max="14602" width="3.125" style="52" customWidth="1"/>
    <col min="14603" max="14603" width="4.375" style="52" customWidth="1"/>
    <col min="14604" max="14604" width="2.5" style="52" customWidth="1"/>
    <col min="14605" max="14851" width="9" style="52"/>
    <col min="14852" max="14852" width="2.25" style="52" customWidth="1"/>
    <col min="14853" max="14853" width="24.25" style="52" customWidth="1"/>
    <col min="14854" max="14854" width="4" style="52" customWidth="1"/>
    <col min="14855" max="14857" width="20.125" style="52" customWidth="1"/>
    <col min="14858" max="14858" width="3.125" style="52" customWidth="1"/>
    <col min="14859" max="14859" width="4.375" style="52" customWidth="1"/>
    <col min="14860" max="14860" width="2.5" style="52" customWidth="1"/>
    <col min="14861" max="15107" width="9" style="52"/>
    <col min="15108" max="15108" width="2.25" style="52" customWidth="1"/>
    <col min="15109" max="15109" width="24.25" style="52" customWidth="1"/>
    <col min="15110" max="15110" width="4" style="52" customWidth="1"/>
    <col min="15111" max="15113" width="20.125" style="52" customWidth="1"/>
    <col min="15114" max="15114" width="3.125" style="52" customWidth="1"/>
    <col min="15115" max="15115" width="4.375" style="52" customWidth="1"/>
    <col min="15116" max="15116" width="2.5" style="52" customWidth="1"/>
    <col min="15117" max="15363" width="9" style="52"/>
    <col min="15364" max="15364" width="2.25" style="52" customWidth="1"/>
    <col min="15365" max="15365" width="24.25" style="52" customWidth="1"/>
    <col min="15366" max="15366" width="4" style="52" customWidth="1"/>
    <col min="15367" max="15369" width="20.125" style="52" customWidth="1"/>
    <col min="15370" max="15370" width="3.125" style="52" customWidth="1"/>
    <col min="15371" max="15371" width="4.375" style="52" customWidth="1"/>
    <col min="15372" max="15372" width="2.5" style="52" customWidth="1"/>
    <col min="15373" max="15619" width="9" style="52"/>
    <col min="15620" max="15620" width="2.25" style="52" customWidth="1"/>
    <col min="15621" max="15621" width="24.25" style="52" customWidth="1"/>
    <col min="15622" max="15622" width="4" style="52" customWidth="1"/>
    <col min="15623" max="15625" width="20.125" style="52" customWidth="1"/>
    <col min="15626" max="15626" width="3.125" style="52" customWidth="1"/>
    <col min="15627" max="15627" width="4.375" style="52" customWidth="1"/>
    <col min="15628" max="15628" width="2.5" style="52" customWidth="1"/>
    <col min="15629" max="15875" width="9" style="52"/>
    <col min="15876" max="15876" width="2.25" style="52" customWidth="1"/>
    <col min="15877" max="15877" width="24.25" style="52" customWidth="1"/>
    <col min="15878" max="15878" width="4" style="52" customWidth="1"/>
    <col min="15879" max="15881" width="20.125" style="52" customWidth="1"/>
    <col min="15882" max="15882" width="3.125" style="52" customWidth="1"/>
    <col min="15883" max="15883" width="4.375" style="52" customWidth="1"/>
    <col min="15884" max="15884" width="2.5" style="52" customWidth="1"/>
    <col min="15885" max="16131" width="9" style="52"/>
    <col min="16132" max="16132" width="2.25" style="52" customWidth="1"/>
    <col min="16133" max="16133" width="24.25" style="52" customWidth="1"/>
    <col min="16134" max="16134" width="4" style="52" customWidth="1"/>
    <col min="16135" max="16137" width="20.125" style="52" customWidth="1"/>
    <col min="16138" max="16138" width="3.125" style="52" customWidth="1"/>
    <col min="16139" max="16139" width="4.375" style="52" customWidth="1"/>
    <col min="16140" max="16140" width="2.5" style="52" customWidth="1"/>
    <col min="16141" max="16384" width="9" style="52"/>
  </cols>
  <sheetData>
    <row r="1" spans="1:12" ht="20.100000000000001" customHeight="1">
      <c r="A1" s="180"/>
      <c r="B1" s="181" t="s">
        <v>132</v>
      </c>
      <c r="C1" s="181"/>
      <c r="D1" s="181"/>
      <c r="E1" s="181"/>
      <c r="F1" s="181"/>
      <c r="G1" s="181"/>
      <c r="H1" s="181"/>
      <c r="I1" s="181"/>
      <c r="J1" s="181"/>
      <c r="K1" s="181"/>
      <c r="L1" s="181"/>
    </row>
    <row r="2" spans="1:12" ht="20.100000000000001" customHeight="1">
      <c r="A2" s="180"/>
      <c r="B2" s="181"/>
      <c r="C2" s="181"/>
      <c r="D2" s="181"/>
      <c r="E2" s="181"/>
      <c r="F2" s="181"/>
      <c r="G2" s="181"/>
      <c r="H2" s="181"/>
      <c r="I2" s="307" t="s">
        <v>118</v>
      </c>
      <c r="J2" s="307"/>
      <c r="K2" s="307"/>
      <c r="L2" s="181"/>
    </row>
    <row r="3" spans="1:12" ht="20.100000000000001" customHeight="1">
      <c r="A3" s="180"/>
      <c r="B3" s="181"/>
      <c r="C3" s="181"/>
      <c r="D3" s="181"/>
      <c r="E3" s="181"/>
      <c r="F3" s="181"/>
      <c r="G3" s="181"/>
      <c r="H3" s="181"/>
      <c r="I3" s="274"/>
      <c r="J3" s="274"/>
      <c r="K3" s="274"/>
      <c r="L3" s="181"/>
    </row>
    <row r="4" spans="1:12" ht="20.100000000000001" customHeight="1">
      <c r="A4" s="308" t="s">
        <v>117</v>
      </c>
      <c r="B4" s="308"/>
      <c r="C4" s="308"/>
      <c r="D4" s="308"/>
      <c r="E4" s="308"/>
      <c r="F4" s="308"/>
      <c r="G4" s="308"/>
      <c r="H4" s="308"/>
      <c r="I4" s="308"/>
      <c r="J4" s="308"/>
      <c r="K4" s="308"/>
      <c r="L4" s="181"/>
    </row>
    <row r="5" spans="1:12" ht="20.100000000000001" customHeight="1">
      <c r="A5" s="182"/>
      <c r="B5" s="182"/>
      <c r="C5" s="182"/>
      <c r="D5" s="182"/>
      <c r="E5" s="182"/>
      <c r="F5" s="182"/>
      <c r="G5" s="182"/>
      <c r="H5" s="182"/>
      <c r="I5" s="182"/>
      <c r="J5" s="182"/>
      <c r="K5" s="182"/>
      <c r="L5" s="181"/>
    </row>
    <row r="6" spans="1:12" ht="30" customHeight="1">
      <c r="A6" s="182"/>
      <c r="B6" s="238" t="s">
        <v>108</v>
      </c>
      <c r="C6" s="184"/>
      <c r="D6" s="185"/>
      <c r="E6" s="185"/>
      <c r="F6" s="185"/>
      <c r="G6" s="185"/>
      <c r="H6" s="185"/>
      <c r="I6" s="185"/>
      <c r="J6" s="185"/>
      <c r="K6" s="186"/>
      <c r="L6" s="181"/>
    </row>
    <row r="7" spans="1:12" ht="30" customHeight="1">
      <c r="A7" s="181"/>
      <c r="B7" s="240" t="s">
        <v>109</v>
      </c>
      <c r="C7" s="309" t="s">
        <v>61</v>
      </c>
      <c r="D7" s="309"/>
      <c r="E7" s="309"/>
      <c r="F7" s="309"/>
      <c r="G7" s="309"/>
      <c r="H7" s="309"/>
      <c r="I7" s="309"/>
      <c r="J7" s="309"/>
      <c r="K7" s="310"/>
      <c r="L7" s="181"/>
    </row>
    <row r="8" spans="1:12" ht="30" customHeight="1">
      <c r="A8" s="181"/>
      <c r="B8" s="239" t="s">
        <v>110</v>
      </c>
      <c r="C8" s="311" t="s">
        <v>107</v>
      </c>
      <c r="D8" s="312"/>
      <c r="E8" s="312"/>
      <c r="F8" s="312"/>
      <c r="G8" s="312"/>
      <c r="H8" s="312"/>
      <c r="I8" s="312"/>
      <c r="J8" s="312"/>
      <c r="K8" s="313"/>
      <c r="L8" s="181"/>
    </row>
    <row r="9" spans="1:12" ht="30" customHeight="1">
      <c r="A9" s="181"/>
      <c r="B9" s="241" t="s">
        <v>111</v>
      </c>
      <c r="C9" s="311" t="s">
        <v>115</v>
      </c>
      <c r="D9" s="312"/>
      <c r="E9" s="312"/>
      <c r="F9" s="312"/>
      <c r="G9" s="312"/>
      <c r="H9" s="312"/>
      <c r="I9" s="312"/>
      <c r="J9" s="312"/>
      <c r="K9" s="313"/>
      <c r="L9" s="181"/>
    </row>
    <row r="10" spans="1:12" ht="18.75" customHeight="1">
      <c r="A10" s="181"/>
      <c r="B10" s="304" t="s">
        <v>112</v>
      </c>
      <c r="C10" s="187"/>
      <c r="D10" s="181"/>
      <c r="E10" s="181"/>
      <c r="F10" s="181"/>
      <c r="G10" s="181"/>
      <c r="H10" s="181"/>
      <c r="I10" s="181"/>
      <c r="J10" s="181"/>
      <c r="K10" s="188"/>
      <c r="L10" s="181"/>
    </row>
    <row r="11" spans="1:12" ht="32.25" customHeight="1">
      <c r="A11" s="181"/>
      <c r="B11" s="304"/>
      <c r="C11" s="187"/>
      <c r="D11" s="306" t="s">
        <v>63</v>
      </c>
      <c r="E11" s="306"/>
      <c r="F11" s="189"/>
      <c r="G11" s="190"/>
      <c r="H11" s="191" t="s">
        <v>23</v>
      </c>
      <c r="I11" s="274"/>
      <c r="J11" s="274"/>
      <c r="K11" s="188"/>
      <c r="L11" s="181"/>
    </row>
    <row r="12" spans="1:12" ht="20.25" customHeight="1">
      <c r="A12" s="181"/>
      <c r="B12" s="305"/>
      <c r="C12" s="193"/>
      <c r="D12" s="194" t="s">
        <v>103</v>
      </c>
      <c r="E12" s="194"/>
      <c r="F12" s="195"/>
      <c r="G12" s="195"/>
      <c r="H12" s="195"/>
      <c r="I12" s="195"/>
      <c r="J12" s="195"/>
      <c r="K12" s="196"/>
      <c r="L12" s="181"/>
    </row>
    <row r="13" spans="1:12" ht="30" customHeight="1">
      <c r="A13" s="181"/>
      <c r="B13" s="242" t="s">
        <v>113</v>
      </c>
      <c r="C13" s="311" t="s">
        <v>116</v>
      </c>
      <c r="D13" s="312"/>
      <c r="E13" s="312"/>
      <c r="F13" s="312"/>
      <c r="G13" s="312"/>
      <c r="H13" s="312"/>
      <c r="I13" s="312"/>
      <c r="J13" s="312"/>
      <c r="K13" s="313"/>
      <c r="L13" s="181"/>
    </row>
    <row r="14" spans="1:12">
      <c r="A14" s="181"/>
      <c r="B14" s="315" t="s">
        <v>114</v>
      </c>
      <c r="C14" s="197"/>
      <c r="D14" s="198"/>
      <c r="E14" s="198"/>
      <c r="F14" s="198"/>
      <c r="G14" s="198"/>
      <c r="H14" s="198"/>
      <c r="I14" s="198"/>
      <c r="J14" s="198"/>
      <c r="K14" s="199"/>
      <c r="L14" s="181"/>
    </row>
    <row r="15" spans="1:12" ht="24.75" customHeight="1" thickBot="1">
      <c r="A15" s="181"/>
      <c r="B15" s="304"/>
      <c r="C15" s="187"/>
      <c r="D15" s="200" t="s">
        <v>64</v>
      </c>
      <c r="E15" s="181"/>
      <c r="F15" s="181"/>
      <c r="G15" s="181"/>
      <c r="H15" s="181"/>
      <c r="I15" s="181"/>
      <c r="J15" s="181"/>
      <c r="K15" s="188"/>
      <c r="L15" s="181"/>
    </row>
    <row r="16" spans="1:12" ht="24" customHeight="1">
      <c r="A16" s="181"/>
      <c r="B16" s="304"/>
      <c r="C16" s="187"/>
      <c r="D16" s="201"/>
      <c r="E16" s="316" t="s">
        <v>24</v>
      </c>
      <c r="F16" s="317"/>
      <c r="G16" s="202" t="s">
        <v>51</v>
      </c>
      <c r="H16" s="275"/>
      <c r="I16" s="204" t="s">
        <v>69</v>
      </c>
      <c r="J16" s="205"/>
      <c r="K16" s="188"/>
      <c r="L16" s="181"/>
    </row>
    <row r="17" spans="1:12" ht="24" customHeight="1">
      <c r="A17" s="181"/>
      <c r="B17" s="304"/>
      <c r="C17" s="187"/>
      <c r="D17" s="206" t="s">
        <v>65</v>
      </c>
      <c r="E17" s="190"/>
      <c r="F17" s="207" t="s">
        <v>23</v>
      </c>
      <c r="G17" s="190"/>
      <c r="H17" s="276" t="s">
        <v>23</v>
      </c>
      <c r="I17" s="208">
        <f>E17+G17</f>
        <v>0</v>
      </c>
      <c r="J17" s="209" t="s">
        <v>23</v>
      </c>
      <c r="K17" s="188"/>
      <c r="L17" s="181"/>
    </row>
    <row r="18" spans="1:12" ht="24" customHeight="1" thickBot="1">
      <c r="A18" s="181"/>
      <c r="B18" s="304"/>
      <c r="C18" s="187"/>
      <c r="D18" s="210" t="s">
        <v>66</v>
      </c>
      <c r="E18" s="190"/>
      <c r="F18" s="191" t="s">
        <v>41</v>
      </c>
      <c r="G18" s="190"/>
      <c r="H18" s="211" t="s">
        <v>41</v>
      </c>
      <c r="I18" s="212">
        <f>E18+G18</f>
        <v>0</v>
      </c>
      <c r="J18" s="213" t="s">
        <v>41</v>
      </c>
      <c r="K18" s="188"/>
      <c r="L18" s="181"/>
    </row>
    <row r="19" spans="1:12" ht="24.75" customHeight="1" thickBot="1">
      <c r="A19" s="181"/>
      <c r="B19" s="304"/>
      <c r="C19" s="187"/>
      <c r="D19" s="200" t="s">
        <v>68</v>
      </c>
      <c r="E19" s="181"/>
      <c r="F19" s="181"/>
      <c r="G19" s="214"/>
      <c r="H19" s="214"/>
      <c r="I19" s="214"/>
      <c r="J19" s="214"/>
      <c r="K19" s="188"/>
      <c r="L19" s="181"/>
    </row>
    <row r="20" spans="1:12" ht="24" customHeight="1">
      <c r="A20" s="181"/>
      <c r="B20" s="304"/>
      <c r="C20" s="187"/>
      <c r="D20" s="215"/>
      <c r="E20" s="216" t="s">
        <v>70</v>
      </c>
      <c r="F20" s="217"/>
      <c r="G20" s="218"/>
      <c r="H20" s="215"/>
      <c r="I20" s="216" t="s">
        <v>71</v>
      </c>
      <c r="J20" s="217"/>
      <c r="K20" s="188"/>
      <c r="L20" s="181"/>
    </row>
    <row r="21" spans="1:12" ht="24" customHeight="1">
      <c r="A21" s="181"/>
      <c r="B21" s="304"/>
      <c r="C21" s="187"/>
      <c r="D21" s="219" t="s">
        <v>65</v>
      </c>
      <c r="E21" s="220"/>
      <c r="F21" s="209" t="s">
        <v>23</v>
      </c>
      <c r="G21" s="218"/>
      <c r="H21" s="219" t="s">
        <v>65</v>
      </c>
      <c r="I21" s="220"/>
      <c r="J21" s="209" t="s">
        <v>23</v>
      </c>
      <c r="K21" s="188"/>
      <c r="L21" s="181"/>
    </row>
    <row r="22" spans="1:12" ht="24" customHeight="1" thickBot="1">
      <c r="A22" s="181"/>
      <c r="B22" s="304"/>
      <c r="C22" s="187"/>
      <c r="D22" s="221" t="s">
        <v>66</v>
      </c>
      <c r="E22" s="222"/>
      <c r="F22" s="213" t="s">
        <v>41</v>
      </c>
      <c r="G22" s="218"/>
      <c r="H22" s="221" t="s">
        <v>66</v>
      </c>
      <c r="I22" s="222"/>
      <c r="J22" s="213" t="s">
        <v>41</v>
      </c>
      <c r="K22" s="188"/>
      <c r="L22" s="181"/>
    </row>
    <row r="23" spans="1:12" ht="29.25" customHeight="1" thickBot="1">
      <c r="A23" s="181"/>
      <c r="B23" s="304"/>
      <c r="C23" s="187"/>
      <c r="D23" s="200" t="s">
        <v>72</v>
      </c>
      <c r="E23" s="214"/>
      <c r="F23" s="214"/>
      <c r="G23" s="214"/>
      <c r="H23" s="214"/>
      <c r="I23" s="214"/>
      <c r="J23" s="214"/>
      <c r="K23" s="188"/>
      <c r="L23" s="181"/>
    </row>
    <row r="24" spans="1:12" ht="24" customHeight="1">
      <c r="A24" s="181"/>
      <c r="B24" s="304"/>
      <c r="C24" s="187"/>
      <c r="D24" s="214"/>
      <c r="E24" s="214"/>
      <c r="F24" s="214"/>
      <c r="G24" s="214"/>
      <c r="H24" s="215"/>
      <c r="I24" s="216" t="s">
        <v>67</v>
      </c>
      <c r="J24" s="217"/>
      <c r="K24" s="188"/>
      <c r="L24" s="181"/>
    </row>
    <row r="25" spans="1:12" ht="24" customHeight="1">
      <c r="A25" s="181"/>
      <c r="B25" s="304"/>
      <c r="C25" s="187"/>
      <c r="D25" s="214"/>
      <c r="E25" s="214"/>
      <c r="F25" s="214"/>
      <c r="G25" s="214"/>
      <c r="H25" s="219" t="s">
        <v>65</v>
      </c>
      <c r="I25" s="207">
        <f>I17+E21+I21</f>
        <v>0</v>
      </c>
      <c r="J25" s="209" t="s">
        <v>23</v>
      </c>
      <c r="K25" s="188"/>
      <c r="L25" s="181"/>
    </row>
    <row r="26" spans="1:12" ht="24" customHeight="1" thickBot="1">
      <c r="A26" s="181"/>
      <c r="B26" s="304"/>
      <c r="C26" s="187"/>
      <c r="D26" s="223"/>
      <c r="E26" s="218"/>
      <c r="F26" s="223"/>
      <c r="G26" s="218"/>
      <c r="H26" s="221" t="s">
        <v>66</v>
      </c>
      <c r="I26" s="224">
        <f>I18+E22+I22</f>
        <v>0</v>
      </c>
      <c r="J26" s="213" t="s">
        <v>41</v>
      </c>
      <c r="K26" s="188"/>
      <c r="L26" s="181"/>
    </row>
    <row r="27" spans="1:12" ht="15.75" customHeight="1">
      <c r="A27" s="181"/>
      <c r="B27" s="304"/>
      <c r="C27" s="187"/>
      <c r="D27" s="223"/>
      <c r="E27" s="218"/>
      <c r="F27" s="223"/>
      <c r="G27" s="218"/>
      <c r="H27" s="214"/>
      <c r="I27" s="214"/>
      <c r="J27" s="214"/>
      <c r="K27" s="188"/>
      <c r="L27" s="181"/>
    </row>
    <row r="28" spans="1:12" ht="29.25" customHeight="1" thickBot="1">
      <c r="A28" s="181"/>
      <c r="B28" s="304"/>
      <c r="C28" s="225"/>
      <c r="D28" s="226" t="s">
        <v>104</v>
      </c>
      <c r="E28" s="227"/>
      <c r="F28" s="227"/>
      <c r="G28" s="227"/>
      <c r="H28" s="227"/>
      <c r="I28" s="227"/>
      <c r="J28" s="227"/>
      <c r="K28" s="228"/>
      <c r="L28" s="181"/>
    </row>
    <row r="29" spans="1:12" ht="29.25" customHeight="1">
      <c r="A29" s="181"/>
      <c r="B29" s="304"/>
      <c r="C29" s="187"/>
      <c r="D29" s="229"/>
      <c r="E29" s="229"/>
      <c r="F29" s="230"/>
      <c r="G29" s="318" t="s">
        <v>105</v>
      </c>
      <c r="H29" s="319"/>
      <c r="I29" s="320" t="s">
        <v>0</v>
      </c>
      <c r="J29" s="319"/>
      <c r="K29" s="188"/>
      <c r="L29" s="181"/>
    </row>
    <row r="30" spans="1:12" ht="29.25" customHeight="1">
      <c r="A30" s="181"/>
      <c r="B30" s="304"/>
      <c r="C30" s="187"/>
      <c r="D30" s="231"/>
      <c r="E30" s="231"/>
      <c r="F30" s="232" t="s">
        <v>65</v>
      </c>
      <c r="G30" s="233"/>
      <c r="H30" s="276" t="s">
        <v>23</v>
      </c>
      <c r="I30" s="208">
        <f>G30</f>
        <v>0</v>
      </c>
      <c r="J30" s="209" t="s">
        <v>23</v>
      </c>
      <c r="K30" s="188"/>
      <c r="L30" s="181"/>
    </row>
    <row r="31" spans="1:12" ht="29.25" customHeight="1" thickBot="1">
      <c r="A31" s="181"/>
      <c r="B31" s="304"/>
      <c r="C31" s="187"/>
      <c r="D31" s="234"/>
      <c r="E31" s="234"/>
      <c r="F31" s="235" t="s">
        <v>66</v>
      </c>
      <c r="G31" s="236"/>
      <c r="H31" s="237" t="s">
        <v>41</v>
      </c>
      <c r="I31" s="212">
        <f>G31</f>
        <v>0</v>
      </c>
      <c r="J31" s="213" t="s">
        <v>41</v>
      </c>
      <c r="K31" s="188"/>
      <c r="L31" s="181"/>
    </row>
    <row r="32" spans="1:12" ht="29.25" customHeight="1">
      <c r="A32" s="181"/>
      <c r="B32" s="304"/>
      <c r="C32" s="187"/>
      <c r="D32" s="302"/>
      <c r="E32" s="300" t="s">
        <v>134</v>
      </c>
      <c r="F32" s="301"/>
      <c r="G32" s="301"/>
      <c r="H32" s="301"/>
      <c r="I32" s="301"/>
      <c r="J32" s="301"/>
      <c r="K32" s="303"/>
      <c r="L32" s="181"/>
    </row>
    <row r="33" spans="1:12" ht="29.25" customHeight="1">
      <c r="A33" s="181"/>
      <c r="B33" s="304"/>
      <c r="C33" s="187"/>
      <c r="D33" s="321" t="s">
        <v>73</v>
      </c>
      <c r="E33" s="322"/>
      <c r="F33" s="322"/>
      <c r="G33" s="322"/>
      <c r="H33" s="323"/>
      <c r="I33" s="324" t="str">
        <f>IF(I26&lt;=I31,"可","不可")</f>
        <v>可</v>
      </c>
      <c r="J33" s="325"/>
      <c r="K33" s="188"/>
      <c r="L33" s="181"/>
    </row>
    <row r="34" spans="1:12">
      <c r="A34" s="181"/>
      <c r="B34" s="305"/>
      <c r="C34" s="193"/>
      <c r="D34" s="195"/>
      <c r="E34" s="195"/>
      <c r="F34" s="195"/>
      <c r="G34" s="195"/>
      <c r="H34" s="195"/>
      <c r="I34" s="195"/>
      <c r="J34" s="195"/>
      <c r="K34" s="196"/>
      <c r="L34" s="181"/>
    </row>
    <row r="35" spans="1:12">
      <c r="A35" s="181"/>
      <c r="B35" s="198"/>
      <c r="C35" s="198"/>
      <c r="D35" s="198"/>
      <c r="E35" s="198"/>
      <c r="F35" s="198"/>
      <c r="G35" s="198"/>
      <c r="H35" s="198"/>
      <c r="I35" s="198"/>
      <c r="J35" s="198"/>
      <c r="K35" s="198"/>
      <c r="L35" s="181"/>
    </row>
    <row r="36" spans="1:12" ht="17.25" customHeight="1">
      <c r="A36" s="181"/>
      <c r="B36" s="314" t="s">
        <v>120</v>
      </c>
      <c r="C36" s="314"/>
      <c r="D36" s="314"/>
      <c r="E36" s="314"/>
      <c r="F36" s="314"/>
      <c r="G36" s="314"/>
      <c r="H36" s="314"/>
      <c r="I36" s="314"/>
      <c r="J36" s="314"/>
      <c r="K36" s="314"/>
      <c r="L36" s="181"/>
    </row>
    <row r="37" spans="1:12" ht="17.25" customHeight="1">
      <c r="A37" s="181"/>
      <c r="B37" s="314"/>
      <c r="C37" s="314"/>
      <c r="D37" s="314"/>
      <c r="E37" s="314"/>
      <c r="F37" s="314"/>
      <c r="G37" s="314"/>
      <c r="H37" s="314"/>
      <c r="I37" s="314"/>
      <c r="J37" s="314"/>
      <c r="K37" s="314"/>
      <c r="L37" s="181"/>
    </row>
    <row r="38" spans="1:12" ht="17.25" customHeight="1">
      <c r="A38" s="181"/>
      <c r="B38" s="314"/>
      <c r="C38" s="314"/>
      <c r="D38" s="314"/>
      <c r="E38" s="314"/>
      <c r="F38" s="314"/>
      <c r="G38" s="314"/>
      <c r="H38" s="314"/>
      <c r="I38" s="314"/>
      <c r="J38" s="314"/>
      <c r="K38" s="314"/>
      <c r="L38" s="181"/>
    </row>
    <row r="39" spans="1:12" ht="17.25" customHeight="1">
      <c r="A39" s="181"/>
      <c r="B39" s="314"/>
      <c r="C39" s="314"/>
      <c r="D39" s="314"/>
      <c r="E39" s="314"/>
      <c r="F39" s="314"/>
      <c r="G39" s="314"/>
      <c r="H39" s="314"/>
      <c r="I39" s="314"/>
      <c r="J39" s="314"/>
      <c r="K39" s="314"/>
      <c r="L39" s="181"/>
    </row>
    <row r="40" spans="1:12" ht="17.25" customHeight="1">
      <c r="A40" s="181"/>
      <c r="B40" s="314"/>
      <c r="C40" s="314"/>
      <c r="D40" s="314"/>
      <c r="E40" s="314"/>
      <c r="F40" s="314"/>
      <c r="G40" s="314"/>
      <c r="H40" s="314"/>
      <c r="I40" s="314"/>
      <c r="J40" s="314"/>
      <c r="K40" s="314"/>
      <c r="L40" s="181"/>
    </row>
    <row r="41" spans="1:12" ht="17.25" customHeight="1">
      <c r="A41" s="181"/>
      <c r="B41" s="252"/>
      <c r="C41" s="252"/>
      <c r="D41" s="252"/>
      <c r="E41" s="252"/>
      <c r="F41" s="252"/>
      <c r="G41" s="252"/>
      <c r="H41" s="252"/>
      <c r="I41" s="252"/>
      <c r="J41" s="252"/>
      <c r="K41" s="252"/>
      <c r="L41" s="181"/>
    </row>
    <row r="45" spans="1:12">
      <c r="B45" s="53"/>
    </row>
    <row r="46" spans="1:12">
      <c r="B46" s="54"/>
    </row>
    <row r="47" spans="1:12">
      <c r="B47" s="54"/>
    </row>
    <row r="48" spans="1:12">
      <c r="B48" s="54"/>
    </row>
    <row r="49" spans="2:2">
      <c r="B49" s="54"/>
    </row>
    <row r="50" spans="2:2">
      <c r="B50" s="54"/>
    </row>
  </sheetData>
  <mergeCells count="15">
    <mergeCell ref="B36:K40"/>
    <mergeCell ref="C13:K13"/>
    <mergeCell ref="B14:B34"/>
    <mergeCell ref="E16:F16"/>
    <mergeCell ref="G29:H29"/>
    <mergeCell ref="I29:J29"/>
    <mergeCell ref="D33:H33"/>
    <mergeCell ref="I33:J3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0"/>
  <sheetViews>
    <sheetView view="pageBreakPreview" topLeftCell="A28" zoomScale="120" zoomScaleNormal="100" zoomScaleSheetLayoutView="120" workbookViewId="0">
      <selection activeCell="E31" sqref="E31"/>
    </sheetView>
  </sheetViews>
  <sheetFormatPr defaultRowHeight="13.5"/>
  <cols>
    <col min="1" max="1" width="1.75" style="52" customWidth="1"/>
    <col min="2" max="2" width="22" style="52" customWidth="1"/>
    <col min="3" max="3" width="4" style="52" customWidth="1"/>
    <col min="4" max="4" width="8.25" style="52" customWidth="1"/>
    <col min="5" max="5" width="14.75" style="52" customWidth="1"/>
    <col min="6" max="6" width="7.625" style="52" customWidth="1"/>
    <col min="7" max="7" width="14.5" style="52" customWidth="1"/>
    <col min="8" max="8" width="7.5" style="52" customWidth="1"/>
    <col min="9" max="9" width="14.625" style="52" customWidth="1"/>
    <col min="10" max="10" width="7.625" style="52" customWidth="1"/>
    <col min="11" max="11" width="8.625" style="52" customWidth="1"/>
    <col min="12" max="12" width="1.75" style="52" customWidth="1"/>
    <col min="13" max="259" width="9" style="52"/>
    <col min="260" max="260" width="2.25" style="52" customWidth="1"/>
    <col min="261" max="261" width="24.25" style="52" customWidth="1"/>
    <col min="262" max="262" width="4" style="52" customWidth="1"/>
    <col min="263" max="265" width="20.125" style="52" customWidth="1"/>
    <col min="266" max="266" width="3.125" style="52" customWidth="1"/>
    <col min="267" max="267" width="4.375" style="52" customWidth="1"/>
    <col min="268" max="268" width="2.5" style="52" customWidth="1"/>
    <col min="269" max="515" width="9" style="52"/>
    <col min="516" max="516" width="2.25" style="52" customWidth="1"/>
    <col min="517" max="517" width="24.25" style="52" customWidth="1"/>
    <col min="518" max="518" width="4" style="52" customWidth="1"/>
    <col min="519" max="521" width="20.125" style="52" customWidth="1"/>
    <col min="522" max="522" width="3.125" style="52" customWidth="1"/>
    <col min="523" max="523" width="4.375" style="52" customWidth="1"/>
    <col min="524" max="524" width="2.5" style="52" customWidth="1"/>
    <col min="525" max="771" width="9" style="52"/>
    <col min="772" max="772" width="2.25" style="52" customWidth="1"/>
    <col min="773" max="773" width="24.25" style="52" customWidth="1"/>
    <col min="774" max="774" width="4" style="52" customWidth="1"/>
    <col min="775" max="777" width="20.125" style="52" customWidth="1"/>
    <col min="778" max="778" width="3.125" style="52" customWidth="1"/>
    <col min="779" max="779" width="4.375" style="52" customWidth="1"/>
    <col min="780" max="780" width="2.5" style="52" customWidth="1"/>
    <col min="781" max="1027" width="9" style="52"/>
    <col min="1028" max="1028" width="2.25" style="52" customWidth="1"/>
    <col min="1029" max="1029" width="24.25" style="52" customWidth="1"/>
    <col min="1030" max="1030" width="4" style="52" customWidth="1"/>
    <col min="1031" max="1033" width="20.125" style="52" customWidth="1"/>
    <col min="1034" max="1034" width="3.125" style="52" customWidth="1"/>
    <col min="1035" max="1035" width="4.375" style="52" customWidth="1"/>
    <col min="1036" max="1036" width="2.5" style="52" customWidth="1"/>
    <col min="1037" max="1283" width="9" style="52"/>
    <col min="1284" max="1284" width="2.25" style="52" customWidth="1"/>
    <col min="1285" max="1285" width="24.25" style="52" customWidth="1"/>
    <col min="1286" max="1286" width="4" style="52" customWidth="1"/>
    <col min="1287" max="1289" width="20.125" style="52" customWidth="1"/>
    <col min="1290" max="1290" width="3.125" style="52" customWidth="1"/>
    <col min="1291" max="1291" width="4.375" style="52" customWidth="1"/>
    <col min="1292" max="1292" width="2.5" style="52" customWidth="1"/>
    <col min="1293" max="1539" width="9" style="52"/>
    <col min="1540" max="1540" width="2.25" style="52" customWidth="1"/>
    <col min="1541" max="1541" width="24.25" style="52" customWidth="1"/>
    <col min="1542" max="1542" width="4" style="52" customWidth="1"/>
    <col min="1543" max="1545" width="20.125" style="52" customWidth="1"/>
    <col min="1546" max="1546" width="3.125" style="52" customWidth="1"/>
    <col min="1547" max="1547" width="4.375" style="52" customWidth="1"/>
    <col min="1548" max="1548" width="2.5" style="52" customWidth="1"/>
    <col min="1549" max="1795" width="9" style="52"/>
    <col min="1796" max="1796" width="2.25" style="52" customWidth="1"/>
    <col min="1797" max="1797" width="24.25" style="52" customWidth="1"/>
    <col min="1798" max="1798" width="4" style="52" customWidth="1"/>
    <col min="1799" max="1801" width="20.125" style="52" customWidth="1"/>
    <col min="1802" max="1802" width="3.125" style="52" customWidth="1"/>
    <col min="1803" max="1803" width="4.375" style="52" customWidth="1"/>
    <col min="1804" max="1804" width="2.5" style="52" customWidth="1"/>
    <col min="1805" max="2051" width="9" style="52"/>
    <col min="2052" max="2052" width="2.25" style="52" customWidth="1"/>
    <col min="2053" max="2053" width="24.25" style="52" customWidth="1"/>
    <col min="2054" max="2054" width="4" style="52" customWidth="1"/>
    <col min="2055" max="2057" width="20.125" style="52" customWidth="1"/>
    <col min="2058" max="2058" width="3.125" style="52" customWidth="1"/>
    <col min="2059" max="2059" width="4.375" style="52" customWidth="1"/>
    <col min="2060" max="2060" width="2.5" style="52" customWidth="1"/>
    <col min="2061" max="2307" width="9" style="52"/>
    <col min="2308" max="2308" width="2.25" style="52" customWidth="1"/>
    <col min="2309" max="2309" width="24.25" style="52" customWidth="1"/>
    <col min="2310" max="2310" width="4" style="52" customWidth="1"/>
    <col min="2311" max="2313" width="20.125" style="52" customWidth="1"/>
    <col min="2314" max="2314" width="3.125" style="52" customWidth="1"/>
    <col min="2315" max="2315" width="4.375" style="52" customWidth="1"/>
    <col min="2316" max="2316" width="2.5" style="52" customWidth="1"/>
    <col min="2317" max="2563" width="9" style="52"/>
    <col min="2564" max="2564" width="2.25" style="52" customWidth="1"/>
    <col min="2565" max="2565" width="24.25" style="52" customWidth="1"/>
    <col min="2566" max="2566" width="4" style="52" customWidth="1"/>
    <col min="2567" max="2569" width="20.125" style="52" customWidth="1"/>
    <col min="2570" max="2570" width="3.125" style="52" customWidth="1"/>
    <col min="2571" max="2571" width="4.375" style="52" customWidth="1"/>
    <col min="2572" max="2572" width="2.5" style="52" customWidth="1"/>
    <col min="2573" max="2819" width="9" style="52"/>
    <col min="2820" max="2820" width="2.25" style="52" customWidth="1"/>
    <col min="2821" max="2821" width="24.25" style="52" customWidth="1"/>
    <col min="2822" max="2822" width="4" style="52" customWidth="1"/>
    <col min="2823" max="2825" width="20.125" style="52" customWidth="1"/>
    <col min="2826" max="2826" width="3.125" style="52" customWidth="1"/>
    <col min="2827" max="2827" width="4.375" style="52" customWidth="1"/>
    <col min="2828" max="2828" width="2.5" style="52" customWidth="1"/>
    <col min="2829" max="3075" width="9" style="52"/>
    <col min="3076" max="3076" width="2.25" style="52" customWidth="1"/>
    <col min="3077" max="3077" width="24.25" style="52" customWidth="1"/>
    <col min="3078" max="3078" width="4" style="52" customWidth="1"/>
    <col min="3079" max="3081" width="20.125" style="52" customWidth="1"/>
    <col min="3082" max="3082" width="3.125" style="52" customWidth="1"/>
    <col min="3083" max="3083" width="4.375" style="52" customWidth="1"/>
    <col min="3084" max="3084" width="2.5" style="52" customWidth="1"/>
    <col min="3085" max="3331" width="9" style="52"/>
    <col min="3332" max="3332" width="2.25" style="52" customWidth="1"/>
    <col min="3333" max="3333" width="24.25" style="52" customWidth="1"/>
    <col min="3334" max="3334" width="4" style="52" customWidth="1"/>
    <col min="3335" max="3337" width="20.125" style="52" customWidth="1"/>
    <col min="3338" max="3338" width="3.125" style="52" customWidth="1"/>
    <col min="3339" max="3339" width="4.375" style="52" customWidth="1"/>
    <col min="3340" max="3340" width="2.5" style="52" customWidth="1"/>
    <col min="3341" max="3587" width="9" style="52"/>
    <col min="3588" max="3588" width="2.25" style="52" customWidth="1"/>
    <col min="3589" max="3589" width="24.25" style="52" customWidth="1"/>
    <col min="3590" max="3590" width="4" style="52" customWidth="1"/>
    <col min="3591" max="3593" width="20.125" style="52" customWidth="1"/>
    <col min="3594" max="3594" width="3.125" style="52" customWidth="1"/>
    <col min="3595" max="3595" width="4.375" style="52" customWidth="1"/>
    <col min="3596" max="3596" width="2.5" style="52" customWidth="1"/>
    <col min="3597" max="3843" width="9" style="52"/>
    <col min="3844" max="3844" width="2.25" style="52" customWidth="1"/>
    <col min="3845" max="3845" width="24.25" style="52" customWidth="1"/>
    <col min="3846" max="3846" width="4" style="52" customWidth="1"/>
    <col min="3847" max="3849" width="20.125" style="52" customWidth="1"/>
    <col min="3850" max="3850" width="3.125" style="52" customWidth="1"/>
    <col min="3851" max="3851" width="4.375" style="52" customWidth="1"/>
    <col min="3852" max="3852" width="2.5" style="52" customWidth="1"/>
    <col min="3853" max="4099" width="9" style="52"/>
    <col min="4100" max="4100" width="2.25" style="52" customWidth="1"/>
    <col min="4101" max="4101" width="24.25" style="52" customWidth="1"/>
    <col min="4102" max="4102" width="4" style="52" customWidth="1"/>
    <col min="4103" max="4105" width="20.125" style="52" customWidth="1"/>
    <col min="4106" max="4106" width="3.125" style="52" customWidth="1"/>
    <col min="4107" max="4107" width="4.375" style="52" customWidth="1"/>
    <col min="4108" max="4108" width="2.5" style="52" customWidth="1"/>
    <col min="4109" max="4355" width="9" style="52"/>
    <col min="4356" max="4356" width="2.25" style="52" customWidth="1"/>
    <col min="4357" max="4357" width="24.25" style="52" customWidth="1"/>
    <col min="4358" max="4358" width="4" style="52" customWidth="1"/>
    <col min="4359" max="4361" width="20.125" style="52" customWidth="1"/>
    <col min="4362" max="4362" width="3.125" style="52" customWidth="1"/>
    <col min="4363" max="4363" width="4.375" style="52" customWidth="1"/>
    <col min="4364" max="4364" width="2.5" style="52" customWidth="1"/>
    <col min="4365" max="4611" width="9" style="52"/>
    <col min="4612" max="4612" width="2.25" style="52" customWidth="1"/>
    <col min="4613" max="4613" width="24.25" style="52" customWidth="1"/>
    <col min="4614" max="4614" width="4" style="52" customWidth="1"/>
    <col min="4615" max="4617" width="20.125" style="52" customWidth="1"/>
    <col min="4618" max="4618" width="3.125" style="52" customWidth="1"/>
    <col min="4619" max="4619" width="4.375" style="52" customWidth="1"/>
    <col min="4620" max="4620" width="2.5" style="52" customWidth="1"/>
    <col min="4621" max="4867" width="9" style="52"/>
    <col min="4868" max="4868" width="2.25" style="52" customWidth="1"/>
    <col min="4869" max="4869" width="24.25" style="52" customWidth="1"/>
    <col min="4870" max="4870" width="4" style="52" customWidth="1"/>
    <col min="4871" max="4873" width="20.125" style="52" customWidth="1"/>
    <col min="4874" max="4874" width="3.125" style="52" customWidth="1"/>
    <col min="4875" max="4875" width="4.375" style="52" customWidth="1"/>
    <col min="4876" max="4876" width="2.5" style="52" customWidth="1"/>
    <col min="4877" max="5123" width="9" style="52"/>
    <col min="5124" max="5124" width="2.25" style="52" customWidth="1"/>
    <col min="5125" max="5125" width="24.25" style="52" customWidth="1"/>
    <col min="5126" max="5126" width="4" style="52" customWidth="1"/>
    <col min="5127" max="5129" width="20.125" style="52" customWidth="1"/>
    <col min="5130" max="5130" width="3.125" style="52" customWidth="1"/>
    <col min="5131" max="5131" width="4.375" style="52" customWidth="1"/>
    <col min="5132" max="5132" width="2.5" style="52" customWidth="1"/>
    <col min="5133" max="5379" width="9" style="52"/>
    <col min="5380" max="5380" width="2.25" style="52" customWidth="1"/>
    <col min="5381" max="5381" width="24.25" style="52" customWidth="1"/>
    <col min="5382" max="5382" width="4" style="52" customWidth="1"/>
    <col min="5383" max="5385" width="20.125" style="52" customWidth="1"/>
    <col min="5386" max="5386" width="3.125" style="52" customWidth="1"/>
    <col min="5387" max="5387" width="4.375" style="52" customWidth="1"/>
    <col min="5388" max="5388" width="2.5" style="52" customWidth="1"/>
    <col min="5389" max="5635" width="9" style="52"/>
    <col min="5636" max="5636" width="2.25" style="52" customWidth="1"/>
    <col min="5637" max="5637" width="24.25" style="52" customWidth="1"/>
    <col min="5638" max="5638" width="4" style="52" customWidth="1"/>
    <col min="5639" max="5641" width="20.125" style="52" customWidth="1"/>
    <col min="5642" max="5642" width="3.125" style="52" customWidth="1"/>
    <col min="5643" max="5643" width="4.375" style="52" customWidth="1"/>
    <col min="5644" max="5644" width="2.5" style="52" customWidth="1"/>
    <col min="5645" max="5891" width="9" style="52"/>
    <col min="5892" max="5892" width="2.25" style="52" customWidth="1"/>
    <col min="5893" max="5893" width="24.25" style="52" customWidth="1"/>
    <col min="5894" max="5894" width="4" style="52" customWidth="1"/>
    <col min="5895" max="5897" width="20.125" style="52" customWidth="1"/>
    <col min="5898" max="5898" width="3.125" style="52" customWidth="1"/>
    <col min="5899" max="5899" width="4.375" style="52" customWidth="1"/>
    <col min="5900" max="5900" width="2.5" style="52" customWidth="1"/>
    <col min="5901" max="6147" width="9" style="52"/>
    <col min="6148" max="6148" width="2.25" style="52" customWidth="1"/>
    <col min="6149" max="6149" width="24.25" style="52" customWidth="1"/>
    <col min="6150" max="6150" width="4" style="52" customWidth="1"/>
    <col min="6151" max="6153" width="20.125" style="52" customWidth="1"/>
    <col min="6154" max="6154" width="3.125" style="52" customWidth="1"/>
    <col min="6155" max="6155" width="4.375" style="52" customWidth="1"/>
    <col min="6156" max="6156" width="2.5" style="52" customWidth="1"/>
    <col min="6157" max="6403" width="9" style="52"/>
    <col min="6404" max="6404" width="2.25" style="52" customWidth="1"/>
    <col min="6405" max="6405" width="24.25" style="52" customWidth="1"/>
    <col min="6406" max="6406" width="4" style="52" customWidth="1"/>
    <col min="6407" max="6409" width="20.125" style="52" customWidth="1"/>
    <col min="6410" max="6410" width="3.125" style="52" customWidth="1"/>
    <col min="6411" max="6411" width="4.375" style="52" customWidth="1"/>
    <col min="6412" max="6412" width="2.5" style="52" customWidth="1"/>
    <col min="6413" max="6659" width="9" style="52"/>
    <col min="6660" max="6660" width="2.25" style="52" customWidth="1"/>
    <col min="6661" max="6661" width="24.25" style="52" customWidth="1"/>
    <col min="6662" max="6662" width="4" style="52" customWidth="1"/>
    <col min="6663" max="6665" width="20.125" style="52" customWidth="1"/>
    <col min="6666" max="6666" width="3.125" style="52" customWidth="1"/>
    <col min="6667" max="6667" width="4.375" style="52" customWidth="1"/>
    <col min="6668" max="6668" width="2.5" style="52" customWidth="1"/>
    <col min="6669" max="6915" width="9" style="52"/>
    <col min="6916" max="6916" width="2.25" style="52" customWidth="1"/>
    <col min="6917" max="6917" width="24.25" style="52" customWidth="1"/>
    <col min="6918" max="6918" width="4" style="52" customWidth="1"/>
    <col min="6919" max="6921" width="20.125" style="52" customWidth="1"/>
    <col min="6922" max="6922" width="3.125" style="52" customWidth="1"/>
    <col min="6923" max="6923" width="4.375" style="52" customWidth="1"/>
    <col min="6924" max="6924" width="2.5" style="52" customWidth="1"/>
    <col min="6925" max="7171" width="9" style="52"/>
    <col min="7172" max="7172" width="2.25" style="52" customWidth="1"/>
    <col min="7173" max="7173" width="24.25" style="52" customWidth="1"/>
    <col min="7174" max="7174" width="4" style="52" customWidth="1"/>
    <col min="7175" max="7177" width="20.125" style="52" customWidth="1"/>
    <col min="7178" max="7178" width="3.125" style="52" customWidth="1"/>
    <col min="7179" max="7179" width="4.375" style="52" customWidth="1"/>
    <col min="7180" max="7180" width="2.5" style="52" customWidth="1"/>
    <col min="7181" max="7427" width="9" style="52"/>
    <col min="7428" max="7428" width="2.25" style="52" customWidth="1"/>
    <col min="7429" max="7429" width="24.25" style="52" customWidth="1"/>
    <col min="7430" max="7430" width="4" style="52" customWidth="1"/>
    <col min="7431" max="7433" width="20.125" style="52" customWidth="1"/>
    <col min="7434" max="7434" width="3.125" style="52" customWidth="1"/>
    <col min="7435" max="7435" width="4.375" style="52" customWidth="1"/>
    <col min="7436" max="7436" width="2.5" style="52" customWidth="1"/>
    <col min="7437" max="7683" width="9" style="52"/>
    <col min="7684" max="7684" width="2.25" style="52" customWidth="1"/>
    <col min="7685" max="7685" width="24.25" style="52" customWidth="1"/>
    <col min="7686" max="7686" width="4" style="52" customWidth="1"/>
    <col min="7687" max="7689" width="20.125" style="52" customWidth="1"/>
    <col min="7690" max="7690" width="3.125" style="52" customWidth="1"/>
    <col min="7691" max="7691" width="4.375" style="52" customWidth="1"/>
    <col min="7692" max="7692" width="2.5" style="52" customWidth="1"/>
    <col min="7693" max="7939" width="9" style="52"/>
    <col min="7940" max="7940" width="2.25" style="52" customWidth="1"/>
    <col min="7941" max="7941" width="24.25" style="52" customWidth="1"/>
    <col min="7942" max="7942" width="4" style="52" customWidth="1"/>
    <col min="7943" max="7945" width="20.125" style="52" customWidth="1"/>
    <col min="7946" max="7946" width="3.125" style="52" customWidth="1"/>
    <col min="7947" max="7947" width="4.375" style="52" customWidth="1"/>
    <col min="7948" max="7948" width="2.5" style="52" customWidth="1"/>
    <col min="7949" max="8195" width="9" style="52"/>
    <col min="8196" max="8196" width="2.25" style="52" customWidth="1"/>
    <col min="8197" max="8197" width="24.25" style="52" customWidth="1"/>
    <col min="8198" max="8198" width="4" style="52" customWidth="1"/>
    <col min="8199" max="8201" width="20.125" style="52" customWidth="1"/>
    <col min="8202" max="8202" width="3.125" style="52" customWidth="1"/>
    <col min="8203" max="8203" width="4.375" style="52" customWidth="1"/>
    <col min="8204" max="8204" width="2.5" style="52" customWidth="1"/>
    <col min="8205" max="8451" width="9" style="52"/>
    <col min="8452" max="8452" width="2.25" style="52" customWidth="1"/>
    <col min="8453" max="8453" width="24.25" style="52" customWidth="1"/>
    <col min="8454" max="8454" width="4" style="52" customWidth="1"/>
    <col min="8455" max="8457" width="20.125" style="52" customWidth="1"/>
    <col min="8458" max="8458" width="3.125" style="52" customWidth="1"/>
    <col min="8459" max="8459" width="4.375" style="52" customWidth="1"/>
    <col min="8460" max="8460" width="2.5" style="52" customWidth="1"/>
    <col min="8461" max="8707" width="9" style="52"/>
    <col min="8708" max="8708" width="2.25" style="52" customWidth="1"/>
    <col min="8709" max="8709" width="24.25" style="52" customWidth="1"/>
    <col min="8710" max="8710" width="4" style="52" customWidth="1"/>
    <col min="8711" max="8713" width="20.125" style="52" customWidth="1"/>
    <col min="8714" max="8714" width="3.125" style="52" customWidth="1"/>
    <col min="8715" max="8715" width="4.375" style="52" customWidth="1"/>
    <col min="8716" max="8716" width="2.5" style="52" customWidth="1"/>
    <col min="8717" max="8963" width="9" style="52"/>
    <col min="8964" max="8964" width="2.25" style="52" customWidth="1"/>
    <col min="8965" max="8965" width="24.25" style="52" customWidth="1"/>
    <col min="8966" max="8966" width="4" style="52" customWidth="1"/>
    <col min="8967" max="8969" width="20.125" style="52" customWidth="1"/>
    <col min="8970" max="8970" width="3.125" style="52" customWidth="1"/>
    <col min="8971" max="8971" width="4.375" style="52" customWidth="1"/>
    <col min="8972" max="8972" width="2.5" style="52" customWidth="1"/>
    <col min="8973" max="9219" width="9" style="52"/>
    <col min="9220" max="9220" width="2.25" style="52" customWidth="1"/>
    <col min="9221" max="9221" width="24.25" style="52" customWidth="1"/>
    <col min="9222" max="9222" width="4" style="52" customWidth="1"/>
    <col min="9223" max="9225" width="20.125" style="52" customWidth="1"/>
    <col min="9226" max="9226" width="3.125" style="52" customWidth="1"/>
    <col min="9227" max="9227" width="4.375" style="52" customWidth="1"/>
    <col min="9228" max="9228" width="2.5" style="52" customWidth="1"/>
    <col min="9229" max="9475" width="9" style="52"/>
    <col min="9476" max="9476" width="2.25" style="52" customWidth="1"/>
    <col min="9477" max="9477" width="24.25" style="52" customWidth="1"/>
    <col min="9478" max="9478" width="4" style="52" customWidth="1"/>
    <col min="9479" max="9481" width="20.125" style="52" customWidth="1"/>
    <col min="9482" max="9482" width="3.125" style="52" customWidth="1"/>
    <col min="9483" max="9483" width="4.375" style="52" customWidth="1"/>
    <col min="9484" max="9484" width="2.5" style="52" customWidth="1"/>
    <col min="9485" max="9731" width="9" style="52"/>
    <col min="9732" max="9732" width="2.25" style="52" customWidth="1"/>
    <col min="9733" max="9733" width="24.25" style="52" customWidth="1"/>
    <col min="9734" max="9734" width="4" style="52" customWidth="1"/>
    <col min="9735" max="9737" width="20.125" style="52" customWidth="1"/>
    <col min="9738" max="9738" width="3.125" style="52" customWidth="1"/>
    <col min="9739" max="9739" width="4.375" style="52" customWidth="1"/>
    <col min="9740" max="9740" width="2.5" style="52" customWidth="1"/>
    <col min="9741" max="9987" width="9" style="52"/>
    <col min="9988" max="9988" width="2.25" style="52" customWidth="1"/>
    <col min="9989" max="9989" width="24.25" style="52" customWidth="1"/>
    <col min="9990" max="9990" width="4" style="52" customWidth="1"/>
    <col min="9991" max="9993" width="20.125" style="52" customWidth="1"/>
    <col min="9994" max="9994" width="3.125" style="52" customWidth="1"/>
    <col min="9995" max="9995" width="4.375" style="52" customWidth="1"/>
    <col min="9996" max="9996" width="2.5" style="52" customWidth="1"/>
    <col min="9997" max="10243" width="9" style="52"/>
    <col min="10244" max="10244" width="2.25" style="52" customWidth="1"/>
    <col min="10245" max="10245" width="24.25" style="52" customWidth="1"/>
    <col min="10246" max="10246" width="4" style="52" customWidth="1"/>
    <col min="10247" max="10249" width="20.125" style="52" customWidth="1"/>
    <col min="10250" max="10250" width="3.125" style="52" customWidth="1"/>
    <col min="10251" max="10251" width="4.375" style="52" customWidth="1"/>
    <col min="10252" max="10252" width="2.5" style="52" customWidth="1"/>
    <col min="10253" max="10499" width="9" style="52"/>
    <col min="10500" max="10500" width="2.25" style="52" customWidth="1"/>
    <col min="10501" max="10501" width="24.25" style="52" customWidth="1"/>
    <col min="10502" max="10502" width="4" style="52" customWidth="1"/>
    <col min="10503" max="10505" width="20.125" style="52" customWidth="1"/>
    <col min="10506" max="10506" width="3.125" style="52" customWidth="1"/>
    <col min="10507" max="10507" width="4.375" style="52" customWidth="1"/>
    <col min="10508" max="10508" width="2.5" style="52" customWidth="1"/>
    <col min="10509" max="10755" width="9" style="52"/>
    <col min="10756" max="10756" width="2.25" style="52" customWidth="1"/>
    <col min="10757" max="10757" width="24.25" style="52" customWidth="1"/>
    <col min="10758" max="10758" width="4" style="52" customWidth="1"/>
    <col min="10759" max="10761" width="20.125" style="52" customWidth="1"/>
    <col min="10762" max="10762" width="3.125" style="52" customWidth="1"/>
    <col min="10763" max="10763" width="4.375" style="52" customWidth="1"/>
    <col min="10764" max="10764" width="2.5" style="52" customWidth="1"/>
    <col min="10765" max="11011" width="9" style="52"/>
    <col min="11012" max="11012" width="2.25" style="52" customWidth="1"/>
    <col min="11013" max="11013" width="24.25" style="52" customWidth="1"/>
    <col min="11014" max="11014" width="4" style="52" customWidth="1"/>
    <col min="11015" max="11017" width="20.125" style="52" customWidth="1"/>
    <col min="11018" max="11018" width="3.125" style="52" customWidth="1"/>
    <col min="11019" max="11019" width="4.375" style="52" customWidth="1"/>
    <col min="11020" max="11020" width="2.5" style="52" customWidth="1"/>
    <col min="11021" max="11267" width="9" style="52"/>
    <col min="11268" max="11268" width="2.25" style="52" customWidth="1"/>
    <col min="11269" max="11269" width="24.25" style="52" customWidth="1"/>
    <col min="11270" max="11270" width="4" style="52" customWidth="1"/>
    <col min="11271" max="11273" width="20.125" style="52" customWidth="1"/>
    <col min="11274" max="11274" width="3.125" style="52" customWidth="1"/>
    <col min="11275" max="11275" width="4.375" style="52" customWidth="1"/>
    <col min="11276" max="11276" width="2.5" style="52" customWidth="1"/>
    <col min="11277" max="11523" width="9" style="52"/>
    <col min="11524" max="11524" width="2.25" style="52" customWidth="1"/>
    <col min="11525" max="11525" width="24.25" style="52" customWidth="1"/>
    <col min="11526" max="11526" width="4" style="52" customWidth="1"/>
    <col min="11527" max="11529" width="20.125" style="52" customWidth="1"/>
    <col min="11530" max="11530" width="3.125" style="52" customWidth="1"/>
    <col min="11531" max="11531" width="4.375" style="52" customWidth="1"/>
    <col min="11532" max="11532" width="2.5" style="52" customWidth="1"/>
    <col min="11533" max="11779" width="9" style="52"/>
    <col min="11780" max="11780" width="2.25" style="52" customWidth="1"/>
    <col min="11781" max="11781" width="24.25" style="52" customWidth="1"/>
    <col min="11782" max="11782" width="4" style="52" customWidth="1"/>
    <col min="11783" max="11785" width="20.125" style="52" customWidth="1"/>
    <col min="11786" max="11786" width="3.125" style="52" customWidth="1"/>
    <col min="11787" max="11787" width="4.375" style="52" customWidth="1"/>
    <col min="11788" max="11788" width="2.5" style="52" customWidth="1"/>
    <col min="11789" max="12035" width="9" style="52"/>
    <col min="12036" max="12036" width="2.25" style="52" customWidth="1"/>
    <col min="12037" max="12037" width="24.25" style="52" customWidth="1"/>
    <col min="12038" max="12038" width="4" style="52" customWidth="1"/>
    <col min="12039" max="12041" width="20.125" style="52" customWidth="1"/>
    <col min="12042" max="12042" width="3.125" style="52" customWidth="1"/>
    <col min="12043" max="12043" width="4.375" style="52" customWidth="1"/>
    <col min="12044" max="12044" width="2.5" style="52" customWidth="1"/>
    <col min="12045" max="12291" width="9" style="52"/>
    <col min="12292" max="12292" width="2.25" style="52" customWidth="1"/>
    <col min="12293" max="12293" width="24.25" style="52" customWidth="1"/>
    <col min="12294" max="12294" width="4" style="52" customWidth="1"/>
    <col min="12295" max="12297" width="20.125" style="52" customWidth="1"/>
    <col min="12298" max="12298" width="3.125" style="52" customWidth="1"/>
    <col min="12299" max="12299" width="4.375" style="52" customWidth="1"/>
    <col min="12300" max="12300" width="2.5" style="52" customWidth="1"/>
    <col min="12301" max="12547" width="9" style="52"/>
    <col min="12548" max="12548" width="2.25" style="52" customWidth="1"/>
    <col min="12549" max="12549" width="24.25" style="52" customWidth="1"/>
    <col min="12550" max="12550" width="4" style="52" customWidth="1"/>
    <col min="12551" max="12553" width="20.125" style="52" customWidth="1"/>
    <col min="12554" max="12554" width="3.125" style="52" customWidth="1"/>
    <col min="12555" max="12555" width="4.375" style="52" customWidth="1"/>
    <col min="12556" max="12556" width="2.5" style="52" customWidth="1"/>
    <col min="12557" max="12803" width="9" style="52"/>
    <col min="12804" max="12804" width="2.25" style="52" customWidth="1"/>
    <col min="12805" max="12805" width="24.25" style="52" customWidth="1"/>
    <col min="12806" max="12806" width="4" style="52" customWidth="1"/>
    <col min="12807" max="12809" width="20.125" style="52" customWidth="1"/>
    <col min="12810" max="12810" width="3.125" style="52" customWidth="1"/>
    <col min="12811" max="12811" width="4.375" style="52" customWidth="1"/>
    <col min="12812" max="12812" width="2.5" style="52" customWidth="1"/>
    <col min="12813" max="13059" width="9" style="52"/>
    <col min="13060" max="13060" width="2.25" style="52" customWidth="1"/>
    <col min="13061" max="13061" width="24.25" style="52" customWidth="1"/>
    <col min="13062" max="13062" width="4" style="52" customWidth="1"/>
    <col min="13063" max="13065" width="20.125" style="52" customWidth="1"/>
    <col min="13066" max="13066" width="3.125" style="52" customWidth="1"/>
    <col min="13067" max="13067" width="4.375" style="52" customWidth="1"/>
    <col min="13068" max="13068" width="2.5" style="52" customWidth="1"/>
    <col min="13069" max="13315" width="9" style="52"/>
    <col min="13316" max="13316" width="2.25" style="52" customWidth="1"/>
    <col min="13317" max="13317" width="24.25" style="52" customWidth="1"/>
    <col min="13318" max="13318" width="4" style="52" customWidth="1"/>
    <col min="13319" max="13321" width="20.125" style="52" customWidth="1"/>
    <col min="13322" max="13322" width="3.125" style="52" customWidth="1"/>
    <col min="13323" max="13323" width="4.375" style="52" customWidth="1"/>
    <col min="13324" max="13324" width="2.5" style="52" customWidth="1"/>
    <col min="13325" max="13571" width="9" style="52"/>
    <col min="13572" max="13572" width="2.25" style="52" customWidth="1"/>
    <col min="13573" max="13573" width="24.25" style="52" customWidth="1"/>
    <col min="13574" max="13574" width="4" style="52" customWidth="1"/>
    <col min="13575" max="13577" width="20.125" style="52" customWidth="1"/>
    <col min="13578" max="13578" width="3.125" style="52" customWidth="1"/>
    <col min="13579" max="13579" width="4.375" style="52" customWidth="1"/>
    <col min="13580" max="13580" width="2.5" style="52" customWidth="1"/>
    <col min="13581" max="13827" width="9" style="52"/>
    <col min="13828" max="13828" width="2.25" style="52" customWidth="1"/>
    <col min="13829" max="13829" width="24.25" style="52" customWidth="1"/>
    <col min="13830" max="13830" width="4" style="52" customWidth="1"/>
    <col min="13831" max="13833" width="20.125" style="52" customWidth="1"/>
    <col min="13834" max="13834" width="3.125" style="52" customWidth="1"/>
    <col min="13835" max="13835" width="4.375" style="52" customWidth="1"/>
    <col min="13836" max="13836" width="2.5" style="52" customWidth="1"/>
    <col min="13837" max="14083" width="9" style="52"/>
    <col min="14084" max="14084" width="2.25" style="52" customWidth="1"/>
    <col min="14085" max="14085" width="24.25" style="52" customWidth="1"/>
    <col min="14086" max="14086" width="4" style="52" customWidth="1"/>
    <col min="14087" max="14089" width="20.125" style="52" customWidth="1"/>
    <col min="14090" max="14090" width="3.125" style="52" customWidth="1"/>
    <col min="14091" max="14091" width="4.375" style="52" customWidth="1"/>
    <col min="14092" max="14092" width="2.5" style="52" customWidth="1"/>
    <col min="14093" max="14339" width="9" style="52"/>
    <col min="14340" max="14340" width="2.25" style="52" customWidth="1"/>
    <col min="14341" max="14341" width="24.25" style="52" customWidth="1"/>
    <col min="14342" max="14342" width="4" style="52" customWidth="1"/>
    <col min="14343" max="14345" width="20.125" style="52" customWidth="1"/>
    <col min="14346" max="14346" width="3.125" style="52" customWidth="1"/>
    <col min="14347" max="14347" width="4.375" style="52" customWidth="1"/>
    <col min="14348" max="14348" width="2.5" style="52" customWidth="1"/>
    <col min="14349" max="14595" width="9" style="52"/>
    <col min="14596" max="14596" width="2.25" style="52" customWidth="1"/>
    <col min="14597" max="14597" width="24.25" style="52" customWidth="1"/>
    <col min="14598" max="14598" width="4" style="52" customWidth="1"/>
    <col min="14599" max="14601" width="20.125" style="52" customWidth="1"/>
    <col min="14602" max="14602" width="3.125" style="52" customWidth="1"/>
    <col min="14603" max="14603" width="4.375" style="52" customWidth="1"/>
    <col min="14604" max="14604" width="2.5" style="52" customWidth="1"/>
    <col min="14605" max="14851" width="9" style="52"/>
    <col min="14852" max="14852" width="2.25" style="52" customWidth="1"/>
    <col min="14853" max="14853" width="24.25" style="52" customWidth="1"/>
    <col min="14854" max="14854" width="4" style="52" customWidth="1"/>
    <col min="14855" max="14857" width="20.125" style="52" customWidth="1"/>
    <col min="14858" max="14858" width="3.125" style="52" customWidth="1"/>
    <col min="14859" max="14859" width="4.375" style="52" customWidth="1"/>
    <col min="14860" max="14860" width="2.5" style="52" customWidth="1"/>
    <col min="14861" max="15107" width="9" style="52"/>
    <col min="15108" max="15108" width="2.25" style="52" customWidth="1"/>
    <col min="15109" max="15109" width="24.25" style="52" customWidth="1"/>
    <col min="15110" max="15110" width="4" style="52" customWidth="1"/>
    <col min="15111" max="15113" width="20.125" style="52" customWidth="1"/>
    <col min="15114" max="15114" width="3.125" style="52" customWidth="1"/>
    <col min="15115" max="15115" width="4.375" style="52" customWidth="1"/>
    <col min="15116" max="15116" width="2.5" style="52" customWidth="1"/>
    <col min="15117" max="15363" width="9" style="52"/>
    <col min="15364" max="15364" width="2.25" style="52" customWidth="1"/>
    <col min="15365" max="15365" width="24.25" style="52" customWidth="1"/>
    <col min="15366" max="15366" width="4" style="52" customWidth="1"/>
    <col min="15367" max="15369" width="20.125" style="52" customWidth="1"/>
    <col min="15370" max="15370" width="3.125" style="52" customWidth="1"/>
    <col min="15371" max="15371" width="4.375" style="52" customWidth="1"/>
    <col min="15372" max="15372" width="2.5" style="52" customWidth="1"/>
    <col min="15373" max="15619" width="9" style="52"/>
    <col min="15620" max="15620" width="2.25" style="52" customWidth="1"/>
    <col min="15621" max="15621" width="24.25" style="52" customWidth="1"/>
    <col min="15622" max="15622" width="4" style="52" customWidth="1"/>
    <col min="15623" max="15625" width="20.125" style="52" customWidth="1"/>
    <col min="15626" max="15626" width="3.125" style="52" customWidth="1"/>
    <col min="15627" max="15627" width="4.375" style="52" customWidth="1"/>
    <col min="15628" max="15628" width="2.5" style="52" customWidth="1"/>
    <col min="15629" max="15875" width="9" style="52"/>
    <col min="15876" max="15876" width="2.25" style="52" customWidth="1"/>
    <col min="15877" max="15877" width="24.25" style="52" customWidth="1"/>
    <col min="15878" max="15878" width="4" style="52" customWidth="1"/>
    <col min="15879" max="15881" width="20.125" style="52" customWidth="1"/>
    <col min="15882" max="15882" width="3.125" style="52" customWidth="1"/>
    <col min="15883" max="15883" width="4.375" style="52" customWidth="1"/>
    <col min="15884" max="15884" width="2.5" style="52" customWidth="1"/>
    <col min="15885" max="16131" width="9" style="52"/>
    <col min="16132" max="16132" width="2.25" style="52" customWidth="1"/>
    <col min="16133" max="16133" width="24.25" style="52" customWidth="1"/>
    <col min="16134" max="16134" width="4" style="52" customWidth="1"/>
    <col min="16135" max="16137" width="20.125" style="52" customWidth="1"/>
    <col min="16138" max="16138" width="3.125" style="52" customWidth="1"/>
    <col min="16139" max="16139" width="4.375" style="52" customWidth="1"/>
    <col min="16140" max="16140" width="2.5" style="52" customWidth="1"/>
    <col min="16141" max="16384" width="9" style="52"/>
  </cols>
  <sheetData>
    <row r="1" spans="1:12" ht="20.100000000000001" customHeight="1">
      <c r="A1" s="180"/>
      <c r="B1" s="218" t="s">
        <v>131</v>
      </c>
      <c r="C1" s="181"/>
      <c r="D1" s="181"/>
      <c r="E1" s="181"/>
      <c r="F1" s="181"/>
      <c r="G1" s="181"/>
      <c r="H1" s="181"/>
      <c r="I1" s="181"/>
      <c r="J1" s="181"/>
      <c r="K1" s="181"/>
      <c r="L1" s="181"/>
    </row>
    <row r="2" spans="1:12" ht="20.100000000000001" customHeight="1">
      <c r="A2" s="180"/>
      <c r="B2" s="181"/>
      <c r="C2" s="181"/>
      <c r="D2" s="181"/>
      <c r="E2" s="181"/>
      <c r="F2" s="181"/>
      <c r="G2" s="181"/>
      <c r="H2" s="181"/>
      <c r="I2" s="307" t="s">
        <v>118</v>
      </c>
      <c r="J2" s="307"/>
      <c r="K2" s="307"/>
      <c r="L2" s="181"/>
    </row>
    <row r="3" spans="1:12" ht="20.100000000000001" customHeight="1">
      <c r="A3" s="180"/>
      <c r="B3" s="181"/>
      <c r="C3" s="181"/>
      <c r="D3" s="181"/>
      <c r="E3" s="181"/>
      <c r="F3" s="181"/>
      <c r="G3" s="181"/>
      <c r="H3" s="181"/>
      <c r="I3" s="192"/>
      <c r="J3" s="192"/>
      <c r="K3" s="192"/>
      <c r="L3" s="181"/>
    </row>
    <row r="4" spans="1:12" ht="20.100000000000001" customHeight="1">
      <c r="A4" s="308" t="s">
        <v>117</v>
      </c>
      <c r="B4" s="308"/>
      <c r="C4" s="308"/>
      <c r="D4" s="308"/>
      <c r="E4" s="308"/>
      <c r="F4" s="308"/>
      <c r="G4" s="308"/>
      <c r="H4" s="308"/>
      <c r="I4" s="308"/>
      <c r="J4" s="308"/>
      <c r="K4" s="308"/>
      <c r="L4" s="181"/>
    </row>
    <row r="5" spans="1:12" ht="20.100000000000001" customHeight="1">
      <c r="A5" s="182"/>
      <c r="B5" s="182"/>
      <c r="C5" s="182"/>
      <c r="D5" s="182"/>
      <c r="E5" s="182"/>
      <c r="F5" s="182"/>
      <c r="G5" s="182"/>
      <c r="H5" s="182"/>
      <c r="I5" s="182"/>
      <c r="J5" s="182"/>
      <c r="K5" s="182"/>
      <c r="L5" s="181"/>
    </row>
    <row r="6" spans="1:12" ht="30" customHeight="1">
      <c r="A6" s="182"/>
      <c r="B6" s="238" t="s">
        <v>108</v>
      </c>
      <c r="C6" s="184"/>
      <c r="D6" s="185"/>
      <c r="E6" s="185"/>
      <c r="F6" s="185"/>
      <c r="G6" s="185"/>
      <c r="H6" s="185"/>
      <c r="I6" s="185"/>
      <c r="J6" s="185"/>
      <c r="K6" s="186"/>
      <c r="L6" s="181"/>
    </row>
    <row r="7" spans="1:12" ht="30" customHeight="1">
      <c r="A7" s="181"/>
      <c r="B7" s="240" t="s">
        <v>109</v>
      </c>
      <c r="C7" s="309" t="s">
        <v>61</v>
      </c>
      <c r="D7" s="309"/>
      <c r="E7" s="309"/>
      <c r="F7" s="309"/>
      <c r="G7" s="309"/>
      <c r="H7" s="309"/>
      <c r="I7" s="309"/>
      <c r="J7" s="309"/>
      <c r="K7" s="310"/>
      <c r="L7" s="181"/>
    </row>
    <row r="8" spans="1:12" ht="30" customHeight="1">
      <c r="A8" s="181"/>
      <c r="B8" s="239" t="s">
        <v>110</v>
      </c>
      <c r="C8" s="311" t="s">
        <v>107</v>
      </c>
      <c r="D8" s="312"/>
      <c r="E8" s="312"/>
      <c r="F8" s="312"/>
      <c r="G8" s="312"/>
      <c r="H8" s="312"/>
      <c r="I8" s="312"/>
      <c r="J8" s="312"/>
      <c r="K8" s="313"/>
      <c r="L8" s="181"/>
    </row>
    <row r="9" spans="1:12" ht="30" customHeight="1">
      <c r="A9" s="181"/>
      <c r="B9" s="241" t="s">
        <v>111</v>
      </c>
      <c r="C9" s="311" t="s">
        <v>115</v>
      </c>
      <c r="D9" s="312"/>
      <c r="E9" s="312"/>
      <c r="F9" s="312"/>
      <c r="G9" s="312"/>
      <c r="H9" s="312"/>
      <c r="I9" s="312"/>
      <c r="J9" s="312"/>
      <c r="K9" s="313"/>
      <c r="L9" s="181"/>
    </row>
    <row r="10" spans="1:12" ht="18.75" customHeight="1">
      <c r="A10" s="181"/>
      <c r="B10" s="304" t="s">
        <v>112</v>
      </c>
      <c r="C10" s="187"/>
      <c r="D10" s="181"/>
      <c r="E10" s="181"/>
      <c r="F10" s="181"/>
      <c r="G10" s="181"/>
      <c r="H10" s="181"/>
      <c r="I10" s="181"/>
      <c r="J10" s="181"/>
      <c r="K10" s="188"/>
      <c r="L10" s="181"/>
    </row>
    <row r="11" spans="1:12" ht="32.25" customHeight="1">
      <c r="A11" s="181"/>
      <c r="B11" s="304"/>
      <c r="C11" s="187"/>
      <c r="D11" s="306" t="s">
        <v>63</v>
      </c>
      <c r="E11" s="306"/>
      <c r="F11" s="189"/>
      <c r="G11" s="190">
        <f>'1-2別添 参考様式（人員配置体制確認表）'!BE6</f>
        <v>0</v>
      </c>
      <c r="H11" s="191" t="s">
        <v>23</v>
      </c>
      <c r="I11" s="192"/>
      <c r="J11" s="192"/>
      <c r="K11" s="188"/>
      <c r="L11" s="181"/>
    </row>
    <row r="12" spans="1:12" ht="20.25" customHeight="1">
      <c r="A12" s="181"/>
      <c r="B12" s="305"/>
      <c r="C12" s="193"/>
      <c r="D12" s="194" t="s">
        <v>103</v>
      </c>
      <c r="E12" s="194"/>
      <c r="F12" s="195"/>
      <c r="G12" s="195"/>
      <c r="H12" s="195"/>
      <c r="I12" s="195"/>
      <c r="J12" s="195"/>
      <c r="K12" s="196"/>
      <c r="L12" s="181"/>
    </row>
    <row r="13" spans="1:12" ht="30" customHeight="1">
      <c r="A13" s="181"/>
      <c r="B13" s="242" t="s">
        <v>113</v>
      </c>
      <c r="C13" s="311" t="s">
        <v>116</v>
      </c>
      <c r="D13" s="312"/>
      <c r="E13" s="312"/>
      <c r="F13" s="312"/>
      <c r="G13" s="312"/>
      <c r="H13" s="312"/>
      <c r="I13" s="312"/>
      <c r="J13" s="312"/>
      <c r="K13" s="313"/>
      <c r="L13" s="181"/>
    </row>
    <row r="14" spans="1:12">
      <c r="A14" s="181"/>
      <c r="B14" s="315" t="s">
        <v>114</v>
      </c>
      <c r="C14" s="197"/>
      <c r="D14" s="198"/>
      <c r="E14" s="198"/>
      <c r="F14" s="198"/>
      <c r="G14" s="198"/>
      <c r="H14" s="198"/>
      <c r="I14" s="198"/>
      <c r="J14" s="198"/>
      <c r="K14" s="199"/>
      <c r="L14" s="181"/>
    </row>
    <row r="15" spans="1:12" ht="24.75" customHeight="1" thickBot="1">
      <c r="A15" s="181"/>
      <c r="B15" s="304"/>
      <c r="C15" s="187"/>
      <c r="D15" s="200" t="s">
        <v>64</v>
      </c>
      <c r="E15" s="181"/>
      <c r="F15" s="181"/>
      <c r="G15" s="181"/>
      <c r="H15" s="181"/>
      <c r="I15" s="181"/>
      <c r="J15" s="181"/>
      <c r="K15" s="188"/>
      <c r="L15" s="181"/>
    </row>
    <row r="16" spans="1:12" ht="24" customHeight="1">
      <c r="A16" s="181"/>
      <c r="B16" s="304"/>
      <c r="C16" s="187"/>
      <c r="D16" s="201"/>
      <c r="E16" s="316" t="s">
        <v>24</v>
      </c>
      <c r="F16" s="317"/>
      <c r="G16" s="202" t="s">
        <v>51</v>
      </c>
      <c r="H16" s="203"/>
      <c r="I16" s="204" t="s">
        <v>69</v>
      </c>
      <c r="J16" s="205"/>
      <c r="K16" s="188"/>
      <c r="L16" s="181"/>
    </row>
    <row r="17" spans="1:12" ht="24" customHeight="1">
      <c r="A17" s="181"/>
      <c r="B17" s="304"/>
      <c r="C17" s="187"/>
      <c r="D17" s="206" t="s">
        <v>65</v>
      </c>
      <c r="E17" s="190" t="b">
        <f>'1-2別添 参考様式（人員配置体制確認表）'!AE14</f>
        <v>0</v>
      </c>
      <c r="F17" s="207" t="s">
        <v>23</v>
      </c>
      <c r="G17" s="190">
        <f>'1-2別添 参考様式（人員配置体制確認表）'!AE16</f>
        <v>0</v>
      </c>
      <c r="H17" s="183" t="s">
        <v>23</v>
      </c>
      <c r="I17" s="208">
        <f>E17+G17</f>
        <v>0</v>
      </c>
      <c r="J17" s="209" t="s">
        <v>23</v>
      </c>
      <c r="K17" s="188"/>
      <c r="L17" s="181"/>
    </row>
    <row r="18" spans="1:12" ht="24" customHeight="1" thickBot="1">
      <c r="A18" s="181"/>
      <c r="B18" s="304"/>
      <c r="C18" s="187"/>
      <c r="D18" s="210" t="s">
        <v>66</v>
      </c>
      <c r="E18" s="190">
        <f>'1-2別添 参考様式（人員配置体制確認表）'!AI14</f>
        <v>0</v>
      </c>
      <c r="F18" s="191" t="s">
        <v>41</v>
      </c>
      <c r="G18" s="190">
        <f>'1-2別添 参考様式（人員配置体制確認表）'!AI16</f>
        <v>0</v>
      </c>
      <c r="H18" s="211" t="s">
        <v>41</v>
      </c>
      <c r="I18" s="212">
        <f>E18+G18</f>
        <v>0</v>
      </c>
      <c r="J18" s="213" t="s">
        <v>41</v>
      </c>
      <c r="K18" s="188"/>
      <c r="L18" s="181"/>
    </row>
    <row r="19" spans="1:12" ht="24.75" customHeight="1" thickBot="1">
      <c r="A19" s="181"/>
      <c r="B19" s="304"/>
      <c r="C19" s="187"/>
      <c r="D19" s="200" t="s">
        <v>68</v>
      </c>
      <c r="E19" s="181"/>
      <c r="F19" s="181"/>
      <c r="G19" s="214"/>
      <c r="H19" s="214"/>
      <c r="I19" s="214"/>
      <c r="J19" s="214"/>
      <c r="K19" s="188"/>
      <c r="L19" s="181"/>
    </row>
    <row r="20" spans="1:12" ht="24" customHeight="1">
      <c r="A20" s="181"/>
      <c r="B20" s="304"/>
      <c r="C20" s="187"/>
      <c r="D20" s="215"/>
      <c r="E20" s="216" t="s">
        <v>70</v>
      </c>
      <c r="F20" s="217"/>
      <c r="G20" s="218"/>
      <c r="H20" s="215"/>
      <c r="I20" s="216" t="s">
        <v>71</v>
      </c>
      <c r="J20" s="217"/>
      <c r="K20" s="188"/>
      <c r="L20" s="181"/>
    </row>
    <row r="21" spans="1:12" ht="24" customHeight="1">
      <c r="A21" s="181"/>
      <c r="B21" s="304"/>
      <c r="C21" s="187"/>
      <c r="D21" s="219" t="s">
        <v>65</v>
      </c>
      <c r="E21" s="220">
        <f>-1*('1-2別添 参考様式（人員配置体制確認表）'!I26)</f>
        <v>0</v>
      </c>
      <c r="F21" s="209" t="s">
        <v>23</v>
      </c>
      <c r="G21" s="218"/>
      <c r="H21" s="219" t="s">
        <v>65</v>
      </c>
      <c r="I21" s="220">
        <f>-1*('1-2別添 参考様式（人員配置体制確認表）'!I27)</f>
        <v>0</v>
      </c>
      <c r="J21" s="209" t="s">
        <v>23</v>
      </c>
      <c r="K21" s="188"/>
      <c r="L21" s="181"/>
    </row>
    <row r="22" spans="1:12" ht="24" customHeight="1" thickBot="1">
      <c r="A22" s="181"/>
      <c r="B22" s="304"/>
      <c r="C22" s="187"/>
      <c r="D22" s="221" t="s">
        <v>66</v>
      </c>
      <c r="E22" s="222">
        <f>-1*('1-2別添 参考様式（人員配置体制確認表）'!M26)</f>
        <v>0</v>
      </c>
      <c r="F22" s="213" t="s">
        <v>41</v>
      </c>
      <c r="G22" s="218"/>
      <c r="H22" s="221" t="s">
        <v>66</v>
      </c>
      <c r="I22" s="222">
        <f>-1*('1-2別添 参考様式（人員配置体制確認表）'!M27)</f>
        <v>0</v>
      </c>
      <c r="J22" s="213" t="s">
        <v>41</v>
      </c>
      <c r="K22" s="188"/>
      <c r="L22" s="181"/>
    </row>
    <row r="23" spans="1:12" ht="29.25" customHeight="1" thickBot="1">
      <c r="A23" s="181"/>
      <c r="B23" s="304"/>
      <c r="C23" s="187"/>
      <c r="D23" s="200" t="s">
        <v>72</v>
      </c>
      <c r="E23" s="214"/>
      <c r="F23" s="214"/>
      <c r="G23" s="214"/>
      <c r="H23" s="214"/>
      <c r="I23" s="214"/>
      <c r="J23" s="214"/>
      <c r="K23" s="188"/>
      <c r="L23" s="181"/>
    </row>
    <row r="24" spans="1:12" ht="24" customHeight="1">
      <c r="A24" s="181"/>
      <c r="B24" s="304"/>
      <c r="C24" s="187"/>
      <c r="D24" s="214"/>
      <c r="E24" s="214"/>
      <c r="F24" s="214"/>
      <c r="G24" s="214"/>
      <c r="H24" s="215"/>
      <c r="I24" s="216" t="s">
        <v>67</v>
      </c>
      <c r="J24" s="217"/>
      <c r="K24" s="188"/>
      <c r="L24" s="181"/>
    </row>
    <row r="25" spans="1:12" ht="24" customHeight="1">
      <c r="A25" s="181"/>
      <c r="B25" s="304"/>
      <c r="C25" s="187"/>
      <c r="D25" s="214"/>
      <c r="E25" s="214"/>
      <c r="F25" s="214"/>
      <c r="G25" s="214"/>
      <c r="H25" s="219" t="s">
        <v>65</v>
      </c>
      <c r="I25" s="207">
        <f>I17+E21+I21</f>
        <v>0</v>
      </c>
      <c r="J25" s="209" t="s">
        <v>23</v>
      </c>
      <c r="K25" s="188"/>
      <c r="L25" s="181"/>
    </row>
    <row r="26" spans="1:12" ht="24" customHeight="1" thickBot="1">
      <c r="A26" s="181"/>
      <c r="B26" s="304"/>
      <c r="C26" s="187"/>
      <c r="D26" s="223"/>
      <c r="E26" s="218"/>
      <c r="F26" s="223"/>
      <c r="G26" s="218"/>
      <c r="H26" s="221" t="s">
        <v>66</v>
      </c>
      <c r="I26" s="224">
        <f>I18+E22+I22</f>
        <v>0</v>
      </c>
      <c r="J26" s="213" t="s">
        <v>41</v>
      </c>
      <c r="K26" s="188"/>
      <c r="L26" s="181"/>
    </row>
    <row r="27" spans="1:12" ht="15.75" customHeight="1">
      <c r="A27" s="181"/>
      <c r="B27" s="304"/>
      <c r="C27" s="187"/>
      <c r="D27" s="223"/>
      <c r="E27" s="218"/>
      <c r="F27" s="223"/>
      <c r="G27" s="218"/>
      <c r="H27" s="214"/>
      <c r="I27" s="214"/>
      <c r="J27" s="214"/>
      <c r="K27" s="188"/>
      <c r="L27" s="181"/>
    </row>
    <row r="28" spans="1:12" ht="29.25" customHeight="1" thickBot="1">
      <c r="A28" s="181"/>
      <c r="B28" s="304"/>
      <c r="C28" s="225"/>
      <c r="D28" s="226" t="s">
        <v>104</v>
      </c>
      <c r="E28" s="227"/>
      <c r="F28" s="227"/>
      <c r="G28" s="227"/>
      <c r="H28" s="227"/>
      <c r="I28" s="227"/>
      <c r="J28" s="227"/>
      <c r="K28" s="228"/>
      <c r="L28" s="181"/>
    </row>
    <row r="29" spans="1:12" ht="29.25" customHeight="1">
      <c r="A29" s="181"/>
      <c r="B29" s="304"/>
      <c r="C29" s="187"/>
      <c r="D29" s="229"/>
      <c r="E29" s="229"/>
      <c r="F29" s="230"/>
      <c r="G29" s="318" t="s">
        <v>105</v>
      </c>
      <c r="H29" s="319"/>
      <c r="I29" s="320" t="s">
        <v>0</v>
      </c>
      <c r="J29" s="319"/>
      <c r="K29" s="188"/>
      <c r="L29" s="181"/>
    </row>
    <row r="30" spans="1:12" ht="29.25" customHeight="1">
      <c r="A30" s="181"/>
      <c r="B30" s="304"/>
      <c r="C30" s="187"/>
      <c r="D30" s="231"/>
      <c r="E30" s="231"/>
      <c r="F30" s="232" t="s">
        <v>65</v>
      </c>
      <c r="G30" s="272">
        <f>'1-2別添 参考様式（人員配置体制確認表）'!AV17+'1-2別添 参考様式（人員配置体制確認表）'!BM15</f>
        <v>0</v>
      </c>
      <c r="H30" s="183" t="s">
        <v>23</v>
      </c>
      <c r="I30" s="208">
        <f>G30</f>
        <v>0</v>
      </c>
      <c r="J30" s="209" t="s">
        <v>23</v>
      </c>
      <c r="K30" s="188"/>
      <c r="L30" s="181"/>
    </row>
    <row r="31" spans="1:12" ht="29.25" customHeight="1" thickBot="1">
      <c r="A31" s="181"/>
      <c r="B31" s="304"/>
      <c r="C31" s="187"/>
      <c r="D31" s="234"/>
      <c r="E31" s="234"/>
      <c r="F31" s="235" t="s">
        <v>66</v>
      </c>
      <c r="G31" s="273">
        <f>'1-2別添 参考様式（人員配置体制確認表）'!AZ17+'1-2別添 参考様式（人員配置体制確認表）'!BQ15</f>
        <v>0</v>
      </c>
      <c r="H31" s="237" t="s">
        <v>41</v>
      </c>
      <c r="I31" s="212">
        <f>G31</f>
        <v>0</v>
      </c>
      <c r="J31" s="213" t="s">
        <v>41</v>
      </c>
      <c r="K31" s="188"/>
      <c r="L31" s="181"/>
    </row>
    <row r="32" spans="1:12" ht="29.25" customHeight="1">
      <c r="A32" s="181"/>
      <c r="B32" s="304"/>
      <c r="C32" s="187"/>
      <c r="D32" s="302"/>
      <c r="E32" s="300" t="s">
        <v>134</v>
      </c>
      <c r="F32" s="301"/>
      <c r="G32" s="301"/>
      <c r="H32" s="301"/>
      <c r="I32" s="301"/>
      <c r="J32" s="301"/>
      <c r="K32" s="303"/>
      <c r="L32" s="181"/>
    </row>
    <row r="33" spans="1:12" ht="29.25" customHeight="1">
      <c r="A33" s="181"/>
      <c r="B33" s="304"/>
      <c r="C33" s="187"/>
      <c r="D33" s="321" t="s">
        <v>73</v>
      </c>
      <c r="E33" s="322"/>
      <c r="F33" s="322"/>
      <c r="G33" s="322"/>
      <c r="H33" s="323"/>
      <c r="I33" s="324" t="str">
        <f>IF(I26&lt;=I31,"可","不可")</f>
        <v>可</v>
      </c>
      <c r="J33" s="325"/>
      <c r="K33" s="188"/>
      <c r="L33" s="181"/>
    </row>
    <row r="34" spans="1:12">
      <c r="A34" s="181"/>
      <c r="B34" s="305"/>
      <c r="C34" s="193"/>
      <c r="D34" s="195"/>
      <c r="E34" s="195"/>
      <c r="F34" s="195"/>
      <c r="G34" s="195"/>
      <c r="H34" s="195"/>
      <c r="I34" s="195"/>
      <c r="J34" s="195"/>
      <c r="K34" s="196"/>
      <c r="L34" s="181"/>
    </row>
    <row r="35" spans="1:12">
      <c r="A35" s="181"/>
      <c r="B35" s="198"/>
      <c r="C35" s="198"/>
      <c r="D35" s="198"/>
      <c r="E35" s="198"/>
      <c r="F35" s="198"/>
      <c r="G35" s="198"/>
      <c r="H35" s="198"/>
      <c r="I35" s="198"/>
      <c r="J35" s="198"/>
      <c r="K35" s="198"/>
      <c r="L35" s="181"/>
    </row>
    <row r="36" spans="1:12" ht="17.25" customHeight="1">
      <c r="A36" s="181"/>
      <c r="B36" s="314" t="s">
        <v>120</v>
      </c>
      <c r="C36" s="314"/>
      <c r="D36" s="314"/>
      <c r="E36" s="314"/>
      <c r="F36" s="314"/>
      <c r="G36" s="314"/>
      <c r="H36" s="314"/>
      <c r="I36" s="314"/>
      <c r="J36" s="314"/>
      <c r="K36" s="314"/>
      <c r="L36" s="181"/>
    </row>
    <row r="37" spans="1:12" ht="17.25" customHeight="1">
      <c r="A37" s="181"/>
      <c r="B37" s="314"/>
      <c r="C37" s="314"/>
      <c r="D37" s="314"/>
      <c r="E37" s="314"/>
      <c r="F37" s="314"/>
      <c r="G37" s="314"/>
      <c r="H37" s="314"/>
      <c r="I37" s="314"/>
      <c r="J37" s="314"/>
      <c r="K37" s="314"/>
      <c r="L37" s="181"/>
    </row>
    <row r="38" spans="1:12" ht="17.25" customHeight="1">
      <c r="A38" s="181"/>
      <c r="B38" s="314"/>
      <c r="C38" s="314"/>
      <c r="D38" s="314"/>
      <c r="E38" s="314"/>
      <c r="F38" s="314"/>
      <c r="G38" s="314"/>
      <c r="H38" s="314"/>
      <c r="I38" s="314"/>
      <c r="J38" s="314"/>
      <c r="K38" s="314"/>
      <c r="L38" s="181"/>
    </row>
    <row r="39" spans="1:12" ht="17.25" customHeight="1">
      <c r="A39" s="181"/>
      <c r="B39" s="314"/>
      <c r="C39" s="314"/>
      <c r="D39" s="314"/>
      <c r="E39" s="314"/>
      <c r="F39" s="314"/>
      <c r="G39" s="314"/>
      <c r="H39" s="314"/>
      <c r="I39" s="314"/>
      <c r="J39" s="314"/>
      <c r="K39" s="314"/>
      <c r="L39" s="181"/>
    </row>
    <row r="40" spans="1:12" ht="17.25" customHeight="1">
      <c r="A40" s="181"/>
      <c r="B40" s="314"/>
      <c r="C40" s="314"/>
      <c r="D40" s="314"/>
      <c r="E40" s="314"/>
      <c r="F40" s="314"/>
      <c r="G40" s="314"/>
      <c r="H40" s="314"/>
      <c r="I40" s="314"/>
      <c r="J40" s="314"/>
      <c r="K40" s="314"/>
      <c r="L40" s="181"/>
    </row>
    <row r="41" spans="1:12" ht="17.25" customHeight="1">
      <c r="A41" s="181"/>
      <c r="B41" s="252"/>
      <c r="C41" s="252"/>
      <c r="D41" s="252"/>
      <c r="E41" s="252"/>
      <c r="F41" s="252"/>
      <c r="G41" s="252"/>
      <c r="H41" s="252"/>
      <c r="I41" s="252"/>
      <c r="J41" s="252"/>
      <c r="K41" s="252"/>
      <c r="L41" s="181"/>
    </row>
    <row r="45" spans="1:12">
      <c r="B45" s="53"/>
    </row>
    <row r="46" spans="1:12">
      <c r="B46" s="54"/>
    </row>
    <row r="47" spans="1:12">
      <c r="B47" s="54"/>
    </row>
    <row r="48" spans="1:12">
      <c r="B48" s="54"/>
    </row>
    <row r="49" spans="2:2">
      <c r="B49" s="54"/>
    </row>
    <row r="50" spans="2:2">
      <c r="B50" s="54"/>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0"/>
  <sheetViews>
    <sheetView view="pageBreakPreview" zoomScale="120" zoomScaleNormal="100" zoomScaleSheetLayoutView="120" workbookViewId="0">
      <selection sqref="A1:B1"/>
    </sheetView>
  </sheetViews>
  <sheetFormatPr defaultRowHeight="13.5"/>
  <cols>
    <col min="1" max="1" width="1.75" style="52" customWidth="1"/>
    <col min="2" max="2" width="22" style="52" customWidth="1"/>
    <col min="3" max="3" width="4" style="52" customWidth="1"/>
    <col min="4" max="4" width="8.25" style="52" customWidth="1"/>
    <col min="5" max="5" width="14.75" style="52" customWidth="1"/>
    <col min="6" max="6" width="7.625" style="52" customWidth="1"/>
    <col min="7" max="7" width="14.5" style="52" customWidth="1"/>
    <col min="8" max="8" width="7.5" style="52" customWidth="1"/>
    <col min="9" max="9" width="14.625" style="52" customWidth="1"/>
    <col min="10" max="10" width="7.625" style="52" customWidth="1"/>
    <col min="11" max="11" width="8.625" style="52" customWidth="1"/>
    <col min="12" max="12" width="1.75" style="52" customWidth="1"/>
    <col min="13" max="259" width="9" style="52"/>
    <col min="260" max="260" width="2.25" style="52" customWidth="1"/>
    <col min="261" max="261" width="24.25" style="52" customWidth="1"/>
    <col min="262" max="262" width="4" style="52" customWidth="1"/>
    <col min="263" max="265" width="20.125" style="52" customWidth="1"/>
    <col min="266" max="266" width="3.125" style="52" customWidth="1"/>
    <col min="267" max="267" width="4.375" style="52" customWidth="1"/>
    <col min="268" max="268" width="2.5" style="52" customWidth="1"/>
    <col min="269" max="515" width="9" style="52"/>
    <col min="516" max="516" width="2.25" style="52" customWidth="1"/>
    <col min="517" max="517" width="24.25" style="52" customWidth="1"/>
    <col min="518" max="518" width="4" style="52" customWidth="1"/>
    <col min="519" max="521" width="20.125" style="52" customWidth="1"/>
    <col min="522" max="522" width="3.125" style="52" customWidth="1"/>
    <col min="523" max="523" width="4.375" style="52" customWidth="1"/>
    <col min="524" max="524" width="2.5" style="52" customWidth="1"/>
    <col min="525" max="771" width="9" style="52"/>
    <col min="772" max="772" width="2.25" style="52" customWidth="1"/>
    <col min="773" max="773" width="24.25" style="52" customWidth="1"/>
    <col min="774" max="774" width="4" style="52" customWidth="1"/>
    <col min="775" max="777" width="20.125" style="52" customWidth="1"/>
    <col min="778" max="778" width="3.125" style="52" customWidth="1"/>
    <col min="779" max="779" width="4.375" style="52" customWidth="1"/>
    <col min="780" max="780" width="2.5" style="52" customWidth="1"/>
    <col min="781" max="1027" width="9" style="52"/>
    <col min="1028" max="1028" width="2.25" style="52" customWidth="1"/>
    <col min="1029" max="1029" width="24.25" style="52" customWidth="1"/>
    <col min="1030" max="1030" width="4" style="52" customWidth="1"/>
    <col min="1031" max="1033" width="20.125" style="52" customWidth="1"/>
    <col min="1034" max="1034" width="3.125" style="52" customWidth="1"/>
    <col min="1035" max="1035" width="4.375" style="52" customWidth="1"/>
    <col min="1036" max="1036" width="2.5" style="52" customWidth="1"/>
    <col min="1037" max="1283" width="9" style="52"/>
    <col min="1284" max="1284" width="2.25" style="52" customWidth="1"/>
    <col min="1285" max="1285" width="24.25" style="52" customWidth="1"/>
    <col min="1286" max="1286" width="4" style="52" customWidth="1"/>
    <col min="1287" max="1289" width="20.125" style="52" customWidth="1"/>
    <col min="1290" max="1290" width="3.125" style="52" customWidth="1"/>
    <col min="1291" max="1291" width="4.375" style="52" customWidth="1"/>
    <col min="1292" max="1292" width="2.5" style="52" customWidth="1"/>
    <col min="1293" max="1539" width="9" style="52"/>
    <col min="1540" max="1540" width="2.25" style="52" customWidth="1"/>
    <col min="1541" max="1541" width="24.25" style="52" customWidth="1"/>
    <col min="1542" max="1542" width="4" style="52" customWidth="1"/>
    <col min="1543" max="1545" width="20.125" style="52" customWidth="1"/>
    <col min="1546" max="1546" width="3.125" style="52" customWidth="1"/>
    <col min="1547" max="1547" width="4.375" style="52" customWidth="1"/>
    <col min="1548" max="1548" width="2.5" style="52" customWidth="1"/>
    <col min="1549" max="1795" width="9" style="52"/>
    <col min="1796" max="1796" width="2.25" style="52" customWidth="1"/>
    <col min="1797" max="1797" width="24.25" style="52" customWidth="1"/>
    <col min="1798" max="1798" width="4" style="52" customWidth="1"/>
    <col min="1799" max="1801" width="20.125" style="52" customWidth="1"/>
    <col min="1802" max="1802" width="3.125" style="52" customWidth="1"/>
    <col min="1803" max="1803" width="4.375" style="52" customWidth="1"/>
    <col min="1804" max="1804" width="2.5" style="52" customWidth="1"/>
    <col min="1805" max="2051" width="9" style="52"/>
    <col min="2052" max="2052" width="2.25" style="52" customWidth="1"/>
    <col min="2053" max="2053" width="24.25" style="52" customWidth="1"/>
    <col min="2054" max="2054" width="4" style="52" customWidth="1"/>
    <col min="2055" max="2057" width="20.125" style="52" customWidth="1"/>
    <col min="2058" max="2058" width="3.125" style="52" customWidth="1"/>
    <col min="2059" max="2059" width="4.375" style="52" customWidth="1"/>
    <col min="2060" max="2060" width="2.5" style="52" customWidth="1"/>
    <col min="2061" max="2307" width="9" style="52"/>
    <col min="2308" max="2308" width="2.25" style="52" customWidth="1"/>
    <col min="2309" max="2309" width="24.25" style="52" customWidth="1"/>
    <col min="2310" max="2310" width="4" style="52" customWidth="1"/>
    <col min="2311" max="2313" width="20.125" style="52" customWidth="1"/>
    <col min="2314" max="2314" width="3.125" style="52" customWidth="1"/>
    <col min="2315" max="2315" width="4.375" style="52" customWidth="1"/>
    <col min="2316" max="2316" width="2.5" style="52" customWidth="1"/>
    <col min="2317" max="2563" width="9" style="52"/>
    <col min="2564" max="2564" width="2.25" style="52" customWidth="1"/>
    <col min="2565" max="2565" width="24.25" style="52" customWidth="1"/>
    <col min="2566" max="2566" width="4" style="52" customWidth="1"/>
    <col min="2567" max="2569" width="20.125" style="52" customWidth="1"/>
    <col min="2570" max="2570" width="3.125" style="52" customWidth="1"/>
    <col min="2571" max="2571" width="4.375" style="52" customWidth="1"/>
    <col min="2572" max="2572" width="2.5" style="52" customWidth="1"/>
    <col min="2573" max="2819" width="9" style="52"/>
    <col min="2820" max="2820" width="2.25" style="52" customWidth="1"/>
    <col min="2821" max="2821" width="24.25" style="52" customWidth="1"/>
    <col min="2822" max="2822" width="4" style="52" customWidth="1"/>
    <col min="2823" max="2825" width="20.125" style="52" customWidth="1"/>
    <col min="2826" max="2826" width="3.125" style="52" customWidth="1"/>
    <col min="2827" max="2827" width="4.375" style="52" customWidth="1"/>
    <col min="2828" max="2828" width="2.5" style="52" customWidth="1"/>
    <col min="2829" max="3075" width="9" style="52"/>
    <col min="3076" max="3076" width="2.25" style="52" customWidth="1"/>
    <col min="3077" max="3077" width="24.25" style="52" customWidth="1"/>
    <col min="3078" max="3078" width="4" style="52" customWidth="1"/>
    <col min="3079" max="3081" width="20.125" style="52" customWidth="1"/>
    <col min="3082" max="3082" width="3.125" style="52" customWidth="1"/>
    <col min="3083" max="3083" width="4.375" style="52" customWidth="1"/>
    <col min="3084" max="3084" width="2.5" style="52" customWidth="1"/>
    <col min="3085" max="3331" width="9" style="52"/>
    <col min="3332" max="3332" width="2.25" style="52" customWidth="1"/>
    <col min="3333" max="3333" width="24.25" style="52" customWidth="1"/>
    <col min="3334" max="3334" width="4" style="52" customWidth="1"/>
    <col min="3335" max="3337" width="20.125" style="52" customWidth="1"/>
    <col min="3338" max="3338" width="3.125" style="52" customWidth="1"/>
    <col min="3339" max="3339" width="4.375" style="52" customWidth="1"/>
    <col min="3340" max="3340" width="2.5" style="52" customWidth="1"/>
    <col min="3341" max="3587" width="9" style="52"/>
    <col min="3588" max="3588" width="2.25" style="52" customWidth="1"/>
    <col min="3589" max="3589" width="24.25" style="52" customWidth="1"/>
    <col min="3590" max="3590" width="4" style="52" customWidth="1"/>
    <col min="3591" max="3593" width="20.125" style="52" customWidth="1"/>
    <col min="3594" max="3594" width="3.125" style="52" customWidth="1"/>
    <col min="3595" max="3595" width="4.375" style="52" customWidth="1"/>
    <col min="3596" max="3596" width="2.5" style="52" customWidth="1"/>
    <col min="3597" max="3843" width="9" style="52"/>
    <col min="3844" max="3844" width="2.25" style="52" customWidth="1"/>
    <col min="3845" max="3845" width="24.25" style="52" customWidth="1"/>
    <col min="3846" max="3846" width="4" style="52" customWidth="1"/>
    <col min="3847" max="3849" width="20.125" style="52" customWidth="1"/>
    <col min="3850" max="3850" width="3.125" style="52" customWidth="1"/>
    <col min="3851" max="3851" width="4.375" style="52" customWidth="1"/>
    <col min="3852" max="3852" width="2.5" style="52" customWidth="1"/>
    <col min="3853" max="4099" width="9" style="52"/>
    <col min="4100" max="4100" width="2.25" style="52" customWidth="1"/>
    <col min="4101" max="4101" width="24.25" style="52" customWidth="1"/>
    <col min="4102" max="4102" width="4" style="52" customWidth="1"/>
    <col min="4103" max="4105" width="20.125" style="52" customWidth="1"/>
    <col min="4106" max="4106" width="3.125" style="52" customWidth="1"/>
    <col min="4107" max="4107" width="4.375" style="52" customWidth="1"/>
    <col min="4108" max="4108" width="2.5" style="52" customWidth="1"/>
    <col min="4109" max="4355" width="9" style="52"/>
    <col min="4356" max="4356" width="2.25" style="52" customWidth="1"/>
    <col min="4357" max="4357" width="24.25" style="52" customWidth="1"/>
    <col min="4358" max="4358" width="4" style="52" customWidth="1"/>
    <col min="4359" max="4361" width="20.125" style="52" customWidth="1"/>
    <col min="4362" max="4362" width="3.125" style="52" customWidth="1"/>
    <col min="4363" max="4363" width="4.375" style="52" customWidth="1"/>
    <col min="4364" max="4364" width="2.5" style="52" customWidth="1"/>
    <col min="4365" max="4611" width="9" style="52"/>
    <col min="4612" max="4612" width="2.25" style="52" customWidth="1"/>
    <col min="4613" max="4613" width="24.25" style="52" customWidth="1"/>
    <col min="4614" max="4614" width="4" style="52" customWidth="1"/>
    <col min="4615" max="4617" width="20.125" style="52" customWidth="1"/>
    <col min="4618" max="4618" width="3.125" style="52" customWidth="1"/>
    <col min="4619" max="4619" width="4.375" style="52" customWidth="1"/>
    <col min="4620" max="4620" width="2.5" style="52" customWidth="1"/>
    <col min="4621" max="4867" width="9" style="52"/>
    <col min="4868" max="4868" width="2.25" style="52" customWidth="1"/>
    <col min="4869" max="4869" width="24.25" style="52" customWidth="1"/>
    <col min="4870" max="4870" width="4" style="52" customWidth="1"/>
    <col min="4871" max="4873" width="20.125" style="52" customWidth="1"/>
    <col min="4874" max="4874" width="3.125" style="52" customWidth="1"/>
    <col min="4875" max="4875" width="4.375" style="52" customWidth="1"/>
    <col min="4876" max="4876" width="2.5" style="52" customWidth="1"/>
    <col min="4877" max="5123" width="9" style="52"/>
    <col min="5124" max="5124" width="2.25" style="52" customWidth="1"/>
    <col min="5125" max="5125" width="24.25" style="52" customWidth="1"/>
    <col min="5126" max="5126" width="4" style="52" customWidth="1"/>
    <col min="5127" max="5129" width="20.125" style="52" customWidth="1"/>
    <col min="5130" max="5130" width="3.125" style="52" customWidth="1"/>
    <col min="5131" max="5131" width="4.375" style="52" customWidth="1"/>
    <col min="5132" max="5132" width="2.5" style="52" customWidth="1"/>
    <col min="5133" max="5379" width="9" style="52"/>
    <col min="5380" max="5380" width="2.25" style="52" customWidth="1"/>
    <col min="5381" max="5381" width="24.25" style="52" customWidth="1"/>
    <col min="5382" max="5382" width="4" style="52" customWidth="1"/>
    <col min="5383" max="5385" width="20.125" style="52" customWidth="1"/>
    <col min="5386" max="5386" width="3.125" style="52" customWidth="1"/>
    <col min="5387" max="5387" width="4.375" style="52" customWidth="1"/>
    <col min="5388" max="5388" width="2.5" style="52" customWidth="1"/>
    <col min="5389" max="5635" width="9" style="52"/>
    <col min="5636" max="5636" width="2.25" style="52" customWidth="1"/>
    <col min="5637" max="5637" width="24.25" style="52" customWidth="1"/>
    <col min="5638" max="5638" width="4" style="52" customWidth="1"/>
    <col min="5639" max="5641" width="20.125" style="52" customWidth="1"/>
    <col min="5642" max="5642" width="3.125" style="52" customWidth="1"/>
    <col min="5643" max="5643" width="4.375" style="52" customWidth="1"/>
    <col min="5644" max="5644" width="2.5" style="52" customWidth="1"/>
    <col min="5645" max="5891" width="9" style="52"/>
    <col min="5892" max="5892" width="2.25" style="52" customWidth="1"/>
    <col min="5893" max="5893" width="24.25" style="52" customWidth="1"/>
    <col min="5894" max="5894" width="4" style="52" customWidth="1"/>
    <col min="5895" max="5897" width="20.125" style="52" customWidth="1"/>
    <col min="5898" max="5898" width="3.125" style="52" customWidth="1"/>
    <col min="5899" max="5899" width="4.375" style="52" customWidth="1"/>
    <col min="5900" max="5900" width="2.5" style="52" customWidth="1"/>
    <col min="5901" max="6147" width="9" style="52"/>
    <col min="6148" max="6148" width="2.25" style="52" customWidth="1"/>
    <col min="6149" max="6149" width="24.25" style="52" customWidth="1"/>
    <col min="6150" max="6150" width="4" style="52" customWidth="1"/>
    <col min="6151" max="6153" width="20.125" style="52" customWidth="1"/>
    <col min="6154" max="6154" width="3.125" style="52" customWidth="1"/>
    <col min="6155" max="6155" width="4.375" style="52" customWidth="1"/>
    <col min="6156" max="6156" width="2.5" style="52" customWidth="1"/>
    <col min="6157" max="6403" width="9" style="52"/>
    <col min="6404" max="6404" width="2.25" style="52" customWidth="1"/>
    <col min="6405" max="6405" width="24.25" style="52" customWidth="1"/>
    <col min="6406" max="6406" width="4" style="52" customWidth="1"/>
    <col min="6407" max="6409" width="20.125" style="52" customWidth="1"/>
    <col min="6410" max="6410" width="3.125" style="52" customWidth="1"/>
    <col min="6411" max="6411" width="4.375" style="52" customWidth="1"/>
    <col min="6412" max="6412" width="2.5" style="52" customWidth="1"/>
    <col min="6413" max="6659" width="9" style="52"/>
    <col min="6660" max="6660" width="2.25" style="52" customWidth="1"/>
    <col min="6661" max="6661" width="24.25" style="52" customWidth="1"/>
    <col min="6662" max="6662" width="4" style="52" customWidth="1"/>
    <col min="6663" max="6665" width="20.125" style="52" customWidth="1"/>
    <col min="6666" max="6666" width="3.125" style="52" customWidth="1"/>
    <col min="6667" max="6667" width="4.375" style="52" customWidth="1"/>
    <col min="6668" max="6668" width="2.5" style="52" customWidth="1"/>
    <col min="6669" max="6915" width="9" style="52"/>
    <col min="6916" max="6916" width="2.25" style="52" customWidth="1"/>
    <col min="6917" max="6917" width="24.25" style="52" customWidth="1"/>
    <col min="6918" max="6918" width="4" style="52" customWidth="1"/>
    <col min="6919" max="6921" width="20.125" style="52" customWidth="1"/>
    <col min="6922" max="6922" width="3.125" style="52" customWidth="1"/>
    <col min="6923" max="6923" width="4.375" style="52" customWidth="1"/>
    <col min="6924" max="6924" width="2.5" style="52" customWidth="1"/>
    <col min="6925" max="7171" width="9" style="52"/>
    <col min="7172" max="7172" width="2.25" style="52" customWidth="1"/>
    <col min="7173" max="7173" width="24.25" style="52" customWidth="1"/>
    <col min="7174" max="7174" width="4" style="52" customWidth="1"/>
    <col min="7175" max="7177" width="20.125" style="52" customWidth="1"/>
    <col min="7178" max="7178" width="3.125" style="52" customWidth="1"/>
    <col min="7179" max="7179" width="4.375" style="52" customWidth="1"/>
    <col min="7180" max="7180" width="2.5" style="52" customWidth="1"/>
    <col min="7181" max="7427" width="9" style="52"/>
    <col min="7428" max="7428" width="2.25" style="52" customWidth="1"/>
    <col min="7429" max="7429" width="24.25" style="52" customWidth="1"/>
    <col min="7430" max="7430" width="4" style="52" customWidth="1"/>
    <col min="7431" max="7433" width="20.125" style="52" customWidth="1"/>
    <col min="7434" max="7434" width="3.125" style="52" customWidth="1"/>
    <col min="7435" max="7435" width="4.375" style="52" customWidth="1"/>
    <col min="7436" max="7436" width="2.5" style="52" customWidth="1"/>
    <col min="7437" max="7683" width="9" style="52"/>
    <col min="7684" max="7684" width="2.25" style="52" customWidth="1"/>
    <col min="7685" max="7685" width="24.25" style="52" customWidth="1"/>
    <col min="7686" max="7686" width="4" style="52" customWidth="1"/>
    <col min="7687" max="7689" width="20.125" style="52" customWidth="1"/>
    <col min="7690" max="7690" width="3.125" style="52" customWidth="1"/>
    <col min="7691" max="7691" width="4.375" style="52" customWidth="1"/>
    <col min="7692" max="7692" width="2.5" style="52" customWidth="1"/>
    <col min="7693" max="7939" width="9" style="52"/>
    <col min="7940" max="7940" width="2.25" style="52" customWidth="1"/>
    <col min="7941" max="7941" width="24.25" style="52" customWidth="1"/>
    <col min="7942" max="7942" width="4" style="52" customWidth="1"/>
    <col min="7943" max="7945" width="20.125" style="52" customWidth="1"/>
    <col min="7946" max="7946" width="3.125" style="52" customWidth="1"/>
    <col min="7947" max="7947" width="4.375" style="52" customWidth="1"/>
    <col min="7948" max="7948" width="2.5" style="52" customWidth="1"/>
    <col min="7949" max="8195" width="9" style="52"/>
    <col min="8196" max="8196" width="2.25" style="52" customWidth="1"/>
    <col min="8197" max="8197" width="24.25" style="52" customWidth="1"/>
    <col min="8198" max="8198" width="4" style="52" customWidth="1"/>
    <col min="8199" max="8201" width="20.125" style="52" customWidth="1"/>
    <col min="8202" max="8202" width="3.125" style="52" customWidth="1"/>
    <col min="8203" max="8203" width="4.375" style="52" customWidth="1"/>
    <col min="8204" max="8204" width="2.5" style="52" customWidth="1"/>
    <col min="8205" max="8451" width="9" style="52"/>
    <col min="8452" max="8452" width="2.25" style="52" customWidth="1"/>
    <col min="8453" max="8453" width="24.25" style="52" customWidth="1"/>
    <col min="8454" max="8454" width="4" style="52" customWidth="1"/>
    <col min="8455" max="8457" width="20.125" style="52" customWidth="1"/>
    <col min="8458" max="8458" width="3.125" style="52" customWidth="1"/>
    <col min="8459" max="8459" width="4.375" style="52" customWidth="1"/>
    <col min="8460" max="8460" width="2.5" style="52" customWidth="1"/>
    <col min="8461" max="8707" width="9" style="52"/>
    <col min="8708" max="8708" width="2.25" style="52" customWidth="1"/>
    <col min="8709" max="8709" width="24.25" style="52" customWidth="1"/>
    <col min="8710" max="8710" width="4" style="52" customWidth="1"/>
    <col min="8711" max="8713" width="20.125" style="52" customWidth="1"/>
    <col min="8714" max="8714" width="3.125" style="52" customWidth="1"/>
    <col min="8715" max="8715" width="4.375" style="52" customWidth="1"/>
    <col min="8716" max="8716" width="2.5" style="52" customWidth="1"/>
    <col min="8717" max="8963" width="9" style="52"/>
    <col min="8964" max="8964" width="2.25" style="52" customWidth="1"/>
    <col min="8965" max="8965" width="24.25" style="52" customWidth="1"/>
    <col min="8966" max="8966" width="4" style="52" customWidth="1"/>
    <col min="8967" max="8969" width="20.125" style="52" customWidth="1"/>
    <col min="8970" max="8970" width="3.125" style="52" customWidth="1"/>
    <col min="8971" max="8971" width="4.375" style="52" customWidth="1"/>
    <col min="8972" max="8972" width="2.5" style="52" customWidth="1"/>
    <col min="8973" max="9219" width="9" style="52"/>
    <col min="9220" max="9220" width="2.25" style="52" customWidth="1"/>
    <col min="9221" max="9221" width="24.25" style="52" customWidth="1"/>
    <col min="9222" max="9222" width="4" style="52" customWidth="1"/>
    <col min="9223" max="9225" width="20.125" style="52" customWidth="1"/>
    <col min="9226" max="9226" width="3.125" style="52" customWidth="1"/>
    <col min="9227" max="9227" width="4.375" style="52" customWidth="1"/>
    <col min="9228" max="9228" width="2.5" style="52" customWidth="1"/>
    <col min="9229" max="9475" width="9" style="52"/>
    <col min="9476" max="9476" width="2.25" style="52" customWidth="1"/>
    <col min="9477" max="9477" width="24.25" style="52" customWidth="1"/>
    <col min="9478" max="9478" width="4" style="52" customWidth="1"/>
    <col min="9479" max="9481" width="20.125" style="52" customWidth="1"/>
    <col min="9482" max="9482" width="3.125" style="52" customWidth="1"/>
    <col min="9483" max="9483" width="4.375" style="52" customWidth="1"/>
    <col min="9484" max="9484" width="2.5" style="52" customWidth="1"/>
    <col min="9485" max="9731" width="9" style="52"/>
    <col min="9732" max="9732" width="2.25" style="52" customWidth="1"/>
    <col min="9733" max="9733" width="24.25" style="52" customWidth="1"/>
    <col min="9734" max="9734" width="4" style="52" customWidth="1"/>
    <col min="9735" max="9737" width="20.125" style="52" customWidth="1"/>
    <col min="9738" max="9738" width="3.125" style="52" customWidth="1"/>
    <col min="9739" max="9739" width="4.375" style="52" customWidth="1"/>
    <col min="9740" max="9740" width="2.5" style="52" customWidth="1"/>
    <col min="9741" max="9987" width="9" style="52"/>
    <col min="9988" max="9988" width="2.25" style="52" customWidth="1"/>
    <col min="9989" max="9989" width="24.25" style="52" customWidth="1"/>
    <col min="9990" max="9990" width="4" style="52" customWidth="1"/>
    <col min="9991" max="9993" width="20.125" style="52" customWidth="1"/>
    <col min="9994" max="9994" width="3.125" style="52" customWidth="1"/>
    <col min="9995" max="9995" width="4.375" style="52" customWidth="1"/>
    <col min="9996" max="9996" width="2.5" style="52" customWidth="1"/>
    <col min="9997" max="10243" width="9" style="52"/>
    <col min="10244" max="10244" width="2.25" style="52" customWidth="1"/>
    <col min="10245" max="10245" width="24.25" style="52" customWidth="1"/>
    <col min="10246" max="10246" width="4" style="52" customWidth="1"/>
    <col min="10247" max="10249" width="20.125" style="52" customWidth="1"/>
    <col min="10250" max="10250" width="3.125" style="52" customWidth="1"/>
    <col min="10251" max="10251" width="4.375" style="52" customWidth="1"/>
    <col min="10252" max="10252" width="2.5" style="52" customWidth="1"/>
    <col min="10253" max="10499" width="9" style="52"/>
    <col min="10500" max="10500" width="2.25" style="52" customWidth="1"/>
    <col min="10501" max="10501" width="24.25" style="52" customWidth="1"/>
    <col min="10502" max="10502" width="4" style="52" customWidth="1"/>
    <col min="10503" max="10505" width="20.125" style="52" customWidth="1"/>
    <col min="10506" max="10506" width="3.125" style="52" customWidth="1"/>
    <col min="10507" max="10507" width="4.375" style="52" customWidth="1"/>
    <col min="10508" max="10508" width="2.5" style="52" customWidth="1"/>
    <col min="10509" max="10755" width="9" style="52"/>
    <col min="10756" max="10756" width="2.25" style="52" customWidth="1"/>
    <col min="10757" max="10757" width="24.25" style="52" customWidth="1"/>
    <col min="10758" max="10758" width="4" style="52" customWidth="1"/>
    <col min="10759" max="10761" width="20.125" style="52" customWidth="1"/>
    <col min="10762" max="10762" width="3.125" style="52" customWidth="1"/>
    <col min="10763" max="10763" width="4.375" style="52" customWidth="1"/>
    <col min="10764" max="10764" width="2.5" style="52" customWidth="1"/>
    <col min="10765" max="11011" width="9" style="52"/>
    <col min="11012" max="11012" width="2.25" style="52" customWidth="1"/>
    <col min="11013" max="11013" width="24.25" style="52" customWidth="1"/>
    <col min="11014" max="11014" width="4" style="52" customWidth="1"/>
    <col min="11015" max="11017" width="20.125" style="52" customWidth="1"/>
    <col min="11018" max="11018" width="3.125" style="52" customWidth="1"/>
    <col min="11019" max="11019" width="4.375" style="52" customWidth="1"/>
    <col min="11020" max="11020" width="2.5" style="52" customWidth="1"/>
    <col min="11021" max="11267" width="9" style="52"/>
    <col min="11268" max="11268" width="2.25" style="52" customWidth="1"/>
    <col min="11269" max="11269" width="24.25" style="52" customWidth="1"/>
    <col min="11270" max="11270" width="4" style="52" customWidth="1"/>
    <col min="11271" max="11273" width="20.125" style="52" customWidth="1"/>
    <col min="11274" max="11274" width="3.125" style="52" customWidth="1"/>
    <col min="11275" max="11275" width="4.375" style="52" customWidth="1"/>
    <col min="11276" max="11276" width="2.5" style="52" customWidth="1"/>
    <col min="11277" max="11523" width="9" style="52"/>
    <col min="11524" max="11524" width="2.25" style="52" customWidth="1"/>
    <col min="11525" max="11525" width="24.25" style="52" customWidth="1"/>
    <col min="11526" max="11526" width="4" style="52" customWidth="1"/>
    <col min="11527" max="11529" width="20.125" style="52" customWidth="1"/>
    <col min="11530" max="11530" width="3.125" style="52" customWidth="1"/>
    <col min="11531" max="11531" width="4.375" style="52" customWidth="1"/>
    <col min="11532" max="11532" width="2.5" style="52" customWidth="1"/>
    <col min="11533" max="11779" width="9" style="52"/>
    <col min="11780" max="11780" width="2.25" style="52" customWidth="1"/>
    <col min="11781" max="11781" width="24.25" style="52" customWidth="1"/>
    <col min="11782" max="11782" width="4" style="52" customWidth="1"/>
    <col min="11783" max="11785" width="20.125" style="52" customWidth="1"/>
    <col min="11786" max="11786" width="3.125" style="52" customWidth="1"/>
    <col min="11787" max="11787" width="4.375" style="52" customWidth="1"/>
    <col min="11788" max="11788" width="2.5" style="52" customWidth="1"/>
    <col min="11789" max="12035" width="9" style="52"/>
    <col min="12036" max="12036" width="2.25" style="52" customWidth="1"/>
    <col min="12037" max="12037" width="24.25" style="52" customWidth="1"/>
    <col min="12038" max="12038" width="4" style="52" customWidth="1"/>
    <col min="12039" max="12041" width="20.125" style="52" customWidth="1"/>
    <col min="12042" max="12042" width="3.125" style="52" customWidth="1"/>
    <col min="12043" max="12043" width="4.375" style="52" customWidth="1"/>
    <col min="12044" max="12044" width="2.5" style="52" customWidth="1"/>
    <col min="12045" max="12291" width="9" style="52"/>
    <col min="12292" max="12292" width="2.25" style="52" customWidth="1"/>
    <col min="12293" max="12293" width="24.25" style="52" customWidth="1"/>
    <col min="12294" max="12294" width="4" style="52" customWidth="1"/>
    <col min="12295" max="12297" width="20.125" style="52" customWidth="1"/>
    <col min="12298" max="12298" width="3.125" style="52" customWidth="1"/>
    <col min="12299" max="12299" width="4.375" style="52" customWidth="1"/>
    <col min="12300" max="12300" width="2.5" style="52" customWidth="1"/>
    <col min="12301" max="12547" width="9" style="52"/>
    <col min="12548" max="12548" width="2.25" style="52" customWidth="1"/>
    <col min="12549" max="12549" width="24.25" style="52" customWidth="1"/>
    <col min="12550" max="12550" width="4" style="52" customWidth="1"/>
    <col min="12551" max="12553" width="20.125" style="52" customWidth="1"/>
    <col min="12554" max="12554" width="3.125" style="52" customWidth="1"/>
    <col min="12555" max="12555" width="4.375" style="52" customWidth="1"/>
    <col min="12556" max="12556" width="2.5" style="52" customWidth="1"/>
    <col min="12557" max="12803" width="9" style="52"/>
    <col min="12804" max="12804" width="2.25" style="52" customWidth="1"/>
    <col min="12805" max="12805" width="24.25" style="52" customWidth="1"/>
    <col min="12806" max="12806" width="4" style="52" customWidth="1"/>
    <col min="12807" max="12809" width="20.125" style="52" customWidth="1"/>
    <col min="12810" max="12810" width="3.125" style="52" customWidth="1"/>
    <col min="12811" max="12811" width="4.375" style="52" customWidth="1"/>
    <col min="12812" max="12812" width="2.5" style="52" customWidth="1"/>
    <col min="12813" max="13059" width="9" style="52"/>
    <col min="13060" max="13060" width="2.25" style="52" customWidth="1"/>
    <col min="13061" max="13061" width="24.25" style="52" customWidth="1"/>
    <col min="13062" max="13062" width="4" style="52" customWidth="1"/>
    <col min="13063" max="13065" width="20.125" style="52" customWidth="1"/>
    <col min="13066" max="13066" width="3.125" style="52" customWidth="1"/>
    <col min="13067" max="13067" width="4.375" style="52" customWidth="1"/>
    <col min="13068" max="13068" width="2.5" style="52" customWidth="1"/>
    <col min="13069" max="13315" width="9" style="52"/>
    <col min="13316" max="13316" width="2.25" style="52" customWidth="1"/>
    <col min="13317" max="13317" width="24.25" style="52" customWidth="1"/>
    <col min="13318" max="13318" width="4" style="52" customWidth="1"/>
    <col min="13319" max="13321" width="20.125" style="52" customWidth="1"/>
    <col min="13322" max="13322" width="3.125" style="52" customWidth="1"/>
    <col min="13323" max="13323" width="4.375" style="52" customWidth="1"/>
    <col min="13324" max="13324" width="2.5" style="52" customWidth="1"/>
    <col min="13325" max="13571" width="9" style="52"/>
    <col min="13572" max="13572" width="2.25" style="52" customWidth="1"/>
    <col min="13573" max="13573" width="24.25" style="52" customWidth="1"/>
    <col min="13574" max="13574" width="4" style="52" customWidth="1"/>
    <col min="13575" max="13577" width="20.125" style="52" customWidth="1"/>
    <col min="13578" max="13578" width="3.125" style="52" customWidth="1"/>
    <col min="13579" max="13579" width="4.375" style="52" customWidth="1"/>
    <col min="13580" max="13580" width="2.5" style="52" customWidth="1"/>
    <col min="13581" max="13827" width="9" style="52"/>
    <col min="13828" max="13828" width="2.25" style="52" customWidth="1"/>
    <col min="13829" max="13829" width="24.25" style="52" customWidth="1"/>
    <col min="13830" max="13830" width="4" style="52" customWidth="1"/>
    <col min="13831" max="13833" width="20.125" style="52" customWidth="1"/>
    <col min="13834" max="13834" width="3.125" style="52" customWidth="1"/>
    <col min="13835" max="13835" width="4.375" style="52" customWidth="1"/>
    <col min="13836" max="13836" width="2.5" style="52" customWidth="1"/>
    <col min="13837" max="14083" width="9" style="52"/>
    <col min="14084" max="14084" width="2.25" style="52" customWidth="1"/>
    <col min="14085" max="14085" width="24.25" style="52" customWidth="1"/>
    <col min="14086" max="14086" width="4" style="52" customWidth="1"/>
    <col min="14087" max="14089" width="20.125" style="52" customWidth="1"/>
    <col min="14090" max="14090" width="3.125" style="52" customWidth="1"/>
    <col min="14091" max="14091" width="4.375" style="52" customWidth="1"/>
    <col min="14092" max="14092" width="2.5" style="52" customWidth="1"/>
    <col min="14093" max="14339" width="9" style="52"/>
    <col min="14340" max="14340" width="2.25" style="52" customWidth="1"/>
    <col min="14341" max="14341" width="24.25" style="52" customWidth="1"/>
    <col min="14342" max="14342" width="4" style="52" customWidth="1"/>
    <col min="14343" max="14345" width="20.125" style="52" customWidth="1"/>
    <col min="14346" max="14346" width="3.125" style="52" customWidth="1"/>
    <col min="14347" max="14347" width="4.375" style="52" customWidth="1"/>
    <col min="14348" max="14348" width="2.5" style="52" customWidth="1"/>
    <col min="14349" max="14595" width="9" style="52"/>
    <col min="14596" max="14596" width="2.25" style="52" customWidth="1"/>
    <col min="14597" max="14597" width="24.25" style="52" customWidth="1"/>
    <col min="14598" max="14598" width="4" style="52" customWidth="1"/>
    <col min="14599" max="14601" width="20.125" style="52" customWidth="1"/>
    <col min="14602" max="14602" width="3.125" style="52" customWidth="1"/>
    <col min="14603" max="14603" width="4.375" style="52" customWidth="1"/>
    <col min="14604" max="14604" width="2.5" style="52" customWidth="1"/>
    <col min="14605" max="14851" width="9" style="52"/>
    <col min="14852" max="14852" width="2.25" style="52" customWidth="1"/>
    <col min="14853" max="14853" width="24.25" style="52" customWidth="1"/>
    <col min="14854" max="14854" width="4" style="52" customWidth="1"/>
    <col min="14855" max="14857" width="20.125" style="52" customWidth="1"/>
    <col min="14858" max="14858" width="3.125" style="52" customWidth="1"/>
    <col min="14859" max="14859" width="4.375" style="52" customWidth="1"/>
    <col min="14860" max="14860" width="2.5" style="52" customWidth="1"/>
    <col min="14861" max="15107" width="9" style="52"/>
    <col min="15108" max="15108" width="2.25" style="52" customWidth="1"/>
    <col min="15109" max="15109" width="24.25" style="52" customWidth="1"/>
    <col min="15110" max="15110" width="4" style="52" customWidth="1"/>
    <col min="15111" max="15113" width="20.125" style="52" customWidth="1"/>
    <col min="15114" max="15114" width="3.125" style="52" customWidth="1"/>
    <col min="15115" max="15115" width="4.375" style="52" customWidth="1"/>
    <col min="15116" max="15116" width="2.5" style="52" customWidth="1"/>
    <col min="15117" max="15363" width="9" style="52"/>
    <col min="15364" max="15364" width="2.25" style="52" customWidth="1"/>
    <col min="15365" max="15365" width="24.25" style="52" customWidth="1"/>
    <col min="15366" max="15366" width="4" style="52" customWidth="1"/>
    <col min="15367" max="15369" width="20.125" style="52" customWidth="1"/>
    <col min="15370" max="15370" width="3.125" style="52" customWidth="1"/>
    <col min="15371" max="15371" width="4.375" style="52" customWidth="1"/>
    <col min="15372" max="15372" width="2.5" style="52" customWidth="1"/>
    <col min="15373" max="15619" width="9" style="52"/>
    <col min="15620" max="15620" width="2.25" style="52" customWidth="1"/>
    <col min="15621" max="15621" width="24.25" style="52" customWidth="1"/>
    <col min="15622" max="15622" width="4" style="52" customWidth="1"/>
    <col min="15623" max="15625" width="20.125" style="52" customWidth="1"/>
    <col min="15626" max="15626" width="3.125" style="52" customWidth="1"/>
    <col min="15627" max="15627" width="4.375" style="52" customWidth="1"/>
    <col min="15628" max="15628" width="2.5" style="52" customWidth="1"/>
    <col min="15629" max="15875" width="9" style="52"/>
    <col min="15876" max="15876" width="2.25" style="52" customWidth="1"/>
    <col min="15877" max="15877" width="24.25" style="52" customWidth="1"/>
    <col min="15878" max="15878" width="4" style="52" customWidth="1"/>
    <col min="15879" max="15881" width="20.125" style="52" customWidth="1"/>
    <col min="15882" max="15882" width="3.125" style="52" customWidth="1"/>
    <col min="15883" max="15883" width="4.375" style="52" customWidth="1"/>
    <col min="15884" max="15884" width="2.5" style="52" customWidth="1"/>
    <col min="15885" max="16131" width="9" style="52"/>
    <col min="16132" max="16132" width="2.25" style="52" customWidth="1"/>
    <col min="16133" max="16133" width="24.25" style="52" customWidth="1"/>
    <col min="16134" max="16134" width="4" style="52" customWidth="1"/>
    <col min="16135" max="16137" width="20.125" style="52" customWidth="1"/>
    <col min="16138" max="16138" width="3.125" style="52" customWidth="1"/>
    <col min="16139" max="16139" width="4.375" style="52" customWidth="1"/>
    <col min="16140" max="16140" width="2.5" style="52" customWidth="1"/>
    <col min="16141" max="16384" width="9" style="52"/>
  </cols>
  <sheetData>
    <row r="1" spans="1:12" ht="20.100000000000001" customHeight="1">
      <c r="A1" s="180"/>
      <c r="B1" s="218" t="s">
        <v>131</v>
      </c>
      <c r="C1" s="181"/>
      <c r="D1" s="181"/>
      <c r="E1" s="181"/>
      <c r="F1" s="181"/>
      <c r="G1" s="181"/>
      <c r="H1" s="181"/>
      <c r="I1" s="181"/>
      <c r="J1" s="181"/>
      <c r="K1" s="181"/>
      <c r="L1" s="181"/>
    </row>
    <row r="2" spans="1:12" ht="20.100000000000001" customHeight="1">
      <c r="A2" s="180"/>
      <c r="B2" s="181"/>
      <c r="C2" s="181"/>
      <c r="D2" s="181"/>
      <c r="E2" s="181"/>
      <c r="F2" s="181"/>
      <c r="G2" s="181"/>
      <c r="H2" s="181"/>
      <c r="I2" s="307" t="s">
        <v>118</v>
      </c>
      <c r="J2" s="307"/>
      <c r="K2" s="307"/>
      <c r="L2" s="181"/>
    </row>
    <row r="3" spans="1:12" ht="20.100000000000001" customHeight="1">
      <c r="A3" s="180"/>
      <c r="B3" s="181"/>
      <c r="C3" s="181"/>
      <c r="D3" s="181"/>
      <c r="E3" s="181"/>
      <c r="F3" s="181"/>
      <c r="G3" s="181"/>
      <c r="H3" s="181"/>
      <c r="I3" s="269"/>
      <c r="J3" s="269"/>
      <c r="K3" s="269"/>
      <c r="L3" s="181"/>
    </row>
    <row r="4" spans="1:12" ht="20.100000000000001" customHeight="1">
      <c r="A4" s="308" t="s">
        <v>117</v>
      </c>
      <c r="B4" s="308"/>
      <c r="C4" s="308"/>
      <c r="D4" s="308"/>
      <c r="E4" s="308"/>
      <c r="F4" s="308"/>
      <c r="G4" s="308"/>
      <c r="H4" s="308"/>
      <c r="I4" s="308"/>
      <c r="J4" s="308"/>
      <c r="K4" s="308"/>
      <c r="L4" s="181"/>
    </row>
    <row r="5" spans="1:12" ht="20.100000000000001" customHeight="1">
      <c r="A5" s="182"/>
      <c r="B5" s="182"/>
      <c r="C5" s="182"/>
      <c r="D5" s="182"/>
      <c r="E5" s="182"/>
      <c r="F5" s="182"/>
      <c r="G5" s="182"/>
      <c r="H5" s="182"/>
      <c r="I5" s="182"/>
      <c r="J5" s="182"/>
      <c r="K5" s="182"/>
      <c r="L5" s="181"/>
    </row>
    <row r="6" spans="1:12" ht="30" customHeight="1">
      <c r="A6" s="182"/>
      <c r="B6" s="238" t="s">
        <v>108</v>
      </c>
      <c r="C6" s="184"/>
      <c r="D6" s="185"/>
      <c r="E6" s="185"/>
      <c r="F6" s="185"/>
      <c r="G6" s="185"/>
      <c r="H6" s="185"/>
      <c r="I6" s="185"/>
      <c r="J6" s="185"/>
      <c r="K6" s="186"/>
      <c r="L6" s="181"/>
    </row>
    <row r="7" spans="1:12" ht="30" customHeight="1">
      <c r="A7" s="181"/>
      <c r="B7" s="240" t="s">
        <v>109</v>
      </c>
      <c r="C7" s="309" t="s">
        <v>61</v>
      </c>
      <c r="D7" s="309"/>
      <c r="E7" s="309"/>
      <c r="F7" s="309"/>
      <c r="G7" s="309"/>
      <c r="H7" s="309"/>
      <c r="I7" s="309"/>
      <c r="J7" s="309"/>
      <c r="K7" s="310"/>
      <c r="L7" s="181"/>
    </row>
    <row r="8" spans="1:12" ht="30" customHeight="1">
      <c r="A8" s="181"/>
      <c r="B8" s="239" t="s">
        <v>110</v>
      </c>
      <c r="C8" s="311" t="s">
        <v>107</v>
      </c>
      <c r="D8" s="312"/>
      <c r="E8" s="312"/>
      <c r="F8" s="312"/>
      <c r="G8" s="312"/>
      <c r="H8" s="312"/>
      <c r="I8" s="312"/>
      <c r="J8" s="312"/>
      <c r="K8" s="313"/>
      <c r="L8" s="181"/>
    </row>
    <row r="9" spans="1:12" ht="30" customHeight="1">
      <c r="A9" s="181"/>
      <c r="B9" s="241" t="s">
        <v>111</v>
      </c>
      <c r="C9" s="311" t="s">
        <v>115</v>
      </c>
      <c r="D9" s="312"/>
      <c r="E9" s="312"/>
      <c r="F9" s="312"/>
      <c r="G9" s="312"/>
      <c r="H9" s="312"/>
      <c r="I9" s="312"/>
      <c r="J9" s="312"/>
      <c r="K9" s="313"/>
      <c r="L9" s="181"/>
    </row>
    <row r="10" spans="1:12" ht="18.75" customHeight="1">
      <c r="A10" s="181"/>
      <c r="B10" s="304" t="s">
        <v>112</v>
      </c>
      <c r="C10" s="187"/>
      <c r="D10" s="181"/>
      <c r="E10" s="181"/>
      <c r="F10" s="181"/>
      <c r="G10" s="181"/>
      <c r="H10" s="181"/>
      <c r="I10" s="181"/>
      <c r="J10" s="181"/>
      <c r="K10" s="188"/>
      <c r="L10" s="181"/>
    </row>
    <row r="11" spans="1:12" ht="32.25" customHeight="1">
      <c r="A11" s="181"/>
      <c r="B11" s="304"/>
      <c r="C11" s="187"/>
      <c r="D11" s="306" t="s">
        <v>63</v>
      </c>
      <c r="E11" s="306"/>
      <c r="F11" s="189"/>
      <c r="G11" s="190">
        <f>'1-2別添 参考様式（人員配置体制確認表）'!BE6</f>
        <v>0</v>
      </c>
      <c r="H11" s="191" t="s">
        <v>23</v>
      </c>
      <c r="I11" s="269"/>
      <c r="J11" s="269"/>
      <c r="K11" s="188"/>
      <c r="L11" s="181"/>
    </row>
    <row r="12" spans="1:12" ht="20.25" customHeight="1">
      <c r="A12" s="181"/>
      <c r="B12" s="305"/>
      <c r="C12" s="193"/>
      <c r="D12" s="194" t="s">
        <v>103</v>
      </c>
      <c r="E12" s="194"/>
      <c r="F12" s="195"/>
      <c r="G12" s="195"/>
      <c r="H12" s="195"/>
      <c r="I12" s="195"/>
      <c r="J12" s="195"/>
      <c r="K12" s="196"/>
      <c r="L12" s="181"/>
    </row>
    <row r="13" spans="1:12" ht="30" customHeight="1">
      <c r="A13" s="181"/>
      <c r="B13" s="242" t="s">
        <v>113</v>
      </c>
      <c r="C13" s="311" t="s">
        <v>116</v>
      </c>
      <c r="D13" s="312"/>
      <c r="E13" s="312"/>
      <c r="F13" s="312"/>
      <c r="G13" s="312"/>
      <c r="H13" s="312"/>
      <c r="I13" s="312"/>
      <c r="J13" s="312"/>
      <c r="K13" s="313"/>
      <c r="L13" s="181"/>
    </row>
    <row r="14" spans="1:12">
      <c r="A14" s="181"/>
      <c r="B14" s="315" t="s">
        <v>114</v>
      </c>
      <c r="C14" s="197"/>
      <c r="D14" s="198"/>
      <c r="E14" s="198"/>
      <c r="F14" s="198"/>
      <c r="G14" s="198"/>
      <c r="H14" s="198"/>
      <c r="I14" s="198"/>
      <c r="J14" s="198"/>
      <c r="K14" s="199"/>
      <c r="L14" s="181"/>
    </row>
    <row r="15" spans="1:12" ht="24.75" customHeight="1" thickBot="1">
      <c r="A15" s="181"/>
      <c r="B15" s="304"/>
      <c r="C15" s="187"/>
      <c r="D15" s="200" t="s">
        <v>64</v>
      </c>
      <c r="E15" s="181"/>
      <c r="F15" s="181"/>
      <c r="G15" s="181"/>
      <c r="H15" s="181"/>
      <c r="I15" s="181"/>
      <c r="J15" s="181"/>
      <c r="K15" s="188"/>
      <c r="L15" s="181"/>
    </row>
    <row r="16" spans="1:12" ht="24" customHeight="1">
      <c r="A16" s="181"/>
      <c r="B16" s="304"/>
      <c r="C16" s="187"/>
      <c r="D16" s="201"/>
      <c r="E16" s="316" t="s">
        <v>24</v>
      </c>
      <c r="F16" s="317"/>
      <c r="G16" s="202" t="s">
        <v>51</v>
      </c>
      <c r="H16" s="270"/>
      <c r="I16" s="204" t="s">
        <v>69</v>
      </c>
      <c r="J16" s="205"/>
      <c r="K16" s="188"/>
      <c r="L16" s="181"/>
    </row>
    <row r="17" spans="1:12" ht="24" customHeight="1">
      <c r="A17" s="181"/>
      <c r="B17" s="304"/>
      <c r="C17" s="187"/>
      <c r="D17" s="206" t="s">
        <v>65</v>
      </c>
      <c r="E17" s="190" t="b">
        <f>'1-2別添 参考様式（人員配置体制確認表）'!AE14</f>
        <v>0</v>
      </c>
      <c r="F17" s="207" t="s">
        <v>23</v>
      </c>
      <c r="G17" s="190">
        <f>'1-2別添 参考様式（人員配置体制確認表）'!AE16</f>
        <v>0</v>
      </c>
      <c r="H17" s="271" t="s">
        <v>23</v>
      </c>
      <c r="I17" s="208">
        <f>E17+G17</f>
        <v>0</v>
      </c>
      <c r="J17" s="209" t="s">
        <v>23</v>
      </c>
      <c r="K17" s="188"/>
      <c r="L17" s="181"/>
    </row>
    <row r="18" spans="1:12" ht="24" customHeight="1" thickBot="1">
      <c r="A18" s="181"/>
      <c r="B18" s="304"/>
      <c r="C18" s="187"/>
      <c r="D18" s="210" t="s">
        <v>66</v>
      </c>
      <c r="E18" s="190">
        <f>'1-2別添 参考様式（人員配置体制確認表）'!AI14</f>
        <v>0</v>
      </c>
      <c r="F18" s="191" t="s">
        <v>41</v>
      </c>
      <c r="G18" s="190">
        <f>'1-2別添 参考様式（人員配置体制確認表）'!AI16</f>
        <v>0</v>
      </c>
      <c r="H18" s="211" t="s">
        <v>41</v>
      </c>
      <c r="I18" s="212">
        <f>E18+G18</f>
        <v>0</v>
      </c>
      <c r="J18" s="213" t="s">
        <v>41</v>
      </c>
      <c r="K18" s="188"/>
      <c r="L18" s="181"/>
    </row>
    <row r="19" spans="1:12" ht="24.75" customHeight="1" thickBot="1">
      <c r="A19" s="181"/>
      <c r="B19" s="304"/>
      <c r="C19" s="187"/>
      <c r="D19" s="200" t="s">
        <v>68</v>
      </c>
      <c r="E19" s="181"/>
      <c r="F19" s="181"/>
      <c r="G19" s="214"/>
      <c r="H19" s="214"/>
      <c r="I19" s="214"/>
      <c r="J19" s="214"/>
      <c r="K19" s="188"/>
      <c r="L19" s="181"/>
    </row>
    <row r="20" spans="1:12" ht="24" customHeight="1">
      <c r="A20" s="181"/>
      <c r="B20" s="304"/>
      <c r="C20" s="187"/>
      <c r="D20" s="215"/>
      <c r="E20" s="216" t="s">
        <v>70</v>
      </c>
      <c r="F20" s="217"/>
      <c r="G20" s="218"/>
      <c r="H20" s="215"/>
      <c r="I20" s="216" t="s">
        <v>71</v>
      </c>
      <c r="J20" s="217"/>
      <c r="K20" s="188"/>
      <c r="L20" s="181"/>
    </row>
    <row r="21" spans="1:12" ht="24" customHeight="1">
      <c r="A21" s="181"/>
      <c r="B21" s="304"/>
      <c r="C21" s="187"/>
      <c r="D21" s="219" t="s">
        <v>65</v>
      </c>
      <c r="E21" s="220">
        <f>-1*('1-2別添 参考様式（人員配置体制確認表）'!Y26)</f>
        <v>0</v>
      </c>
      <c r="F21" s="209" t="s">
        <v>23</v>
      </c>
      <c r="G21" s="218"/>
      <c r="H21" s="219" t="s">
        <v>65</v>
      </c>
      <c r="I21" s="220">
        <f>-1*('1-2別添 参考様式（人員配置体制確認表）'!Y27)</f>
        <v>0</v>
      </c>
      <c r="J21" s="209" t="s">
        <v>23</v>
      </c>
      <c r="K21" s="188"/>
      <c r="L21" s="181"/>
    </row>
    <row r="22" spans="1:12" ht="24" customHeight="1" thickBot="1">
      <c r="A22" s="181"/>
      <c r="B22" s="304"/>
      <c r="C22" s="187"/>
      <c r="D22" s="221" t="s">
        <v>66</v>
      </c>
      <c r="E22" s="222">
        <f>-1*('1-2別添 参考様式（人員配置体制確認表）'!AC26)</f>
        <v>0</v>
      </c>
      <c r="F22" s="213" t="s">
        <v>41</v>
      </c>
      <c r="G22" s="218"/>
      <c r="H22" s="221" t="s">
        <v>66</v>
      </c>
      <c r="I22" s="222">
        <f>-1*('1-2別添 参考様式（人員配置体制確認表）'!AC27)</f>
        <v>0</v>
      </c>
      <c r="J22" s="213" t="s">
        <v>41</v>
      </c>
      <c r="K22" s="188"/>
      <c r="L22" s="181"/>
    </row>
    <row r="23" spans="1:12" ht="29.25" customHeight="1" thickBot="1">
      <c r="A23" s="181"/>
      <c r="B23" s="304"/>
      <c r="C23" s="187"/>
      <c r="D23" s="200" t="s">
        <v>72</v>
      </c>
      <c r="E23" s="214"/>
      <c r="F23" s="214"/>
      <c r="G23" s="214"/>
      <c r="H23" s="214"/>
      <c r="I23" s="214"/>
      <c r="J23" s="214"/>
      <c r="K23" s="188"/>
      <c r="L23" s="181"/>
    </row>
    <row r="24" spans="1:12" ht="24" customHeight="1">
      <c r="A24" s="181"/>
      <c r="B24" s="304"/>
      <c r="C24" s="187"/>
      <c r="D24" s="214"/>
      <c r="E24" s="214"/>
      <c r="F24" s="214"/>
      <c r="G24" s="214"/>
      <c r="H24" s="215"/>
      <c r="I24" s="216" t="s">
        <v>67</v>
      </c>
      <c r="J24" s="217"/>
      <c r="K24" s="188"/>
      <c r="L24" s="181"/>
    </row>
    <row r="25" spans="1:12" ht="24" customHeight="1">
      <c r="A25" s="181"/>
      <c r="B25" s="304"/>
      <c r="C25" s="187"/>
      <c r="D25" s="214"/>
      <c r="E25" s="214"/>
      <c r="F25" s="214"/>
      <c r="G25" s="214"/>
      <c r="H25" s="219" t="s">
        <v>65</v>
      </c>
      <c r="I25" s="207">
        <f>I17+E21+I21</f>
        <v>0</v>
      </c>
      <c r="J25" s="209" t="s">
        <v>23</v>
      </c>
      <c r="K25" s="188"/>
      <c r="L25" s="181"/>
    </row>
    <row r="26" spans="1:12" ht="24" customHeight="1" thickBot="1">
      <c r="A26" s="181"/>
      <c r="B26" s="304"/>
      <c r="C26" s="187"/>
      <c r="D26" s="223"/>
      <c r="E26" s="218"/>
      <c r="F26" s="223"/>
      <c r="G26" s="218"/>
      <c r="H26" s="221" t="s">
        <v>66</v>
      </c>
      <c r="I26" s="224">
        <f>I18+E22+I22</f>
        <v>0</v>
      </c>
      <c r="J26" s="213" t="s">
        <v>41</v>
      </c>
      <c r="K26" s="188"/>
      <c r="L26" s="181"/>
    </row>
    <row r="27" spans="1:12" ht="15.75" customHeight="1">
      <c r="A27" s="181"/>
      <c r="B27" s="304"/>
      <c r="C27" s="187"/>
      <c r="D27" s="223"/>
      <c r="E27" s="218"/>
      <c r="F27" s="223"/>
      <c r="G27" s="218"/>
      <c r="H27" s="214"/>
      <c r="I27" s="214"/>
      <c r="J27" s="214"/>
      <c r="K27" s="188"/>
      <c r="L27" s="181"/>
    </row>
    <row r="28" spans="1:12" ht="29.25" customHeight="1" thickBot="1">
      <c r="A28" s="181"/>
      <c r="B28" s="304"/>
      <c r="C28" s="225"/>
      <c r="D28" s="226" t="s">
        <v>104</v>
      </c>
      <c r="E28" s="227"/>
      <c r="F28" s="227"/>
      <c r="G28" s="227"/>
      <c r="H28" s="227"/>
      <c r="I28" s="227"/>
      <c r="J28" s="227"/>
      <c r="K28" s="228"/>
      <c r="L28" s="181"/>
    </row>
    <row r="29" spans="1:12" ht="29.25" customHeight="1">
      <c r="A29" s="181"/>
      <c r="B29" s="304"/>
      <c r="C29" s="187"/>
      <c r="D29" s="229"/>
      <c r="E29" s="229"/>
      <c r="F29" s="230"/>
      <c r="G29" s="318" t="s">
        <v>105</v>
      </c>
      <c r="H29" s="319"/>
      <c r="I29" s="320" t="s">
        <v>0</v>
      </c>
      <c r="J29" s="319"/>
      <c r="K29" s="188"/>
      <c r="L29" s="181"/>
    </row>
    <row r="30" spans="1:12" ht="29.25" customHeight="1">
      <c r="A30" s="181"/>
      <c r="B30" s="304"/>
      <c r="C30" s="187"/>
      <c r="D30" s="231"/>
      <c r="E30" s="231"/>
      <c r="F30" s="232" t="s">
        <v>65</v>
      </c>
      <c r="G30" s="272">
        <f>'1-2別添 参考様式（人員配置体制確認表）'!AV17+'1-2別添 参考様式（人員配置体制確認表）'!BM15</f>
        <v>0</v>
      </c>
      <c r="H30" s="271" t="s">
        <v>23</v>
      </c>
      <c r="I30" s="208">
        <f>G30</f>
        <v>0</v>
      </c>
      <c r="J30" s="209" t="s">
        <v>23</v>
      </c>
      <c r="K30" s="188"/>
      <c r="L30" s="181"/>
    </row>
    <row r="31" spans="1:12" ht="29.25" customHeight="1" thickBot="1">
      <c r="A31" s="181"/>
      <c r="B31" s="304"/>
      <c r="C31" s="187"/>
      <c r="D31" s="234"/>
      <c r="E31" s="234"/>
      <c r="F31" s="235" t="s">
        <v>66</v>
      </c>
      <c r="G31" s="273">
        <f>'1-2別添 参考様式（人員配置体制確認表）'!AZ17+'1-2別添 参考様式（人員配置体制確認表）'!BQ15</f>
        <v>0</v>
      </c>
      <c r="H31" s="237" t="s">
        <v>41</v>
      </c>
      <c r="I31" s="212">
        <f>G31</f>
        <v>0</v>
      </c>
      <c r="J31" s="213" t="s">
        <v>41</v>
      </c>
      <c r="K31" s="188"/>
      <c r="L31" s="181"/>
    </row>
    <row r="32" spans="1:12" ht="29.25" customHeight="1">
      <c r="A32" s="181"/>
      <c r="B32" s="304"/>
      <c r="C32" s="187"/>
      <c r="D32" s="302"/>
      <c r="E32" s="300" t="s">
        <v>134</v>
      </c>
      <c r="F32" s="301"/>
      <c r="G32" s="301"/>
      <c r="H32" s="301"/>
      <c r="I32" s="301"/>
      <c r="J32" s="301"/>
      <c r="K32" s="303"/>
      <c r="L32" s="181"/>
    </row>
    <row r="33" spans="1:12" ht="29.25" customHeight="1">
      <c r="A33" s="181"/>
      <c r="B33" s="304"/>
      <c r="C33" s="187"/>
      <c r="D33" s="321" t="s">
        <v>73</v>
      </c>
      <c r="E33" s="322"/>
      <c r="F33" s="322"/>
      <c r="G33" s="322"/>
      <c r="H33" s="323"/>
      <c r="I33" s="324" t="str">
        <f>IF(I26&lt;=I31,"可","不可")</f>
        <v>可</v>
      </c>
      <c r="J33" s="325"/>
      <c r="K33" s="188"/>
      <c r="L33" s="181"/>
    </row>
    <row r="34" spans="1:12">
      <c r="A34" s="181"/>
      <c r="B34" s="305"/>
      <c r="C34" s="193"/>
      <c r="D34" s="195"/>
      <c r="E34" s="195"/>
      <c r="F34" s="195"/>
      <c r="G34" s="195"/>
      <c r="H34" s="195"/>
      <c r="I34" s="195"/>
      <c r="J34" s="195"/>
      <c r="K34" s="196"/>
      <c r="L34" s="181"/>
    </row>
    <row r="35" spans="1:12">
      <c r="A35" s="181"/>
      <c r="B35" s="198"/>
      <c r="C35" s="198"/>
      <c r="D35" s="198"/>
      <c r="E35" s="198"/>
      <c r="F35" s="198"/>
      <c r="G35" s="198"/>
      <c r="H35" s="198"/>
      <c r="I35" s="198"/>
      <c r="J35" s="198"/>
      <c r="K35" s="198"/>
      <c r="L35" s="181"/>
    </row>
    <row r="36" spans="1:12" ht="17.25" customHeight="1">
      <c r="A36" s="181"/>
      <c r="B36" s="314" t="s">
        <v>120</v>
      </c>
      <c r="C36" s="314"/>
      <c r="D36" s="314"/>
      <c r="E36" s="314"/>
      <c r="F36" s="314"/>
      <c r="G36" s="314"/>
      <c r="H36" s="314"/>
      <c r="I36" s="314"/>
      <c r="J36" s="314"/>
      <c r="K36" s="314"/>
      <c r="L36" s="181"/>
    </row>
    <row r="37" spans="1:12" ht="17.25" customHeight="1">
      <c r="A37" s="181"/>
      <c r="B37" s="314"/>
      <c r="C37" s="314"/>
      <c r="D37" s="314"/>
      <c r="E37" s="314"/>
      <c r="F37" s="314"/>
      <c r="G37" s="314"/>
      <c r="H37" s="314"/>
      <c r="I37" s="314"/>
      <c r="J37" s="314"/>
      <c r="K37" s="314"/>
      <c r="L37" s="181"/>
    </row>
    <row r="38" spans="1:12" ht="17.25" customHeight="1">
      <c r="A38" s="181"/>
      <c r="B38" s="314"/>
      <c r="C38" s="314"/>
      <c r="D38" s="314"/>
      <c r="E38" s="314"/>
      <c r="F38" s="314"/>
      <c r="G38" s="314"/>
      <c r="H38" s="314"/>
      <c r="I38" s="314"/>
      <c r="J38" s="314"/>
      <c r="K38" s="314"/>
      <c r="L38" s="181"/>
    </row>
    <row r="39" spans="1:12" ht="17.25" customHeight="1">
      <c r="A39" s="181"/>
      <c r="B39" s="314"/>
      <c r="C39" s="314"/>
      <c r="D39" s="314"/>
      <c r="E39" s="314"/>
      <c r="F39" s="314"/>
      <c r="G39" s="314"/>
      <c r="H39" s="314"/>
      <c r="I39" s="314"/>
      <c r="J39" s="314"/>
      <c r="K39" s="314"/>
      <c r="L39" s="181"/>
    </row>
    <row r="40" spans="1:12" ht="17.25" customHeight="1">
      <c r="A40" s="181"/>
      <c r="B40" s="314"/>
      <c r="C40" s="314"/>
      <c r="D40" s="314"/>
      <c r="E40" s="314"/>
      <c r="F40" s="314"/>
      <c r="G40" s="314"/>
      <c r="H40" s="314"/>
      <c r="I40" s="314"/>
      <c r="J40" s="314"/>
      <c r="K40" s="314"/>
      <c r="L40" s="181"/>
    </row>
    <row r="41" spans="1:12" ht="17.25" customHeight="1">
      <c r="A41" s="181"/>
      <c r="B41" s="252"/>
      <c r="C41" s="252"/>
      <c r="D41" s="252"/>
      <c r="E41" s="252"/>
      <c r="F41" s="252"/>
      <c r="G41" s="252"/>
      <c r="H41" s="252"/>
      <c r="I41" s="252"/>
      <c r="J41" s="252"/>
      <c r="K41" s="252"/>
      <c r="L41" s="181"/>
    </row>
    <row r="45" spans="1:12">
      <c r="B45" s="53"/>
    </row>
    <row r="46" spans="1:12">
      <c r="B46" s="54"/>
    </row>
    <row r="47" spans="1:12">
      <c r="B47" s="54"/>
    </row>
    <row r="48" spans="1:12">
      <c r="B48" s="54"/>
    </row>
    <row r="49" spans="2:2">
      <c r="B49" s="54"/>
    </row>
    <row r="50" spans="2:2">
      <c r="B50" s="54"/>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DH77"/>
  <sheetViews>
    <sheetView view="pageBreakPreview" zoomScale="70" zoomScaleNormal="100" zoomScaleSheetLayoutView="70" workbookViewId="0"/>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1:112" ht="21" customHeight="1">
      <c r="A1" s="1" t="s">
        <v>133</v>
      </c>
      <c r="B1" s="2"/>
      <c r="C1" s="2"/>
      <c r="G1" s="1"/>
      <c r="W1" s="1" t="s">
        <v>56</v>
      </c>
      <c r="AK1" s="6"/>
      <c r="AO1" s="159"/>
      <c r="AZ1" s="159"/>
      <c r="BA1" s="159"/>
      <c r="BB1" s="159"/>
      <c r="BC1" s="159"/>
      <c r="BD1" s="159"/>
      <c r="BE1" s="159"/>
      <c r="BF1" s="159"/>
      <c r="BG1" s="159"/>
      <c r="BH1" s="159"/>
      <c r="BI1" s="159"/>
      <c r="BJ1" s="159"/>
      <c r="BK1" s="159"/>
      <c r="BL1" s="159"/>
      <c r="BM1" s="159"/>
      <c r="BN1" s="159"/>
      <c r="BO1" s="159"/>
      <c r="BP1" s="159"/>
      <c r="BQ1" s="159"/>
      <c r="BR1" s="159"/>
      <c r="BS1" s="6"/>
      <c r="BT1" s="6"/>
      <c r="BU1" s="6"/>
      <c r="BV1" s="6"/>
      <c r="BW1" s="6"/>
      <c r="BX1" s="6"/>
      <c r="BY1" s="6"/>
      <c r="BZ1" s="6"/>
      <c r="CA1" s="6"/>
      <c r="CB1" s="6"/>
      <c r="CC1" s="6"/>
      <c r="CD1" s="6"/>
      <c r="CE1" s="6"/>
    </row>
    <row r="2" spans="1:112" ht="21" customHeight="1">
      <c r="B2" s="2"/>
      <c r="C2" s="2"/>
      <c r="G2" s="1"/>
      <c r="Y2" s="1">
        <v>-1</v>
      </c>
      <c r="AO2" s="381" t="s">
        <v>106</v>
      </c>
      <c r="AP2" s="381"/>
      <c r="AQ2" s="381"/>
      <c r="AR2" s="381"/>
      <c r="AS2" s="381"/>
      <c r="AT2" s="381"/>
      <c r="AU2" s="381"/>
      <c r="AV2" s="381"/>
      <c r="AW2" s="382"/>
      <c r="AX2" s="383"/>
      <c r="AY2" s="383"/>
      <c r="AZ2" s="383"/>
      <c r="BA2" s="383"/>
      <c r="BB2" s="383"/>
      <c r="BC2" s="383"/>
      <c r="BD2" s="383"/>
      <c r="BE2" s="383"/>
      <c r="BF2" s="383"/>
      <c r="BG2" s="383"/>
      <c r="BH2" s="383"/>
      <c r="BI2" s="383"/>
      <c r="BJ2" s="383"/>
      <c r="BK2" s="383"/>
      <c r="BL2" s="383"/>
      <c r="BM2" s="383"/>
      <c r="BN2" s="383"/>
      <c r="BO2" s="383"/>
      <c r="BP2" s="383"/>
      <c r="BQ2" s="383"/>
      <c r="BR2" s="384"/>
      <c r="BS2" s="78"/>
      <c r="BT2" s="78"/>
      <c r="BU2" s="78"/>
      <c r="BV2" s="78"/>
      <c r="BW2" s="78"/>
      <c r="BX2" s="78"/>
      <c r="BY2" s="78"/>
      <c r="CA2" s="78"/>
      <c r="CB2" s="78"/>
      <c r="CC2" s="78"/>
      <c r="CD2" s="78"/>
      <c r="CE2" s="78"/>
    </row>
    <row r="3" spans="1:112" ht="21" customHeight="1">
      <c r="B3" s="2"/>
      <c r="C3" s="2"/>
      <c r="G3" s="1"/>
      <c r="AO3" s="381" t="s">
        <v>39</v>
      </c>
      <c r="AP3" s="381"/>
      <c r="AQ3" s="381"/>
      <c r="AR3" s="381"/>
      <c r="AS3" s="381"/>
      <c r="AT3" s="381"/>
      <c r="AU3" s="381"/>
      <c r="AV3" s="381"/>
      <c r="AW3" s="385"/>
      <c r="AX3" s="385"/>
      <c r="AY3" s="385"/>
      <c r="AZ3" s="385"/>
      <c r="BA3" s="385"/>
      <c r="BB3" s="385"/>
      <c r="BC3" s="385"/>
      <c r="BD3" s="385"/>
      <c r="BE3" s="385"/>
      <c r="BF3" s="385"/>
      <c r="BG3" s="385"/>
      <c r="BH3" s="385"/>
      <c r="BI3" s="385"/>
      <c r="BJ3" s="385"/>
      <c r="BK3" s="386" t="s">
        <v>40</v>
      </c>
      <c r="BL3" s="387"/>
      <c r="BM3" s="387"/>
      <c r="BN3" s="388"/>
      <c r="BO3" s="389"/>
      <c r="BP3" s="390"/>
      <c r="BQ3" s="390"/>
      <c r="BR3" s="391"/>
      <c r="BS3" s="78"/>
      <c r="BT3" s="78"/>
      <c r="BU3" s="78"/>
      <c r="BV3" s="78"/>
      <c r="BW3" s="78"/>
      <c r="BX3" s="78"/>
      <c r="BY3" s="78"/>
      <c r="CA3" s="78"/>
      <c r="CB3" s="78"/>
      <c r="CC3" s="78"/>
      <c r="CD3" s="78"/>
      <c r="CE3" s="78"/>
    </row>
    <row r="4" spans="1:112" ht="21" customHeight="1">
      <c r="B4" s="2"/>
      <c r="C4" s="58"/>
      <c r="D4" s="361" t="s">
        <v>74</v>
      </c>
      <c r="E4" s="361"/>
      <c r="F4" s="361"/>
      <c r="G4" s="361"/>
      <c r="H4" s="361"/>
      <c r="I4" s="361"/>
      <c r="J4" s="361"/>
      <c r="K4" s="59"/>
      <c r="L4" s="59"/>
      <c r="M4" s="60"/>
      <c r="N4" s="60"/>
      <c r="O4" s="60"/>
      <c r="P4" s="60"/>
      <c r="Q4" s="60"/>
      <c r="R4" s="60"/>
      <c r="S4" s="60"/>
      <c r="T4" s="60"/>
      <c r="U4" s="61"/>
      <c r="V4" s="62"/>
      <c r="W4" s="63"/>
      <c r="X4" s="3"/>
      <c r="Y4" s="3"/>
      <c r="Z4" s="56" t="s">
        <v>62</v>
      </c>
      <c r="AA4" s="47"/>
      <c r="CA4" s="379"/>
      <c r="CB4" s="379"/>
      <c r="CC4" s="379"/>
      <c r="CD4" s="379"/>
      <c r="CE4" s="379"/>
      <c r="CF4" s="379"/>
      <c r="CG4" s="379"/>
      <c r="CH4" s="380"/>
      <c r="CI4" s="380"/>
      <c r="CJ4" s="380"/>
      <c r="CK4" s="380"/>
      <c r="CL4" s="379"/>
      <c r="CM4" s="379"/>
      <c r="CN4" s="379"/>
      <c r="CO4" s="379"/>
      <c r="CP4" s="379"/>
      <c r="CQ4" s="379"/>
      <c r="CR4" s="379"/>
      <c r="CS4" s="379"/>
      <c r="CT4" s="379"/>
      <c r="CU4" s="379"/>
      <c r="CV4" s="379"/>
      <c r="CW4" s="379"/>
      <c r="CX4" s="379"/>
      <c r="CY4" s="379"/>
      <c r="CZ4" s="379"/>
      <c r="DA4" s="379"/>
      <c r="DB4" s="379"/>
      <c r="DC4" s="379"/>
      <c r="DD4" s="379"/>
      <c r="DE4" s="379"/>
      <c r="DF4" s="379"/>
      <c r="DG4" s="379"/>
      <c r="DH4" s="379"/>
    </row>
    <row r="5" spans="1:112" ht="27.75" customHeight="1">
      <c r="B5" s="2"/>
      <c r="C5" s="58"/>
      <c r="D5" s="392"/>
      <c r="E5" s="392"/>
      <c r="F5" s="392"/>
      <c r="G5" s="329" t="s">
        <v>31</v>
      </c>
      <c r="H5" s="329"/>
      <c r="I5" s="329"/>
      <c r="J5" s="329"/>
      <c r="K5" s="329"/>
      <c r="L5" s="329"/>
      <c r="M5" s="329"/>
      <c r="N5" s="329"/>
      <c r="O5" s="329"/>
      <c r="P5" s="329"/>
      <c r="Q5" s="329"/>
      <c r="R5" s="329"/>
      <c r="S5" s="329"/>
      <c r="T5" s="330"/>
      <c r="U5" s="61"/>
      <c r="V5" s="61"/>
      <c r="W5" s="63"/>
      <c r="X5" s="3"/>
      <c r="Y5" s="3"/>
      <c r="Z5" s="328"/>
      <c r="AA5" s="329"/>
      <c r="AB5" s="329"/>
      <c r="AC5" s="329"/>
      <c r="AD5" s="329"/>
      <c r="AE5" s="329"/>
      <c r="AF5" s="330"/>
      <c r="AG5" s="354" t="s">
        <v>30</v>
      </c>
      <c r="AH5" s="355"/>
      <c r="AI5" s="355"/>
      <c r="AJ5" s="356"/>
      <c r="AK5" s="328" t="s">
        <v>29</v>
      </c>
      <c r="AL5" s="329"/>
      <c r="AM5" s="329"/>
      <c r="AN5" s="330"/>
      <c r="AO5" s="328" t="s">
        <v>28</v>
      </c>
      <c r="AP5" s="329"/>
      <c r="AQ5" s="329"/>
      <c r="AR5" s="330"/>
      <c r="AS5" s="328" t="s">
        <v>27</v>
      </c>
      <c r="AT5" s="329"/>
      <c r="AU5" s="329"/>
      <c r="AV5" s="330"/>
      <c r="AW5" s="328" t="s">
        <v>26</v>
      </c>
      <c r="AX5" s="329"/>
      <c r="AY5" s="329"/>
      <c r="AZ5" s="330"/>
      <c r="BA5" s="328" t="s">
        <v>25</v>
      </c>
      <c r="BB5" s="329"/>
      <c r="BC5" s="329"/>
      <c r="BD5" s="330"/>
      <c r="BE5" s="328" t="s">
        <v>22</v>
      </c>
      <c r="BF5" s="329"/>
      <c r="BG5" s="330"/>
      <c r="BK5" s="256"/>
      <c r="BL5" s="256"/>
      <c r="BM5" s="256"/>
      <c r="BN5" s="256"/>
      <c r="BO5" s="257"/>
      <c r="BP5" s="263"/>
      <c r="BQ5" s="10"/>
      <c r="BR5" s="10"/>
      <c r="BS5" s="10"/>
      <c r="CA5" s="380"/>
      <c r="CB5" s="380"/>
      <c r="CC5" s="380"/>
      <c r="CD5" s="380"/>
      <c r="CE5" s="380"/>
      <c r="CF5" s="380"/>
      <c r="CG5" s="380"/>
      <c r="CH5" s="377"/>
      <c r="CI5" s="377"/>
      <c r="CJ5" s="377"/>
      <c r="CK5" s="377"/>
      <c r="CL5" s="377"/>
      <c r="CM5" s="377"/>
      <c r="CN5" s="377"/>
      <c r="CO5" s="377"/>
      <c r="CP5" s="377"/>
      <c r="CQ5" s="377"/>
      <c r="CR5" s="377"/>
      <c r="CS5" s="377"/>
      <c r="CT5" s="377"/>
      <c r="CU5" s="377"/>
      <c r="CV5" s="377"/>
      <c r="CW5" s="377"/>
      <c r="CX5" s="377"/>
      <c r="CY5" s="377"/>
      <c r="CZ5" s="377"/>
      <c r="DA5" s="377"/>
      <c r="DB5" s="377"/>
      <c r="DC5" s="377"/>
      <c r="DD5" s="377"/>
      <c r="DE5" s="377"/>
      <c r="DF5" s="378"/>
      <c r="DG5" s="378"/>
      <c r="DH5" s="378"/>
    </row>
    <row r="6" spans="1:112" ht="21" customHeight="1">
      <c r="B6" s="2"/>
      <c r="C6" s="58"/>
      <c r="D6" s="392"/>
      <c r="E6" s="392"/>
      <c r="F6" s="392"/>
      <c r="G6" s="329" t="s">
        <v>20</v>
      </c>
      <c r="H6" s="329"/>
      <c r="I6" s="329"/>
      <c r="J6" s="329"/>
      <c r="K6" s="329"/>
      <c r="L6" s="329"/>
      <c r="M6" s="329"/>
      <c r="N6" s="329"/>
      <c r="O6" s="329"/>
      <c r="P6" s="329"/>
      <c r="Q6" s="329"/>
      <c r="R6" s="329"/>
      <c r="S6" s="329"/>
      <c r="T6" s="330"/>
      <c r="U6" s="61"/>
      <c r="V6" s="61"/>
      <c r="W6" s="63"/>
      <c r="X6" s="3"/>
      <c r="Y6" s="3"/>
      <c r="Z6" s="393" t="s">
        <v>42</v>
      </c>
      <c r="AA6" s="394"/>
      <c r="AB6" s="394"/>
      <c r="AC6" s="394"/>
      <c r="AD6" s="394"/>
      <c r="AE6" s="394"/>
      <c r="AF6" s="395"/>
      <c r="AG6" s="396"/>
      <c r="AH6" s="397"/>
      <c r="AI6" s="397"/>
      <c r="AJ6" s="398"/>
      <c r="AK6" s="396"/>
      <c r="AL6" s="397"/>
      <c r="AM6" s="397"/>
      <c r="AN6" s="398"/>
      <c r="AO6" s="396"/>
      <c r="AP6" s="397"/>
      <c r="AQ6" s="397"/>
      <c r="AR6" s="398"/>
      <c r="AS6" s="396"/>
      <c r="AT6" s="397"/>
      <c r="AU6" s="397"/>
      <c r="AV6" s="398"/>
      <c r="AW6" s="396"/>
      <c r="AX6" s="397"/>
      <c r="AY6" s="397"/>
      <c r="AZ6" s="398"/>
      <c r="BA6" s="396"/>
      <c r="BB6" s="397"/>
      <c r="BC6" s="397"/>
      <c r="BD6" s="398"/>
      <c r="BE6" s="399">
        <f>SUM(AG6:BD6)</f>
        <v>0</v>
      </c>
      <c r="BF6" s="400"/>
      <c r="BG6" s="401"/>
      <c r="BL6" s="25"/>
      <c r="BM6" s="25"/>
      <c r="BN6" s="25"/>
      <c r="BW6" s="57"/>
      <c r="CC6" s="25"/>
      <c r="CD6" s="25"/>
      <c r="CE6" s="25"/>
      <c r="CL6" s="407"/>
      <c r="CM6" s="407"/>
      <c r="CN6" s="407"/>
      <c r="CO6" s="407"/>
      <c r="CP6" s="407"/>
      <c r="CQ6" s="407"/>
      <c r="CR6" s="407"/>
      <c r="CS6" s="407"/>
      <c r="CT6" s="377"/>
      <c r="CU6" s="377"/>
      <c r="CV6" s="377"/>
      <c r="CW6" s="377"/>
      <c r="CX6" s="377"/>
      <c r="CY6" s="377"/>
      <c r="CZ6" s="377"/>
      <c r="DA6" s="377"/>
      <c r="DB6" s="377"/>
      <c r="DC6" s="377"/>
      <c r="DD6" s="377"/>
      <c r="DE6" s="377"/>
      <c r="DF6" s="378"/>
      <c r="DG6" s="378"/>
      <c r="DH6" s="378"/>
    </row>
    <row r="7" spans="1:112" ht="21" customHeight="1">
      <c r="B7" s="2"/>
      <c r="C7" s="58"/>
      <c r="D7" s="392"/>
      <c r="E7" s="392"/>
      <c r="F7" s="392"/>
      <c r="G7" s="329" t="s">
        <v>102</v>
      </c>
      <c r="H7" s="329"/>
      <c r="I7" s="329"/>
      <c r="J7" s="329"/>
      <c r="K7" s="329"/>
      <c r="L7" s="329"/>
      <c r="M7" s="329"/>
      <c r="N7" s="329"/>
      <c r="O7" s="329"/>
      <c r="P7" s="329"/>
      <c r="Q7" s="329"/>
      <c r="R7" s="329"/>
      <c r="S7" s="329"/>
      <c r="T7" s="330"/>
      <c r="U7" s="64"/>
      <c r="V7" s="61"/>
      <c r="W7" s="63"/>
      <c r="X7" s="3"/>
      <c r="Y7" s="3"/>
      <c r="Z7" s="4" t="s">
        <v>33</v>
      </c>
      <c r="AA7" s="354" t="s">
        <v>34</v>
      </c>
      <c r="AB7" s="355"/>
      <c r="AC7" s="355"/>
      <c r="AD7" s="355"/>
      <c r="AE7" s="355"/>
      <c r="AF7" s="356"/>
      <c r="AG7" s="403"/>
      <c r="AH7" s="404"/>
      <c r="AI7" s="404"/>
      <c r="AJ7" s="405"/>
      <c r="AK7" s="403"/>
      <c r="AL7" s="404"/>
      <c r="AM7" s="404"/>
      <c r="AN7" s="405"/>
      <c r="AO7" s="403"/>
      <c r="AP7" s="404"/>
      <c r="AQ7" s="404"/>
      <c r="AR7" s="405"/>
      <c r="AS7" s="396"/>
      <c r="AT7" s="397"/>
      <c r="AU7" s="397"/>
      <c r="AV7" s="398"/>
      <c r="AW7" s="396"/>
      <c r="AX7" s="397"/>
      <c r="AY7" s="397"/>
      <c r="AZ7" s="398"/>
      <c r="BA7" s="396"/>
      <c r="BB7" s="397"/>
      <c r="BC7" s="397"/>
      <c r="BD7" s="398"/>
      <c r="BE7" s="399">
        <f>SUM(AG7:BD7)</f>
        <v>0</v>
      </c>
      <c r="BF7" s="400"/>
      <c r="BG7" s="401"/>
      <c r="CB7" s="379"/>
      <c r="CC7" s="379"/>
      <c r="CD7" s="379"/>
      <c r="CE7" s="379"/>
      <c r="CF7" s="379"/>
      <c r="CG7" s="379"/>
      <c r="CH7" s="379"/>
      <c r="CI7" s="406"/>
      <c r="CJ7" s="406"/>
      <c r="CK7" s="406"/>
      <c r="CL7" s="377"/>
      <c r="CM7" s="377"/>
      <c r="CN7" s="377"/>
      <c r="CO7" s="377"/>
      <c r="CP7" s="377"/>
      <c r="CQ7" s="377"/>
      <c r="CR7" s="377"/>
      <c r="CS7" s="377"/>
      <c r="CT7" s="377"/>
      <c r="CU7" s="377"/>
      <c r="CV7" s="377"/>
      <c r="CW7" s="377"/>
      <c r="CX7" s="377"/>
      <c r="CY7" s="377"/>
      <c r="CZ7" s="377"/>
      <c r="DA7" s="377"/>
      <c r="DB7" s="377"/>
      <c r="DC7" s="377"/>
      <c r="DD7" s="377"/>
      <c r="DE7" s="377"/>
      <c r="DF7" s="378"/>
      <c r="DG7" s="378"/>
      <c r="DH7" s="378"/>
    </row>
    <row r="8" spans="1:112" ht="21" customHeight="1">
      <c r="B8" s="3"/>
      <c r="C8" s="65"/>
      <c r="D8" s="60"/>
      <c r="E8" s="60"/>
      <c r="F8" s="60"/>
      <c r="G8" s="60"/>
      <c r="H8" s="60"/>
      <c r="I8" s="60"/>
      <c r="J8" s="60"/>
      <c r="K8" s="60"/>
      <c r="L8" s="66" t="str">
        <f>IF(COUNTIF(D5:F7,"○")&gt;1,"いずれか１つを選択してください。","")</f>
        <v/>
      </c>
      <c r="M8" s="60"/>
      <c r="N8" s="60"/>
      <c r="O8" s="60"/>
      <c r="P8" s="60"/>
      <c r="Q8" s="60"/>
      <c r="R8" s="60"/>
      <c r="S8" s="60"/>
      <c r="T8" s="60"/>
      <c r="U8" s="67"/>
      <c r="V8" s="67"/>
      <c r="W8" s="63"/>
      <c r="X8" s="3"/>
      <c r="Y8" s="3"/>
      <c r="Z8" s="354" t="s">
        <v>35</v>
      </c>
      <c r="AA8" s="355"/>
      <c r="AB8" s="355"/>
      <c r="AC8" s="355"/>
      <c r="AD8" s="355"/>
      <c r="AE8" s="355"/>
      <c r="AF8" s="356"/>
      <c r="AG8" s="396"/>
      <c r="AH8" s="397"/>
      <c r="AI8" s="397"/>
      <c r="AJ8" s="398"/>
      <c r="AK8" s="396"/>
      <c r="AL8" s="397"/>
      <c r="AM8" s="397"/>
      <c r="AN8" s="398"/>
      <c r="AO8" s="396"/>
      <c r="AP8" s="397"/>
      <c r="AQ8" s="397"/>
      <c r="AR8" s="398"/>
      <c r="AS8" s="396"/>
      <c r="AT8" s="397"/>
      <c r="AU8" s="397"/>
      <c r="AV8" s="398"/>
      <c r="AW8" s="396"/>
      <c r="AX8" s="397"/>
      <c r="AY8" s="397"/>
      <c r="AZ8" s="398"/>
      <c r="BA8" s="396"/>
      <c r="BB8" s="397"/>
      <c r="BC8" s="397"/>
      <c r="BD8" s="398"/>
      <c r="BE8" s="399">
        <f>SUM(AG8:BD8)</f>
        <v>0</v>
      </c>
      <c r="BF8" s="400"/>
      <c r="BG8" s="401"/>
      <c r="BU8" s="57"/>
      <c r="BW8" s="402"/>
      <c r="BX8" s="402"/>
      <c r="BY8" s="402"/>
      <c r="BZ8" s="402"/>
      <c r="CA8" s="402"/>
      <c r="CB8" s="409"/>
      <c r="CC8" s="409"/>
      <c r="CD8" s="409"/>
      <c r="CE8" s="409"/>
      <c r="CF8" s="409"/>
      <c r="CG8" s="409"/>
      <c r="CH8" s="409"/>
      <c r="CI8" s="406"/>
      <c r="CJ8" s="406"/>
      <c r="CK8" s="406"/>
      <c r="CL8" s="378"/>
      <c r="CM8" s="378"/>
      <c r="CN8" s="378"/>
      <c r="CO8" s="378"/>
      <c r="CP8" s="378"/>
      <c r="CQ8" s="378"/>
      <c r="CR8" s="378"/>
      <c r="CS8" s="378"/>
      <c r="CT8" s="378"/>
      <c r="CU8" s="378"/>
      <c r="CV8" s="378"/>
      <c r="CW8" s="378"/>
      <c r="CX8" s="378"/>
      <c r="CY8" s="378"/>
      <c r="CZ8" s="378"/>
      <c r="DA8" s="378"/>
      <c r="DB8" s="378"/>
      <c r="DC8" s="378"/>
      <c r="DD8" s="378"/>
      <c r="DE8" s="378"/>
      <c r="DF8" s="378"/>
      <c r="DG8" s="378"/>
      <c r="DH8" s="378"/>
    </row>
    <row r="9" spans="1:112" ht="21" customHeight="1">
      <c r="B9" s="3"/>
      <c r="C9" s="65"/>
      <c r="D9" s="60"/>
      <c r="E9" s="67"/>
      <c r="F9" s="61"/>
      <c r="G9" s="61"/>
      <c r="H9" s="61"/>
      <c r="I9" s="61"/>
      <c r="J9" s="61"/>
      <c r="K9" s="61"/>
      <c r="L9" s="61"/>
      <c r="M9" s="61"/>
      <c r="N9" s="61"/>
      <c r="O9" s="61"/>
      <c r="P9" s="61"/>
      <c r="Q9" s="61"/>
      <c r="R9" s="61"/>
      <c r="S9" s="61"/>
      <c r="T9" s="61"/>
      <c r="U9" s="61"/>
      <c r="V9" s="67"/>
      <c r="W9" s="63"/>
      <c r="X9" s="3"/>
      <c r="Y9" s="3"/>
      <c r="Z9" s="354" t="s">
        <v>22</v>
      </c>
      <c r="AA9" s="355"/>
      <c r="AB9" s="355"/>
      <c r="AC9" s="355"/>
      <c r="AD9" s="355"/>
      <c r="AE9" s="355"/>
      <c r="AF9" s="356"/>
      <c r="AG9" s="399">
        <f>AG6+AG8</f>
        <v>0</v>
      </c>
      <c r="AH9" s="400"/>
      <c r="AI9" s="400"/>
      <c r="AJ9" s="401"/>
      <c r="AK9" s="399">
        <f>AK6+AK8</f>
        <v>0</v>
      </c>
      <c r="AL9" s="400"/>
      <c r="AM9" s="400"/>
      <c r="AN9" s="401"/>
      <c r="AO9" s="399">
        <f>AO6+AO8</f>
        <v>0</v>
      </c>
      <c r="AP9" s="400"/>
      <c r="AQ9" s="400"/>
      <c r="AR9" s="401"/>
      <c r="AS9" s="399">
        <f>AS6+AS8</f>
        <v>0</v>
      </c>
      <c r="AT9" s="400"/>
      <c r="AU9" s="400"/>
      <c r="AV9" s="401"/>
      <c r="AW9" s="399">
        <f>AW6+AW8</f>
        <v>0</v>
      </c>
      <c r="AX9" s="400"/>
      <c r="AY9" s="400"/>
      <c r="AZ9" s="401"/>
      <c r="BA9" s="399">
        <f>BA6+BA8</f>
        <v>0</v>
      </c>
      <c r="BB9" s="400"/>
      <c r="BC9" s="400"/>
      <c r="BD9" s="401"/>
      <c r="BE9" s="399">
        <f>BE6+BE8</f>
        <v>0</v>
      </c>
      <c r="BF9" s="400"/>
      <c r="BG9" s="401"/>
      <c r="BW9" s="379"/>
      <c r="BX9" s="379"/>
      <c r="BY9" s="379"/>
      <c r="BZ9" s="379"/>
      <c r="CA9" s="379"/>
      <c r="CB9" s="410"/>
      <c r="CC9" s="410"/>
      <c r="CD9" s="410"/>
      <c r="CE9" s="410"/>
      <c r="CF9" s="408"/>
      <c r="CG9" s="408"/>
      <c r="CH9" s="408"/>
      <c r="CI9" s="408"/>
      <c r="CJ9" s="408"/>
      <c r="CK9" s="408"/>
    </row>
    <row r="10" spans="1:112" ht="21" customHeight="1">
      <c r="B10" s="3"/>
      <c r="C10" s="65"/>
      <c r="D10" s="60"/>
      <c r="E10" s="67"/>
      <c r="F10" s="61"/>
      <c r="G10" s="61"/>
      <c r="H10" s="61"/>
      <c r="I10" s="61"/>
      <c r="J10" s="61"/>
      <c r="K10" s="61"/>
      <c r="L10" s="61"/>
      <c r="M10" s="61"/>
      <c r="N10" s="61"/>
      <c r="O10" s="61"/>
      <c r="P10" s="61"/>
      <c r="Q10" s="61"/>
      <c r="R10" s="61"/>
      <c r="S10" s="61"/>
      <c r="T10" s="61"/>
      <c r="U10" s="61"/>
      <c r="V10" s="67"/>
      <c r="W10" s="68"/>
      <c r="X10" s="3"/>
      <c r="Y10" s="3"/>
      <c r="Z10" s="3"/>
      <c r="AA10" s="3"/>
      <c r="BG10" s="55" t="str">
        <f>IF(AND(BE9&lt;&gt;BO3,D12="○"),"「事業者名簿」の定員数と想定される利用者数が一致しません。","")</f>
        <v/>
      </c>
      <c r="BK10" s="256"/>
      <c r="BL10" s="256"/>
      <c r="BM10" s="256"/>
      <c r="BN10" s="256"/>
      <c r="BO10" s="257"/>
      <c r="BP10" s="263"/>
      <c r="BQ10" s="10"/>
      <c r="BR10" s="10"/>
      <c r="BS10" s="10"/>
      <c r="BW10" s="379"/>
      <c r="BX10" s="379"/>
      <c r="BY10" s="379"/>
      <c r="BZ10" s="379"/>
      <c r="CA10" s="379"/>
      <c r="CB10" s="410"/>
      <c r="CC10" s="410"/>
      <c r="CD10" s="410"/>
      <c r="CE10" s="410"/>
      <c r="CF10" s="408"/>
      <c r="CG10" s="408"/>
      <c r="CH10" s="408"/>
      <c r="CI10" s="408"/>
      <c r="CJ10" s="408"/>
      <c r="CK10" s="408"/>
    </row>
    <row r="11" spans="1:112" ht="21" customHeight="1">
      <c r="B11" s="3"/>
      <c r="C11" s="65"/>
      <c r="D11" s="69" t="s">
        <v>81</v>
      </c>
      <c r="E11" s="70"/>
      <c r="F11" s="70"/>
      <c r="G11" s="70"/>
      <c r="H11" s="70"/>
      <c r="I11" s="70"/>
      <c r="J11" s="61"/>
      <c r="K11" s="61"/>
      <c r="L11" s="61"/>
      <c r="M11" s="61"/>
      <c r="N11" s="61"/>
      <c r="O11" s="61"/>
      <c r="P11" s="61"/>
      <c r="Q11" s="61"/>
      <c r="R11" s="61"/>
      <c r="S11" s="61"/>
      <c r="T11" s="61"/>
      <c r="U11" s="61"/>
      <c r="V11" s="67"/>
      <c r="W11" s="71"/>
      <c r="Z11" s="57" t="s">
        <v>80</v>
      </c>
      <c r="AP11" s="57" t="s">
        <v>96</v>
      </c>
      <c r="AQ11" s="57"/>
      <c r="AW11" s="25"/>
      <c r="AX11" s="25"/>
      <c r="AY11" s="25"/>
      <c r="BG11" s="14"/>
      <c r="BH11" s="57" t="s">
        <v>97</v>
      </c>
      <c r="BN11" s="25"/>
      <c r="BO11" s="25"/>
      <c r="BP11" s="25"/>
      <c r="BW11" s="3"/>
      <c r="BX11" s="3"/>
      <c r="BY11" s="3"/>
      <c r="BZ11" s="3"/>
      <c r="CA11" s="3"/>
      <c r="CB11" s="410"/>
      <c r="CC11" s="410"/>
      <c r="CD11" s="410"/>
      <c r="CE11" s="410"/>
      <c r="CF11" s="408"/>
      <c r="CG11" s="408"/>
      <c r="CH11" s="408"/>
      <c r="CI11" s="408"/>
      <c r="CJ11" s="408"/>
      <c r="CK11" s="408"/>
    </row>
    <row r="12" spans="1:112" ht="21" customHeight="1">
      <c r="B12" s="3"/>
      <c r="C12" s="65"/>
      <c r="D12" s="362"/>
      <c r="E12" s="367"/>
      <c r="F12" s="364" t="s">
        <v>77</v>
      </c>
      <c r="G12" s="365"/>
      <c r="H12" s="365"/>
      <c r="I12" s="365"/>
      <c r="J12" s="365"/>
      <c r="K12" s="365"/>
      <c r="L12" s="365"/>
      <c r="M12" s="365"/>
      <c r="N12" s="365"/>
      <c r="O12" s="365"/>
      <c r="P12" s="365"/>
      <c r="Q12" s="365"/>
      <c r="R12" s="365"/>
      <c r="S12" s="365"/>
      <c r="T12" s="365"/>
      <c r="U12" s="365"/>
      <c r="V12" s="366"/>
      <c r="W12" s="68"/>
      <c r="AE12" s="328" t="s">
        <v>75</v>
      </c>
      <c r="AF12" s="329"/>
      <c r="AG12" s="329"/>
      <c r="AH12" s="329"/>
      <c r="AI12" s="329"/>
      <c r="AJ12" s="329"/>
      <c r="AK12" s="330"/>
      <c r="AL12" s="368" t="s">
        <v>49</v>
      </c>
      <c r="AM12" s="369"/>
      <c r="AN12" s="370"/>
      <c r="AV12" s="328" t="s">
        <v>75</v>
      </c>
      <c r="AW12" s="329"/>
      <c r="AX12" s="329"/>
      <c r="AY12" s="329"/>
      <c r="AZ12" s="329"/>
      <c r="BA12" s="329"/>
      <c r="BB12" s="330"/>
      <c r="BC12" s="368" t="s">
        <v>49</v>
      </c>
      <c r="BD12" s="369"/>
      <c r="BE12" s="370"/>
      <c r="BF12" s="122"/>
      <c r="BG12" s="14"/>
      <c r="BM12" s="328" t="s">
        <v>90</v>
      </c>
      <c r="BN12" s="329"/>
      <c r="BO12" s="329"/>
      <c r="BP12" s="329"/>
      <c r="BQ12" s="329"/>
      <c r="BR12" s="329"/>
      <c r="BS12" s="330"/>
      <c r="BW12" s="415"/>
      <c r="BX12" s="415"/>
      <c r="BY12" s="415"/>
      <c r="BZ12" s="415"/>
      <c r="CA12" s="415"/>
      <c r="CB12" s="413"/>
      <c r="CC12" s="413"/>
      <c r="CD12" s="413"/>
      <c r="CE12" s="413"/>
      <c r="CF12" s="411"/>
      <c r="CG12" s="411"/>
      <c r="CH12" s="411"/>
      <c r="CI12" s="415"/>
      <c r="CJ12" s="415"/>
      <c r="CK12" s="415"/>
    </row>
    <row r="13" spans="1:112" ht="26.25" customHeight="1">
      <c r="B13" s="3"/>
      <c r="C13" s="65"/>
      <c r="D13" s="362"/>
      <c r="E13" s="363"/>
      <c r="F13" s="364" t="s">
        <v>78</v>
      </c>
      <c r="G13" s="365"/>
      <c r="H13" s="365"/>
      <c r="I13" s="365"/>
      <c r="J13" s="365"/>
      <c r="K13" s="365"/>
      <c r="L13" s="365"/>
      <c r="M13" s="365"/>
      <c r="N13" s="365"/>
      <c r="O13" s="365"/>
      <c r="P13" s="365"/>
      <c r="Q13" s="365"/>
      <c r="R13" s="365"/>
      <c r="S13" s="365"/>
      <c r="T13" s="365"/>
      <c r="U13" s="365"/>
      <c r="V13" s="366"/>
      <c r="W13" s="72"/>
      <c r="AE13" s="374" t="s">
        <v>76</v>
      </c>
      <c r="AF13" s="375"/>
      <c r="AG13" s="375"/>
      <c r="AH13" s="376"/>
      <c r="AI13" s="374" t="s">
        <v>55</v>
      </c>
      <c r="AJ13" s="375"/>
      <c r="AK13" s="376"/>
      <c r="AL13" s="371"/>
      <c r="AM13" s="372"/>
      <c r="AN13" s="373"/>
      <c r="AQ13" s="364"/>
      <c r="AR13" s="365"/>
      <c r="AS13" s="365"/>
      <c r="AT13" s="365"/>
      <c r="AU13" s="366"/>
      <c r="AV13" s="374" t="s">
        <v>76</v>
      </c>
      <c r="AW13" s="375"/>
      <c r="AX13" s="375"/>
      <c r="AY13" s="376"/>
      <c r="AZ13" s="374" t="s">
        <v>55</v>
      </c>
      <c r="BA13" s="375"/>
      <c r="BB13" s="376"/>
      <c r="BC13" s="371"/>
      <c r="BD13" s="372"/>
      <c r="BE13" s="373"/>
      <c r="BF13" s="122"/>
      <c r="BG13" s="46"/>
      <c r="BH13" s="364"/>
      <c r="BI13" s="365"/>
      <c r="BJ13" s="365"/>
      <c r="BK13" s="365"/>
      <c r="BL13" s="366"/>
      <c r="BM13" s="374" t="s">
        <v>91</v>
      </c>
      <c r="BN13" s="375"/>
      <c r="BO13" s="375"/>
      <c r="BP13" s="376"/>
      <c r="BQ13" s="374" t="s">
        <v>55</v>
      </c>
      <c r="BR13" s="375"/>
      <c r="BS13" s="376"/>
      <c r="BW13" s="3"/>
      <c r="BX13" s="3"/>
      <c r="BY13" s="3"/>
      <c r="BZ13" s="410"/>
      <c r="CA13" s="410"/>
      <c r="CB13" s="410"/>
      <c r="CC13" s="410"/>
      <c r="CD13" s="408"/>
      <c r="CE13" s="408"/>
      <c r="CF13" s="408"/>
      <c r="CG13" s="408"/>
      <c r="CH13" s="408"/>
      <c r="CI13" s="408"/>
    </row>
    <row r="14" spans="1:112" ht="21" customHeight="1">
      <c r="B14" s="3"/>
      <c r="C14" s="65"/>
      <c r="D14" s="362"/>
      <c r="E14" s="363"/>
      <c r="F14" s="364" t="s">
        <v>79</v>
      </c>
      <c r="G14" s="365"/>
      <c r="H14" s="365"/>
      <c r="I14" s="365"/>
      <c r="J14" s="365"/>
      <c r="K14" s="365"/>
      <c r="L14" s="365"/>
      <c r="M14" s="365"/>
      <c r="N14" s="365"/>
      <c r="O14" s="365"/>
      <c r="P14" s="365"/>
      <c r="Q14" s="365"/>
      <c r="R14" s="365"/>
      <c r="S14" s="365"/>
      <c r="T14" s="365"/>
      <c r="U14" s="365"/>
      <c r="V14" s="366"/>
      <c r="W14" s="72"/>
      <c r="Z14" s="328" t="s">
        <v>58</v>
      </c>
      <c r="AA14" s="329"/>
      <c r="AB14" s="329"/>
      <c r="AC14" s="329"/>
      <c r="AD14" s="330"/>
      <c r="AE14" s="331" t="b">
        <f>IF((OR($D$5="○",$D$6="○")),ROUNDDOWN(((BE$6+BE$8*0.9))/6,1))</f>
        <v>0</v>
      </c>
      <c r="AF14" s="332"/>
      <c r="AG14" s="332"/>
      <c r="AH14" s="333"/>
      <c r="AI14" s="334">
        <f>AE14*$AY$60</f>
        <v>0</v>
      </c>
      <c r="AJ14" s="335"/>
      <c r="AK14" s="336"/>
      <c r="AL14" s="334">
        <f>AE14*40</f>
        <v>0</v>
      </c>
      <c r="AM14" s="335"/>
      <c r="AN14" s="336"/>
      <c r="AQ14" s="328" t="s">
        <v>58</v>
      </c>
      <c r="AR14" s="329"/>
      <c r="AS14" s="329"/>
      <c r="AT14" s="329"/>
      <c r="AU14" s="330"/>
      <c r="AV14" s="351" t="b">
        <f>IF((OR($D$5="○",$D$6="○")),$BE$43)</f>
        <v>0</v>
      </c>
      <c r="AW14" s="352"/>
      <c r="AX14" s="352"/>
      <c r="AY14" s="353"/>
      <c r="AZ14" s="412">
        <f>AV14*$AY$60</f>
        <v>0</v>
      </c>
      <c r="BA14" s="412"/>
      <c r="BB14" s="412"/>
      <c r="BC14" s="334">
        <f>AV14*40</f>
        <v>0</v>
      </c>
      <c r="BD14" s="335"/>
      <c r="BE14" s="336"/>
      <c r="BF14" s="109"/>
      <c r="BG14" s="14"/>
      <c r="BH14" s="328" t="s">
        <v>87</v>
      </c>
      <c r="BI14" s="329"/>
      <c r="BJ14" s="329"/>
      <c r="BK14" s="329"/>
      <c r="BL14" s="330"/>
      <c r="BM14" s="351">
        <f>(ROUNDDOWN(BQ14/40,1))</f>
        <v>0</v>
      </c>
      <c r="BN14" s="352"/>
      <c r="BO14" s="352"/>
      <c r="BP14" s="353"/>
      <c r="BQ14" s="412">
        <f>$BB$73</f>
        <v>0</v>
      </c>
      <c r="BR14" s="412"/>
      <c r="BS14" s="412"/>
      <c r="BU14" s="57"/>
      <c r="BW14" s="57"/>
      <c r="BX14" s="57"/>
      <c r="BY14" s="57"/>
      <c r="BZ14" s="413"/>
      <c r="CA14" s="413"/>
      <c r="CB14" s="413"/>
      <c r="CC14" s="413"/>
      <c r="CD14" s="414"/>
      <c r="CE14" s="414"/>
      <c r="CF14" s="414"/>
      <c r="CG14" s="379"/>
      <c r="CH14" s="379"/>
      <c r="CI14" s="379"/>
    </row>
    <row r="15" spans="1:112" ht="21" customHeight="1">
      <c r="B15" s="3"/>
      <c r="C15" s="73"/>
      <c r="D15" s="74"/>
      <c r="E15" s="74"/>
      <c r="F15" s="74"/>
      <c r="G15" s="74"/>
      <c r="H15" s="74"/>
      <c r="I15" s="74"/>
      <c r="J15" s="74"/>
      <c r="K15" s="74"/>
      <c r="L15" s="75" t="str">
        <f>IF(COUNTIF(D12:E14,"○")&gt;1,"いずれか１つを選択してください。","")</f>
        <v/>
      </c>
      <c r="M15" s="74"/>
      <c r="N15" s="74"/>
      <c r="O15" s="74"/>
      <c r="P15" s="74"/>
      <c r="Q15" s="74"/>
      <c r="R15" s="74"/>
      <c r="S15" s="74"/>
      <c r="T15" s="74"/>
      <c r="U15" s="74"/>
      <c r="V15" s="76"/>
      <c r="W15" s="77"/>
      <c r="Z15" s="328" t="s">
        <v>59</v>
      </c>
      <c r="AA15" s="329"/>
      <c r="AB15" s="329"/>
      <c r="AC15" s="329"/>
      <c r="AD15" s="330"/>
      <c r="AE15" s="331" t="b">
        <f>IF((OR($D$7="○")),ROUNDDOWN((BE$6+BE$8*0.9)/5,1))</f>
        <v>0</v>
      </c>
      <c r="AF15" s="332"/>
      <c r="AG15" s="332"/>
      <c r="AH15" s="333"/>
      <c r="AI15" s="334">
        <f>AE15*$AY$60</f>
        <v>0</v>
      </c>
      <c r="AJ15" s="335"/>
      <c r="AK15" s="336"/>
      <c r="AL15" s="334">
        <f>AE15*40</f>
        <v>0</v>
      </c>
      <c r="AM15" s="335"/>
      <c r="AN15" s="336"/>
      <c r="AQ15" s="328" t="s">
        <v>59</v>
      </c>
      <c r="AR15" s="329"/>
      <c r="AS15" s="329"/>
      <c r="AT15" s="329"/>
      <c r="AU15" s="330"/>
      <c r="AV15" s="351" t="b">
        <f>IF(($D$7="○"),$BE$43)</f>
        <v>0</v>
      </c>
      <c r="AW15" s="352"/>
      <c r="AX15" s="352"/>
      <c r="AY15" s="353"/>
      <c r="AZ15" s="412">
        <f>AV15*$AY$60</f>
        <v>0</v>
      </c>
      <c r="BA15" s="412"/>
      <c r="BB15" s="412"/>
      <c r="BC15" s="334">
        <f>AV15*40</f>
        <v>0</v>
      </c>
      <c r="BD15" s="335"/>
      <c r="BE15" s="336"/>
      <c r="BF15" s="109"/>
      <c r="BG15" s="14"/>
      <c r="BH15" s="345" t="s">
        <v>0</v>
      </c>
      <c r="BI15" s="346"/>
      <c r="BJ15" s="346"/>
      <c r="BK15" s="346"/>
      <c r="BL15" s="347"/>
      <c r="BM15" s="357">
        <f>SUM(BM12:BP14)</f>
        <v>0</v>
      </c>
      <c r="BN15" s="358"/>
      <c r="BO15" s="358"/>
      <c r="BP15" s="359"/>
      <c r="BQ15" s="348">
        <f>SUMIF(BQ12:BS14,"&lt;&gt;#VALUE!")</f>
        <v>0</v>
      </c>
      <c r="BR15" s="348"/>
      <c r="BS15" s="348"/>
      <c r="BW15" s="9"/>
    </row>
    <row r="16" spans="1:112" ht="21" customHeight="1">
      <c r="B16" s="3"/>
      <c r="C16" s="3"/>
      <c r="D16" s="3"/>
      <c r="E16" s="256"/>
      <c r="F16" s="256"/>
      <c r="G16" s="256"/>
      <c r="H16" s="256"/>
      <c r="I16" s="256"/>
      <c r="J16" s="256"/>
      <c r="K16" s="256"/>
      <c r="L16" s="256"/>
      <c r="M16" s="256"/>
      <c r="N16" s="256"/>
      <c r="O16" s="256"/>
      <c r="P16" s="256"/>
      <c r="Q16" s="256"/>
      <c r="R16" s="256"/>
      <c r="S16" s="256"/>
      <c r="T16" s="256"/>
      <c r="U16" s="256"/>
      <c r="V16" s="3"/>
      <c r="W16" s="3"/>
      <c r="X16" s="3"/>
      <c r="Y16" s="3"/>
      <c r="Z16" s="354" t="s">
        <v>21</v>
      </c>
      <c r="AA16" s="355"/>
      <c r="AB16" s="355"/>
      <c r="AC16" s="355"/>
      <c r="AD16" s="356"/>
      <c r="AE16" s="351">
        <f>IF($D$6="○","",ROUNDDOWN(($AO$6+$AO$8*0.9)/9,1)+ROUNDDOWN(($AS$6-$AS$7+$AS$8*0.9)/6,1)+ROUNDDOWN($AS$7/12,1)+ROUNDDOWN(($AW$6-$AW$7+$AW$8*0.9)/4,1)+ROUNDDOWN($AW$7/8,1)+ROUNDDOWN(($BA$6-$BA$7+$BA$8*0.9)/2.5,1)+ROUNDDOWN($BA$7/5,1))</f>
        <v>0</v>
      </c>
      <c r="AF16" s="352"/>
      <c r="AG16" s="352"/>
      <c r="AH16" s="353"/>
      <c r="AI16" s="334">
        <f>AE16*$AY$60</f>
        <v>0</v>
      </c>
      <c r="AJ16" s="335"/>
      <c r="AK16" s="336"/>
      <c r="AL16" s="334">
        <f>AE16*40</f>
        <v>0</v>
      </c>
      <c r="AM16" s="335"/>
      <c r="AN16" s="336"/>
      <c r="AO16" s="3"/>
      <c r="AP16" s="3"/>
      <c r="AQ16" s="354" t="s">
        <v>21</v>
      </c>
      <c r="AR16" s="355"/>
      <c r="AS16" s="355"/>
      <c r="AT16" s="355"/>
      <c r="AU16" s="356"/>
      <c r="AV16" s="351">
        <f>IF(($D$6="○"),"",$BE$51)</f>
        <v>0</v>
      </c>
      <c r="AW16" s="352"/>
      <c r="AX16" s="352"/>
      <c r="AY16" s="353"/>
      <c r="AZ16" s="412">
        <f>AV16*$AY$60</f>
        <v>0</v>
      </c>
      <c r="BA16" s="412"/>
      <c r="BB16" s="412"/>
      <c r="BC16" s="334">
        <f>AV16*40</f>
        <v>0</v>
      </c>
      <c r="BD16" s="335"/>
      <c r="BE16" s="336"/>
      <c r="BF16" s="109"/>
      <c r="BG16" s="14"/>
      <c r="BH16" s="3"/>
      <c r="BI16" s="3"/>
      <c r="BJ16" s="3"/>
      <c r="BK16" s="3"/>
      <c r="BL16" s="3"/>
      <c r="BM16" s="25"/>
      <c r="BN16" s="25"/>
      <c r="BO16" s="25"/>
      <c r="BP16" s="25"/>
      <c r="BQ16" s="109"/>
      <c r="BR16" s="109"/>
      <c r="BS16" s="109"/>
    </row>
    <row r="17" spans="2:96" ht="21" customHeight="1">
      <c r="B17" s="3"/>
      <c r="C17" s="3"/>
      <c r="D17" s="3"/>
      <c r="E17" s="256"/>
      <c r="F17" s="256"/>
      <c r="G17" s="256"/>
      <c r="H17" s="256"/>
      <c r="I17" s="256"/>
      <c r="J17" s="256"/>
      <c r="K17" s="256"/>
      <c r="L17" s="256"/>
      <c r="M17" s="256"/>
      <c r="N17" s="256"/>
      <c r="O17" s="256"/>
      <c r="P17" s="256"/>
      <c r="Q17" s="256"/>
      <c r="R17" s="256"/>
      <c r="S17" s="256"/>
      <c r="T17" s="256"/>
      <c r="U17" s="256"/>
      <c r="V17" s="3"/>
      <c r="W17" s="57"/>
      <c r="X17" s="57"/>
      <c r="Y17" s="57"/>
      <c r="Z17" s="345" t="s">
        <v>0</v>
      </c>
      <c r="AA17" s="346"/>
      <c r="AB17" s="346"/>
      <c r="AC17" s="346"/>
      <c r="AD17" s="347"/>
      <c r="AE17" s="357">
        <f>SUM(AE14:AH16)</f>
        <v>0</v>
      </c>
      <c r="AF17" s="358"/>
      <c r="AG17" s="358"/>
      <c r="AH17" s="359"/>
      <c r="AI17" s="360">
        <f>SUMIF(AI14:AK16,"&lt;&gt;#VALUE!")</f>
        <v>0</v>
      </c>
      <c r="AJ17" s="360"/>
      <c r="AK17" s="360"/>
      <c r="AL17" s="360">
        <f>SUMIF(AL14:AN16,"&lt;&gt;#VALUE!")</f>
        <v>0</v>
      </c>
      <c r="AM17" s="360"/>
      <c r="AN17" s="360"/>
      <c r="AO17" s="57"/>
      <c r="AP17" s="57"/>
      <c r="AQ17" s="345" t="s">
        <v>0</v>
      </c>
      <c r="AR17" s="346"/>
      <c r="AS17" s="346"/>
      <c r="AT17" s="346"/>
      <c r="AU17" s="347"/>
      <c r="AV17" s="357">
        <f>SUM(AV14:AY16)</f>
        <v>0</v>
      </c>
      <c r="AW17" s="358"/>
      <c r="AX17" s="358"/>
      <c r="AY17" s="359"/>
      <c r="AZ17" s="348">
        <f>SUMIF(AZ14:BB16,"&lt;&gt;#VALUE!")</f>
        <v>0</v>
      </c>
      <c r="BA17" s="348"/>
      <c r="BB17" s="348"/>
      <c r="BC17" s="345">
        <f>SUMIF(BC14:BE16,"&lt;&gt;#VALUE!")</f>
        <v>0</v>
      </c>
      <c r="BD17" s="346"/>
      <c r="BE17" s="347"/>
      <c r="BF17" s="57"/>
      <c r="BG17" s="15"/>
      <c r="BH17" s="57"/>
      <c r="BI17" s="57"/>
      <c r="BJ17" s="57"/>
      <c r="BK17" s="57"/>
      <c r="BL17" s="57"/>
      <c r="BM17" s="110"/>
      <c r="BN17" s="110"/>
      <c r="BO17" s="110"/>
      <c r="BP17" s="110"/>
      <c r="BQ17" s="111"/>
      <c r="BR17" s="111"/>
      <c r="BS17" s="111"/>
      <c r="BT17" s="57"/>
      <c r="BU17" s="57"/>
      <c r="BV17" s="57"/>
      <c r="BW17" s="258"/>
      <c r="BX17" s="12"/>
    </row>
    <row r="18" spans="2:96" ht="21" customHeight="1" thickBot="1">
      <c r="B18" s="3"/>
      <c r="C18" s="3"/>
      <c r="D18" s="3"/>
      <c r="E18" s="256"/>
      <c r="F18" s="256"/>
      <c r="G18" s="256"/>
      <c r="H18" s="256"/>
      <c r="I18" s="256"/>
      <c r="J18" s="256"/>
      <c r="K18" s="256"/>
      <c r="L18" s="256"/>
      <c r="M18" s="256"/>
      <c r="N18" s="256"/>
      <c r="O18" s="256"/>
      <c r="P18" s="256"/>
      <c r="Q18" s="256"/>
      <c r="R18" s="256"/>
      <c r="S18" s="256"/>
      <c r="T18" s="256"/>
      <c r="U18" s="256"/>
      <c r="V18" s="3"/>
      <c r="W18" s="259"/>
      <c r="X18" s="259"/>
      <c r="Y18" s="259"/>
      <c r="Z18" s="259"/>
      <c r="AA18" s="259"/>
      <c r="AB18" s="27"/>
      <c r="AC18" s="27"/>
      <c r="AD18" s="27"/>
      <c r="AE18" s="27"/>
      <c r="AF18" s="256"/>
      <c r="AG18" s="256"/>
      <c r="AH18" s="256"/>
      <c r="AI18" s="256"/>
      <c r="AJ18" s="256"/>
      <c r="AK18" s="256"/>
      <c r="AM18" s="259"/>
      <c r="AN18" s="259"/>
      <c r="AO18" s="259"/>
      <c r="AP18" s="259"/>
      <c r="AQ18" s="259"/>
      <c r="AR18" s="27"/>
      <c r="AS18" s="27"/>
      <c r="AT18" s="27"/>
      <c r="AU18" s="27"/>
      <c r="AV18" s="260"/>
      <c r="AW18" s="260"/>
      <c r="AX18" s="260"/>
      <c r="AY18" s="256"/>
      <c r="AZ18" s="256"/>
      <c r="BA18" s="256"/>
      <c r="BD18" s="15"/>
      <c r="BE18" s="15"/>
      <c r="BF18" s="15"/>
      <c r="BG18" s="15"/>
      <c r="BH18" s="15"/>
      <c r="BI18" s="13"/>
      <c r="BJ18" s="13"/>
      <c r="BK18" s="13"/>
      <c r="BL18" s="13"/>
      <c r="BM18" s="26"/>
      <c r="BN18" s="26"/>
      <c r="BO18" s="26"/>
      <c r="BP18" s="26"/>
      <c r="BQ18" s="47"/>
      <c r="BR18" s="258"/>
      <c r="BS18" s="258"/>
      <c r="BT18" s="258"/>
      <c r="BU18" s="9"/>
      <c r="BV18" s="9"/>
      <c r="BW18" s="9"/>
      <c r="BX18" s="12"/>
    </row>
    <row r="19" spans="2:96" ht="8.25" customHeight="1">
      <c r="B19" s="98"/>
      <c r="C19" s="88"/>
      <c r="D19" s="88"/>
      <c r="E19" s="261"/>
      <c r="F19" s="261"/>
      <c r="G19" s="261"/>
      <c r="H19" s="261"/>
      <c r="I19" s="261"/>
      <c r="J19" s="261"/>
      <c r="K19" s="261"/>
      <c r="L19" s="261"/>
      <c r="M19" s="261"/>
      <c r="N19" s="261"/>
      <c r="O19" s="261"/>
      <c r="P19" s="261"/>
      <c r="Q19" s="261"/>
      <c r="R19" s="261"/>
      <c r="S19" s="261"/>
      <c r="T19" s="261"/>
      <c r="U19" s="261"/>
      <c r="V19" s="88"/>
      <c r="W19" s="99"/>
      <c r="X19" s="99"/>
      <c r="Y19" s="99"/>
      <c r="Z19" s="99"/>
      <c r="AA19" s="99"/>
      <c r="AB19" s="100"/>
      <c r="AC19" s="100"/>
      <c r="AD19" s="100"/>
      <c r="AE19" s="100"/>
      <c r="AF19" s="261"/>
      <c r="AG19" s="261"/>
      <c r="AH19" s="261"/>
      <c r="AI19" s="261"/>
      <c r="AJ19" s="261"/>
      <c r="AK19" s="261"/>
      <c r="AL19" s="17"/>
      <c r="AM19" s="99"/>
      <c r="AN19" s="99"/>
      <c r="AO19" s="99"/>
      <c r="AP19" s="99"/>
      <c r="AQ19" s="99"/>
      <c r="AR19" s="100"/>
      <c r="AS19" s="100"/>
      <c r="AT19" s="100"/>
      <c r="AU19" s="100"/>
      <c r="AV19" s="101"/>
      <c r="AW19" s="101"/>
      <c r="AX19" s="101"/>
      <c r="AY19" s="261"/>
      <c r="AZ19" s="261"/>
      <c r="BA19" s="261"/>
      <c r="BB19" s="17"/>
      <c r="BC19" s="17"/>
      <c r="BD19" s="102"/>
      <c r="BE19" s="102"/>
      <c r="BF19" s="102"/>
      <c r="BG19" s="102"/>
      <c r="BH19" s="102"/>
      <c r="BI19" s="86"/>
      <c r="BJ19" s="86"/>
      <c r="BK19" s="86"/>
      <c r="BL19" s="86"/>
      <c r="BM19" s="87"/>
      <c r="BN19" s="103"/>
      <c r="BO19" s="26"/>
      <c r="BP19" s="26"/>
      <c r="BQ19" s="47"/>
      <c r="BR19" s="258"/>
      <c r="BS19" s="258"/>
      <c r="BT19" s="258"/>
      <c r="BU19" s="9"/>
      <c r="BV19" s="9"/>
      <c r="BW19" s="9"/>
      <c r="BX19" s="12"/>
    </row>
    <row r="20" spans="2:96" ht="21" customHeight="1">
      <c r="B20" s="89"/>
      <c r="D20" s="57" t="s">
        <v>99</v>
      </c>
      <c r="E20" s="28"/>
      <c r="F20" s="28"/>
      <c r="G20" s="28"/>
      <c r="H20" s="28"/>
      <c r="I20" s="29"/>
      <c r="J20" s="13"/>
      <c r="K20" s="13"/>
      <c r="L20" s="13"/>
      <c r="M20" s="26"/>
      <c r="N20" s="26"/>
      <c r="O20" s="29"/>
      <c r="P20" s="26"/>
      <c r="Q20" s="256"/>
      <c r="R20" s="256"/>
      <c r="S20" s="256"/>
      <c r="T20" s="256"/>
      <c r="U20" s="256"/>
      <c r="V20" s="3"/>
      <c r="W20" s="38"/>
      <c r="X20" s="81"/>
      <c r="Y20" s="81"/>
      <c r="Z20" s="337" t="s">
        <v>98</v>
      </c>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8"/>
      <c r="BN20" s="106"/>
      <c r="BO20" s="26"/>
      <c r="BP20" s="26"/>
      <c r="BQ20" s="47"/>
      <c r="BR20" s="258"/>
      <c r="BS20" s="258"/>
      <c r="BT20" s="258"/>
      <c r="BU20" s="9"/>
      <c r="BV20" s="9"/>
      <c r="BW20" s="9"/>
      <c r="BX20" s="26"/>
    </row>
    <row r="21" spans="2:96" ht="16.5" customHeight="1">
      <c r="B21" s="89"/>
      <c r="C21" s="3"/>
      <c r="D21" s="3"/>
      <c r="E21" s="1"/>
      <c r="F21" s="13"/>
      <c r="G21" s="13"/>
      <c r="H21" s="13"/>
      <c r="I21" s="26"/>
      <c r="J21" s="26"/>
      <c r="L21" s="26"/>
      <c r="M21" s="256"/>
      <c r="N21" s="256"/>
      <c r="Q21" s="256"/>
      <c r="S21" s="13"/>
      <c r="T21" s="13"/>
      <c r="U21" s="13"/>
      <c r="V21" s="26"/>
      <c r="W21" s="161" t="s">
        <v>95</v>
      </c>
      <c r="X21" s="82"/>
      <c r="Y21" s="116"/>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40"/>
      <c r="BN21" s="106"/>
      <c r="BO21" s="26"/>
      <c r="BQ21" s="28"/>
      <c r="BR21" s="108"/>
      <c r="BS21" s="108"/>
      <c r="BT21" s="24"/>
      <c r="BU21" s="24"/>
      <c r="BX21" s="26"/>
    </row>
    <row r="22" spans="2:96" ht="16.5" customHeight="1">
      <c r="B22" s="89"/>
      <c r="C22" s="3"/>
      <c r="D22" s="3"/>
      <c r="E22" s="1"/>
      <c r="F22" s="13"/>
      <c r="G22" s="13"/>
      <c r="H22" s="13"/>
      <c r="I22" s="26"/>
      <c r="J22" s="26"/>
      <c r="L22" s="26"/>
      <c r="M22" s="256"/>
      <c r="N22" s="256"/>
      <c r="Q22" s="256"/>
      <c r="S22" s="13"/>
      <c r="T22" s="13"/>
      <c r="U22" s="13"/>
      <c r="V22" s="26"/>
      <c r="W22" s="84"/>
      <c r="X22" s="85"/>
      <c r="Y22" s="85"/>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2"/>
      <c r="BN22" s="106"/>
      <c r="BO22" s="258"/>
      <c r="BQ22" s="28"/>
      <c r="BR22" s="108"/>
      <c r="BS22" s="108"/>
      <c r="BT22" s="24"/>
      <c r="BU22" s="24"/>
      <c r="BX22" s="26"/>
    </row>
    <row r="23" spans="2:96" ht="12" customHeight="1">
      <c r="B23" s="89"/>
      <c r="C23" s="3"/>
      <c r="D23" s="3"/>
      <c r="E23" s="1"/>
      <c r="F23" s="13"/>
      <c r="G23" s="13"/>
      <c r="H23" s="13"/>
      <c r="I23" s="26"/>
      <c r="J23" s="26"/>
      <c r="L23" s="26"/>
      <c r="M23" s="256"/>
      <c r="N23" s="256"/>
      <c r="Q23" s="256"/>
      <c r="S23" s="13"/>
      <c r="T23" s="13"/>
      <c r="U23" s="13"/>
      <c r="V23" s="26"/>
      <c r="W23" s="30"/>
      <c r="X23" s="79"/>
      <c r="Y23" s="79"/>
      <c r="Z23" s="8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106"/>
      <c r="BO23" s="258"/>
      <c r="BQ23" s="28"/>
      <c r="BR23" s="108"/>
      <c r="BS23" s="108"/>
      <c r="BT23" s="24"/>
      <c r="BU23" s="162"/>
      <c r="BV23" s="160"/>
      <c r="BW23" s="160"/>
      <c r="BX23" s="163"/>
      <c r="BY23" s="160"/>
      <c r="BZ23" s="160"/>
      <c r="CA23" s="160"/>
      <c r="CB23" s="160"/>
      <c r="CC23" s="160"/>
      <c r="CD23" s="160"/>
      <c r="CE23" s="160"/>
      <c r="CF23" s="160"/>
      <c r="CG23" s="160"/>
      <c r="CH23" s="160"/>
      <c r="CI23" s="160"/>
      <c r="CJ23" s="160"/>
      <c r="CK23" s="160"/>
      <c r="CL23" s="160"/>
      <c r="CM23" s="160"/>
      <c r="CN23" s="160"/>
      <c r="CO23" s="160"/>
      <c r="CP23" s="160"/>
      <c r="CQ23" s="160"/>
      <c r="CR23" s="160"/>
    </row>
    <row r="24" spans="2:96" ht="21" customHeight="1">
      <c r="B24" s="89"/>
      <c r="C24" s="121"/>
      <c r="D24" s="343" t="s">
        <v>60</v>
      </c>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112"/>
      <c r="AH24" s="26"/>
      <c r="AI24" s="113"/>
      <c r="AJ24" s="344" t="s">
        <v>38</v>
      </c>
      <c r="AK24" s="344"/>
      <c r="AL24" s="344"/>
      <c r="AM24" s="344"/>
      <c r="AN24" s="344"/>
      <c r="AO24" s="344"/>
      <c r="AP24" s="344"/>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114"/>
      <c r="BN24" s="106"/>
      <c r="BO24" s="258"/>
      <c r="BQ24" s="28"/>
      <c r="BR24" s="108"/>
      <c r="BS24" s="108"/>
      <c r="BT24" s="24"/>
      <c r="BU24" s="162"/>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row>
    <row r="25" spans="2:96" ht="21" customHeight="1">
      <c r="B25" s="89"/>
      <c r="C25" s="48"/>
      <c r="D25" s="349" t="s">
        <v>45</v>
      </c>
      <c r="E25" s="349"/>
      <c r="F25" s="349"/>
      <c r="G25" s="349"/>
      <c r="H25" s="349"/>
      <c r="I25" s="117" t="s">
        <v>50</v>
      </c>
      <c r="J25" s="117"/>
      <c r="K25" s="117"/>
      <c r="L25" s="117"/>
      <c r="M25" s="117" t="s">
        <v>48</v>
      </c>
      <c r="N25" s="117"/>
      <c r="O25" s="117"/>
      <c r="P25" s="117"/>
      <c r="Q25" s="83"/>
      <c r="R25" s="115"/>
      <c r="S25" s="115"/>
      <c r="T25" s="349" t="s">
        <v>46</v>
      </c>
      <c r="U25" s="349"/>
      <c r="V25" s="349"/>
      <c r="W25" s="349"/>
      <c r="X25" s="349"/>
      <c r="Y25" s="117" t="s">
        <v>50</v>
      </c>
      <c r="Z25" s="117"/>
      <c r="AA25" s="117"/>
      <c r="AB25" s="117"/>
      <c r="AC25" s="117" t="s">
        <v>48</v>
      </c>
      <c r="AD25" s="117"/>
      <c r="AE25" s="117"/>
      <c r="AF25" s="117"/>
      <c r="AG25" s="118"/>
      <c r="AH25" s="115"/>
      <c r="AI25" s="119"/>
      <c r="AJ25" s="349" t="s">
        <v>47</v>
      </c>
      <c r="AK25" s="349"/>
      <c r="AL25" s="349"/>
      <c r="AM25" s="349"/>
      <c r="AN25" s="349"/>
      <c r="AO25" s="117" t="s">
        <v>50</v>
      </c>
      <c r="AP25" s="117"/>
      <c r="AQ25" s="117"/>
      <c r="AR25" s="117"/>
      <c r="AS25" s="117" t="s">
        <v>48</v>
      </c>
      <c r="AT25" s="117"/>
      <c r="AU25" s="117"/>
      <c r="AV25" s="117"/>
      <c r="AW25" s="146"/>
      <c r="AX25" s="147"/>
      <c r="AY25" s="148"/>
      <c r="AZ25" s="349" t="s">
        <v>57</v>
      </c>
      <c r="BA25" s="349"/>
      <c r="BB25" s="349"/>
      <c r="BC25" s="349"/>
      <c r="BD25" s="349"/>
      <c r="BE25" s="117" t="s">
        <v>50</v>
      </c>
      <c r="BF25" s="117"/>
      <c r="BG25" s="117"/>
      <c r="BH25" s="117"/>
      <c r="BI25" s="117" t="s">
        <v>48</v>
      </c>
      <c r="BJ25" s="117"/>
      <c r="BK25" s="117"/>
      <c r="BL25" s="117"/>
      <c r="BM25" s="51"/>
      <c r="BN25" s="91"/>
      <c r="BO25" s="26"/>
      <c r="BQ25" s="28"/>
      <c r="BR25" s="108"/>
      <c r="BS25" s="108"/>
      <c r="BT25" s="24"/>
      <c r="BU25" s="162"/>
      <c r="BV25" s="146"/>
      <c r="BW25" s="146"/>
      <c r="BX25" s="146"/>
      <c r="BY25" s="146"/>
      <c r="BZ25" s="160"/>
      <c r="CA25" s="146"/>
      <c r="CB25" s="146"/>
      <c r="CC25" s="146"/>
      <c r="CD25" s="146"/>
      <c r="CE25" s="160"/>
      <c r="CF25" s="146"/>
      <c r="CG25" s="146"/>
      <c r="CH25" s="146"/>
      <c r="CI25" s="146"/>
      <c r="CJ25" s="160"/>
      <c r="CK25" s="146"/>
      <c r="CL25" s="146"/>
      <c r="CM25" s="146"/>
      <c r="CN25" s="146"/>
      <c r="CO25" s="160"/>
      <c r="CP25" s="160"/>
      <c r="CQ25" s="160"/>
      <c r="CR25" s="160"/>
    </row>
    <row r="26" spans="2:96" ht="21" customHeight="1">
      <c r="B26" s="89"/>
      <c r="C26" s="48"/>
      <c r="D26" s="349" t="s">
        <v>88</v>
      </c>
      <c r="E26" s="349"/>
      <c r="F26" s="349"/>
      <c r="G26" s="349"/>
      <c r="H26" s="349"/>
      <c r="I26" s="350">
        <f>(ROUNDDOWN(M26/40,1))</f>
        <v>0</v>
      </c>
      <c r="J26" s="350"/>
      <c r="K26" s="350"/>
      <c r="L26" s="350"/>
      <c r="M26" s="350">
        <f>((((ROUNDDOWN($BE$9/12,1))*40)))*-1</f>
        <v>0</v>
      </c>
      <c r="N26" s="350"/>
      <c r="O26" s="350"/>
      <c r="P26" s="350"/>
      <c r="Q26" s="83"/>
      <c r="R26" s="115"/>
      <c r="S26" s="115"/>
      <c r="T26" s="349" t="s">
        <v>88</v>
      </c>
      <c r="U26" s="349"/>
      <c r="V26" s="349"/>
      <c r="W26" s="349"/>
      <c r="X26" s="349"/>
      <c r="Y26" s="350">
        <f>(ROUNDDOWN(AC26/40,1))</f>
        <v>0</v>
      </c>
      <c r="Z26" s="350"/>
      <c r="AA26" s="350"/>
      <c r="AB26" s="350"/>
      <c r="AC26" s="350">
        <f>((((ROUNDDOWN($BE$9/30,1))*40)))*-1</f>
        <v>0</v>
      </c>
      <c r="AD26" s="350"/>
      <c r="AE26" s="350"/>
      <c r="AF26" s="350"/>
      <c r="AG26" s="118"/>
      <c r="AH26" s="115"/>
      <c r="AI26" s="119"/>
      <c r="AJ26" s="349" t="s">
        <v>88</v>
      </c>
      <c r="AK26" s="349"/>
      <c r="AL26" s="349"/>
      <c r="AM26" s="349"/>
      <c r="AN26" s="349"/>
      <c r="AO26" s="350">
        <f>(ROUNDDOWN(AS26/40,1))</f>
        <v>0</v>
      </c>
      <c r="AP26" s="350"/>
      <c r="AQ26" s="350"/>
      <c r="AR26" s="350"/>
      <c r="AS26" s="350">
        <f>((((ROUNDDOWN($BE$9/7.5,1))*40)))*-1</f>
        <v>0</v>
      </c>
      <c r="AT26" s="350"/>
      <c r="AU26" s="350"/>
      <c r="AV26" s="350"/>
      <c r="AW26" s="149"/>
      <c r="AX26" s="147"/>
      <c r="AY26" s="148"/>
      <c r="AZ26" s="349" t="s">
        <v>88</v>
      </c>
      <c r="BA26" s="349"/>
      <c r="BB26" s="349"/>
      <c r="BC26" s="349"/>
      <c r="BD26" s="349"/>
      <c r="BE26" s="350">
        <f>(ROUNDDOWN(BI26/40,1))</f>
        <v>0</v>
      </c>
      <c r="BF26" s="350"/>
      <c r="BG26" s="350"/>
      <c r="BH26" s="350"/>
      <c r="BI26" s="416">
        <f>((((ROUNDDOWN($BE$9/20,1))*40)))*-1</f>
        <v>0</v>
      </c>
      <c r="BJ26" s="417"/>
      <c r="BK26" s="417"/>
      <c r="BL26" s="418"/>
      <c r="BM26" s="51"/>
      <c r="BN26" s="91"/>
      <c r="BO26" s="26"/>
      <c r="BQ26" s="28"/>
      <c r="BR26" s="108"/>
      <c r="BS26" s="108"/>
      <c r="BT26" s="24"/>
      <c r="BU26" s="162"/>
      <c r="BV26" s="164"/>
      <c r="BW26" s="164"/>
      <c r="BX26" s="164"/>
      <c r="BY26" s="164"/>
      <c r="BZ26" s="160"/>
      <c r="CA26" s="164"/>
      <c r="CB26" s="164"/>
      <c r="CC26" s="164"/>
      <c r="CD26" s="164"/>
      <c r="CE26" s="160"/>
      <c r="CF26" s="164"/>
      <c r="CG26" s="164"/>
      <c r="CH26" s="164"/>
      <c r="CI26" s="164"/>
      <c r="CJ26" s="160"/>
      <c r="CK26" s="164"/>
      <c r="CL26" s="164"/>
      <c r="CM26" s="164"/>
      <c r="CN26" s="164"/>
      <c r="CO26" s="160"/>
      <c r="CP26" s="160"/>
      <c r="CQ26" s="160"/>
      <c r="CR26" s="160"/>
    </row>
    <row r="27" spans="2:96" ht="21" customHeight="1">
      <c r="B27" s="89"/>
      <c r="C27" s="48"/>
      <c r="D27" s="419" t="s">
        <v>89</v>
      </c>
      <c r="E27" s="420"/>
      <c r="F27" s="420"/>
      <c r="G27" s="420"/>
      <c r="H27" s="421"/>
      <c r="I27" s="350">
        <f>(ROUNDDOWN(M27/40,1))</f>
        <v>0</v>
      </c>
      <c r="J27" s="350"/>
      <c r="K27" s="350"/>
      <c r="L27" s="350"/>
      <c r="M27" s="416">
        <f>($AL$17-$AI$17)*-1</f>
        <v>0</v>
      </c>
      <c r="N27" s="417"/>
      <c r="O27" s="417"/>
      <c r="P27" s="418"/>
      <c r="Q27" s="83"/>
      <c r="R27" s="115"/>
      <c r="S27" s="115"/>
      <c r="T27" s="419" t="s">
        <v>89</v>
      </c>
      <c r="U27" s="420"/>
      <c r="V27" s="420"/>
      <c r="W27" s="420"/>
      <c r="X27" s="421"/>
      <c r="Y27" s="350">
        <f>(ROUNDDOWN(AC27/40,1))</f>
        <v>0</v>
      </c>
      <c r="Z27" s="350"/>
      <c r="AA27" s="350"/>
      <c r="AB27" s="350"/>
      <c r="AC27" s="416">
        <f>($AL$17-$AI$17)*-1</f>
        <v>0</v>
      </c>
      <c r="AD27" s="417"/>
      <c r="AE27" s="417"/>
      <c r="AF27" s="418"/>
      <c r="AG27" s="118"/>
      <c r="AH27" s="115"/>
      <c r="AI27" s="119"/>
      <c r="AJ27" s="419" t="s">
        <v>89</v>
      </c>
      <c r="AK27" s="420"/>
      <c r="AL27" s="420"/>
      <c r="AM27" s="420"/>
      <c r="AN27" s="421"/>
      <c r="AO27" s="350">
        <f>(ROUNDDOWN(AS27/40,1))</f>
        <v>0</v>
      </c>
      <c r="AP27" s="350"/>
      <c r="AQ27" s="350"/>
      <c r="AR27" s="350"/>
      <c r="AS27" s="416">
        <f>($AL$17-$AI$17)*-1</f>
        <v>0</v>
      </c>
      <c r="AT27" s="417"/>
      <c r="AU27" s="417"/>
      <c r="AV27" s="418"/>
      <c r="AW27" s="149"/>
      <c r="AX27" s="147"/>
      <c r="AY27" s="148"/>
      <c r="AZ27" s="419" t="s">
        <v>89</v>
      </c>
      <c r="BA27" s="420"/>
      <c r="BB27" s="420"/>
      <c r="BC27" s="420"/>
      <c r="BD27" s="421"/>
      <c r="BE27" s="350">
        <f>(ROUNDDOWN(BI27/40,1))</f>
        <v>0</v>
      </c>
      <c r="BF27" s="350"/>
      <c r="BG27" s="350"/>
      <c r="BH27" s="350"/>
      <c r="BI27" s="416">
        <f>($AL$17-$AI$17)*-1</f>
        <v>0</v>
      </c>
      <c r="BJ27" s="417"/>
      <c r="BK27" s="417"/>
      <c r="BL27" s="418"/>
      <c r="BM27" s="51"/>
      <c r="BN27" s="91"/>
      <c r="BO27" s="26"/>
      <c r="BQ27" s="28"/>
      <c r="BR27" s="108"/>
      <c r="BS27" s="108"/>
      <c r="BT27" s="24"/>
      <c r="BU27" s="162"/>
      <c r="BV27" s="164"/>
      <c r="BW27" s="164"/>
      <c r="BX27" s="164"/>
      <c r="BY27" s="164"/>
      <c r="BZ27" s="160"/>
      <c r="CA27" s="164"/>
      <c r="CB27" s="164"/>
      <c r="CC27" s="164"/>
      <c r="CD27" s="164"/>
      <c r="CE27" s="160"/>
      <c r="CF27" s="164"/>
      <c r="CG27" s="164"/>
      <c r="CH27" s="164"/>
      <c r="CI27" s="164"/>
      <c r="CJ27" s="160"/>
      <c r="CK27" s="164"/>
      <c r="CL27" s="164"/>
      <c r="CM27" s="164"/>
      <c r="CN27" s="164"/>
      <c r="CO27" s="160"/>
      <c r="CP27" s="160"/>
      <c r="CQ27" s="160"/>
      <c r="CR27" s="160"/>
    </row>
    <row r="28" spans="2:96" ht="21" customHeight="1" thickBot="1">
      <c r="B28" s="89"/>
      <c r="C28" s="48"/>
      <c r="D28" s="422" t="s">
        <v>92</v>
      </c>
      <c r="E28" s="422"/>
      <c r="F28" s="422"/>
      <c r="G28" s="422"/>
      <c r="H28" s="422"/>
      <c r="I28" s="427">
        <f>(ROUNDDOWN(M28/40,1))</f>
        <v>0</v>
      </c>
      <c r="J28" s="427"/>
      <c r="K28" s="427"/>
      <c r="L28" s="427"/>
      <c r="M28" s="424">
        <f>$BB$73+(AZ17-AI17)</f>
        <v>0</v>
      </c>
      <c r="N28" s="425"/>
      <c r="O28" s="425"/>
      <c r="P28" s="426"/>
      <c r="Q28" s="83"/>
      <c r="R28" s="115"/>
      <c r="S28" s="115"/>
      <c r="T28" s="422" t="s">
        <v>92</v>
      </c>
      <c r="U28" s="422"/>
      <c r="V28" s="422"/>
      <c r="W28" s="422"/>
      <c r="X28" s="422"/>
      <c r="Y28" s="427">
        <f>(ROUNDDOWN(AC28/40,1))</f>
        <v>0</v>
      </c>
      <c r="Z28" s="427"/>
      <c r="AA28" s="427"/>
      <c r="AB28" s="427"/>
      <c r="AC28" s="424">
        <f>$BB$73+(AZ17-AI17)</f>
        <v>0</v>
      </c>
      <c r="AD28" s="425"/>
      <c r="AE28" s="425"/>
      <c r="AF28" s="426"/>
      <c r="AG28" s="118"/>
      <c r="AH28" s="115"/>
      <c r="AI28" s="119"/>
      <c r="AJ28" s="422" t="s">
        <v>92</v>
      </c>
      <c r="AK28" s="422"/>
      <c r="AL28" s="422"/>
      <c r="AM28" s="422"/>
      <c r="AN28" s="422"/>
      <c r="AO28" s="427">
        <f>(ROUNDDOWN(AS28/40,1))</f>
        <v>0</v>
      </c>
      <c r="AP28" s="427"/>
      <c r="AQ28" s="427"/>
      <c r="AR28" s="427"/>
      <c r="AS28" s="424">
        <f>$BB$73</f>
        <v>0</v>
      </c>
      <c r="AT28" s="425"/>
      <c r="AU28" s="425"/>
      <c r="AV28" s="426"/>
      <c r="AW28" s="149"/>
      <c r="AX28" s="147"/>
      <c r="AY28" s="148"/>
      <c r="AZ28" s="422" t="s">
        <v>92</v>
      </c>
      <c r="BA28" s="422"/>
      <c r="BB28" s="422"/>
      <c r="BC28" s="422"/>
      <c r="BD28" s="422"/>
      <c r="BE28" s="423">
        <f>(ROUNDDOWN(BI28/40,1))</f>
        <v>0</v>
      </c>
      <c r="BF28" s="423"/>
      <c r="BG28" s="423"/>
      <c r="BH28" s="423"/>
      <c r="BI28" s="424">
        <f>$BB$73</f>
        <v>0</v>
      </c>
      <c r="BJ28" s="425"/>
      <c r="BK28" s="425"/>
      <c r="BL28" s="426"/>
      <c r="BM28" s="51"/>
      <c r="BN28" s="91"/>
      <c r="BO28" s="26"/>
      <c r="BU28" s="160"/>
      <c r="BV28" s="165"/>
      <c r="BW28" s="165"/>
      <c r="BX28" s="165"/>
      <c r="BY28" s="165"/>
      <c r="BZ28" s="160"/>
      <c r="CA28" s="165"/>
      <c r="CB28" s="165"/>
      <c r="CC28" s="165"/>
      <c r="CD28" s="165"/>
      <c r="CE28" s="160"/>
      <c r="CF28" s="165"/>
      <c r="CG28" s="165"/>
      <c r="CH28" s="165"/>
      <c r="CI28" s="165"/>
      <c r="CJ28" s="160"/>
      <c r="CK28" s="165"/>
      <c r="CL28" s="165"/>
      <c r="CM28" s="165"/>
      <c r="CN28" s="165"/>
      <c r="CO28" s="160"/>
      <c r="CP28" s="160"/>
      <c r="CQ28" s="160"/>
      <c r="CR28" s="160"/>
    </row>
    <row r="29" spans="2:96" ht="30.75" customHeight="1" thickTop="1">
      <c r="B29" s="89"/>
      <c r="C29" s="48"/>
      <c r="D29" s="429" t="s">
        <v>93</v>
      </c>
      <c r="E29" s="430"/>
      <c r="F29" s="430"/>
      <c r="G29" s="430"/>
      <c r="H29" s="430"/>
      <c r="I29" s="428">
        <f>SUM(I26:L28)</f>
        <v>0</v>
      </c>
      <c r="J29" s="428"/>
      <c r="K29" s="428"/>
      <c r="L29" s="428"/>
      <c r="M29" s="428">
        <f>SUM(M26:P28)</f>
        <v>0</v>
      </c>
      <c r="N29" s="428"/>
      <c r="O29" s="428"/>
      <c r="P29" s="428"/>
      <c r="Q29" s="115"/>
      <c r="R29" s="115"/>
      <c r="S29" s="115"/>
      <c r="T29" s="429" t="s">
        <v>93</v>
      </c>
      <c r="U29" s="430"/>
      <c r="V29" s="430"/>
      <c r="W29" s="430"/>
      <c r="X29" s="430"/>
      <c r="Y29" s="428">
        <f>SUM(Y26:AB28)</f>
        <v>0</v>
      </c>
      <c r="Z29" s="428"/>
      <c r="AA29" s="428"/>
      <c r="AB29" s="428"/>
      <c r="AC29" s="428">
        <f>SUM(AC26:AF28)</f>
        <v>0</v>
      </c>
      <c r="AD29" s="428"/>
      <c r="AE29" s="428"/>
      <c r="AF29" s="428"/>
      <c r="AG29" s="118"/>
      <c r="AH29" s="115"/>
      <c r="AI29" s="119"/>
      <c r="AJ29" s="429" t="s">
        <v>94</v>
      </c>
      <c r="AK29" s="430"/>
      <c r="AL29" s="430"/>
      <c r="AM29" s="430"/>
      <c r="AN29" s="430"/>
      <c r="AO29" s="440">
        <f>SUM(AO26:AR28)</f>
        <v>0</v>
      </c>
      <c r="AP29" s="440"/>
      <c r="AQ29" s="440"/>
      <c r="AR29" s="440"/>
      <c r="AS29" s="428">
        <f>SUM(AS26:AV28)</f>
        <v>0</v>
      </c>
      <c r="AT29" s="428"/>
      <c r="AU29" s="428"/>
      <c r="AV29" s="428"/>
      <c r="AW29" s="149"/>
      <c r="AX29" s="147"/>
      <c r="AY29" s="148"/>
      <c r="AZ29" s="429" t="s">
        <v>94</v>
      </c>
      <c r="BA29" s="430"/>
      <c r="BB29" s="430"/>
      <c r="BC29" s="430"/>
      <c r="BD29" s="430"/>
      <c r="BE29" s="440">
        <f>SUM(BE26:BH28)</f>
        <v>0</v>
      </c>
      <c r="BF29" s="440"/>
      <c r="BG29" s="440"/>
      <c r="BH29" s="440"/>
      <c r="BI29" s="428">
        <f>SUM(BI26:BL28)</f>
        <v>0</v>
      </c>
      <c r="BJ29" s="428"/>
      <c r="BK29" s="428"/>
      <c r="BL29" s="428"/>
      <c r="BM29" s="51"/>
      <c r="BN29" s="91"/>
      <c r="BO29" s="26"/>
      <c r="BQ29" s="28"/>
      <c r="BR29" s="108"/>
      <c r="BS29" s="108"/>
      <c r="BT29" s="24"/>
      <c r="BU29" s="162"/>
      <c r="BV29" s="166"/>
      <c r="BW29" s="166"/>
      <c r="BX29" s="166"/>
      <c r="BY29" s="166"/>
      <c r="BZ29" s="160"/>
      <c r="CA29" s="166"/>
      <c r="CB29" s="166"/>
      <c r="CC29" s="166"/>
      <c r="CD29" s="166"/>
      <c r="CE29" s="160"/>
      <c r="CF29" s="166"/>
      <c r="CG29" s="166"/>
      <c r="CH29" s="166"/>
      <c r="CI29" s="166"/>
      <c r="CJ29" s="160"/>
      <c r="CK29" s="166"/>
      <c r="CL29" s="166"/>
      <c r="CM29" s="166"/>
      <c r="CN29" s="166"/>
      <c r="CO29" s="160"/>
      <c r="CP29" s="160"/>
      <c r="CQ29" s="160"/>
      <c r="CR29" s="160"/>
    </row>
    <row r="30" spans="2:96" ht="20.25" customHeight="1">
      <c r="B30" s="89"/>
      <c r="C30" s="48"/>
      <c r="D30" s="104"/>
      <c r="E30" s="104"/>
      <c r="F30" s="104"/>
      <c r="G30" s="104"/>
      <c r="H30" s="104"/>
      <c r="I30" s="105"/>
      <c r="J30" s="105"/>
      <c r="K30" s="105"/>
      <c r="L30" s="105"/>
      <c r="M30" s="105"/>
      <c r="N30" s="105"/>
      <c r="O30" s="105"/>
      <c r="P30" s="105"/>
      <c r="Q30" s="256"/>
      <c r="R30" s="256"/>
      <c r="S30" s="256"/>
      <c r="T30" s="104"/>
      <c r="U30" s="104"/>
      <c r="V30" s="104"/>
      <c r="W30" s="104"/>
      <c r="X30" s="104"/>
      <c r="Y30" s="105"/>
      <c r="Z30" s="105"/>
      <c r="AA30" s="105"/>
      <c r="AB30" s="105"/>
      <c r="AC30" s="105"/>
      <c r="AD30" s="105"/>
      <c r="AE30" s="105"/>
      <c r="AF30" s="105"/>
      <c r="AG30" s="262"/>
      <c r="AH30" s="256"/>
      <c r="AI30" s="266"/>
      <c r="AJ30" s="150"/>
      <c r="AK30" s="150"/>
      <c r="AL30" s="150"/>
      <c r="AM30" s="150"/>
      <c r="AN30" s="150"/>
      <c r="AO30" s="151"/>
      <c r="AP30" s="151"/>
      <c r="AQ30" s="151"/>
      <c r="AR30" s="151"/>
      <c r="AS30" s="151"/>
      <c r="AT30" s="151"/>
      <c r="AU30" s="151"/>
      <c r="AV30" s="151"/>
      <c r="AW30" s="152"/>
      <c r="AX30" s="153"/>
      <c r="AY30" s="154"/>
      <c r="AZ30" s="150"/>
      <c r="BA30" s="150"/>
      <c r="BB30" s="150"/>
      <c r="BC30" s="150"/>
      <c r="BD30" s="150"/>
      <c r="BE30" s="151"/>
      <c r="BF30" s="151"/>
      <c r="BG30" s="151"/>
      <c r="BH30" s="151"/>
      <c r="BI30" s="151"/>
      <c r="BJ30" s="151"/>
      <c r="BK30" s="151"/>
      <c r="BL30" s="151"/>
      <c r="BM30" s="51"/>
      <c r="BN30" s="91"/>
      <c r="BO30" s="26"/>
      <c r="BQ30" s="28"/>
      <c r="BR30" s="108"/>
      <c r="BS30" s="108"/>
      <c r="BT30" s="24"/>
      <c r="BU30" s="162"/>
      <c r="BV30" s="160"/>
      <c r="BW30" s="160"/>
      <c r="BX30" s="163"/>
      <c r="BY30" s="160"/>
      <c r="BZ30" s="160"/>
      <c r="CA30" s="160"/>
      <c r="CB30" s="160"/>
      <c r="CC30" s="160"/>
      <c r="CD30" s="160"/>
      <c r="CE30" s="160"/>
      <c r="CF30" s="160"/>
      <c r="CG30" s="160"/>
      <c r="CH30" s="160"/>
      <c r="CI30" s="160"/>
      <c r="CJ30" s="160"/>
      <c r="CK30" s="160"/>
      <c r="CL30" s="160"/>
      <c r="CM30" s="160"/>
      <c r="CN30" s="160"/>
      <c r="CO30" s="160"/>
      <c r="CP30" s="160"/>
      <c r="CQ30" s="160"/>
      <c r="CR30" s="160"/>
    </row>
    <row r="31" spans="2:96" ht="20.25" customHeight="1">
      <c r="B31" s="89"/>
      <c r="C31" s="48"/>
      <c r="D31" s="104"/>
      <c r="E31" s="104"/>
      <c r="F31" s="104"/>
      <c r="G31" s="104"/>
      <c r="H31" s="104"/>
      <c r="I31" s="105"/>
      <c r="J31" s="105"/>
      <c r="K31" s="445" t="s">
        <v>83</v>
      </c>
      <c r="L31" s="446"/>
      <c r="M31" s="446"/>
      <c r="N31" s="448" t="str">
        <f>IF(OR($BE$9&gt;0,),IF(AND(OR($D$5="○",$D$6="○"),$I$29&gt;=0),"可",IF(AND(OR($D$5="○",$D$6="○"),$I$29&lt;0),"不可","")),"")</f>
        <v/>
      </c>
      <c r="O31" s="449"/>
      <c r="P31" s="450"/>
      <c r="Q31" s="256"/>
      <c r="R31" s="256"/>
      <c r="S31" s="256"/>
      <c r="T31" s="104"/>
      <c r="U31" s="104"/>
      <c r="V31" s="104"/>
      <c r="W31" s="104"/>
      <c r="X31" s="104"/>
      <c r="Y31" s="105"/>
      <c r="Z31" s="105"/>
      <c r="AA31" s="445" t="s">
        <v>84</v>
      </c>
      <c r="AB31" s="446"/>
      <c r="AC31" s="447"/>
      <c r="AD31" s="448" t="str">
        <f>IF(OR($BE$9&gt;0,),IF(AND(OR($D$5="○",$D$6="○"),$Y$29&gt;=0),"可",IF(AND(OR($D$5="○",$D$6="○"),$Y$29&lt;0),"不可","")),"")</f>
        <v/>
      </c>
      <c r="AE31" s="449"/>
      <c r="AF31" s="450"/>
      <c r="AG31" s="262"/>
      <c r="AH31" s="256"/>
      <c r="AI31" s="266"/>
      <c r="AJ31" s="150"/>
      <c r="AK31" s="150"/>
      <c r="AL31" s="150"/>
      <c r="AM31" s="150"/>
      <c r="AN31" s="150"/>
      <c r="AO31" s="151"/>
      <c r="AP31" s="151"/>
      <c r="AQ31" s="445" t="s">
        <v>82</v>
      </c>
      <c r="AR31" s="446"/>
      <c r="AS31" s="447"/>
      <c r="AT31" s="448" t="str">
        <f>IF(OR($BE$9&gt;0,),IF(AND(OR($D$7="○"),$AO$29&gt;=0),"可",IF(AND(OR($D$7="○"),$AO$29&lt;0),"不可","")),"")</f>
        <v/>
      </c>
      <c r="AU31" s="449"/>
      <c r="AV31" s="450"/>
      <c r="AW31" s="152"/>
      <c r="AX31" s="153"/>
      <c r="AY31" s="154"/>
      <c r="AZ31" s="150"/>
      <c r="BA31" s="150"/>
      <c r="BB31" s="150"/>
      <c r="BC31" s="150"/>
      <c r="BD31" s="150"/>
      <c r="BE31" s="151"/>
      <c r="BF31" s="151"/>
      <c r="BG31" s="445" t="s">
        <v>85</v>
      </c>
      <c r="BH31" s="446"/>
      <c r="BI31" s="447"/>
      <c r="BJ31" s="448" t="str">
        <f>IF(OR($BE$9&gt;0,),IF(AND(OR($D$7="○"),$BE$29&gt;=0),"可",IF(AND(OR($D$7="○"),$BE$29&lt;0),"不可","")),"")</f>
        <v/>
      </c>
      <c r="BK31" s="449"/>
      <c r="BL31" s="450"/>
      <c r="BM31" s="51"/>
      <c r="BN31" s="91"/>
      <c r="BO31" s="26"/>
      <c r="BQ31" s="28"/>
      <c r="BR31" s="108"/>
      <c r="BS31" s="108"/>
      <c r="BT31" s="24"/>
      <c r="BU31" s="162"/>
      <c r="BV31" s="160"/>
      <c r="BW31" s="160"/>
      <c r="BX31" s="163"/>
      <c r="BY31" s="160"/>
      <c r="BZ31" s="160"/>
      <c r="CA31" s="160"/>
      <c r="CB31" s="160"/>
      <c r="CC31" s="160"/>
      <c r="CD31" s="160"/>
      <c r="CE31" s="160"/>
      <c r="CF31" s="160"/>
      <c r="CG31" s="160"/>
      <c r="CH31" s="160"/>
      <c r="CI31" s="160"/>
      <c r="CJ31" s="160"/>
      <c r="CK31" s="160"/>
      <c r="CL31" s="160"/>
      <c r="CM31" s="160"/>
      <c r="CN31" s="160"/>
      <c r="CO31" s="160"/>
      <c r="CP31" s="160"/>
      <c r="CQ31" s="160"/>
      <c r="CR31" s="160"/>
    </row>
    <row r="32" spans="2:96" ht="20.25" customHeight="1">
      <c r="B32" s="89"/>
      <c r="C32" s="49"/>
      <c r="D32" s="20"/>
      <c r="E32" s="20"/>
      <c r="F32" s="20"/>
      <c r="G32" s="20"/>
      <c r="H32" s="20"/>
      <c r="I32" s="21"/>
      <c r="J32" s="21"/>
      <c r="K32" s="21"/>
      <c r="L32" s="21"/>
      <c r="M32" s="21"/>
      <c r="N32" s="21"/>
      <c r="O32" s="21"/>
      <c r="P32" s="21"/>
      <c r="Q32" s="23"/>
      <c r="R32" s="23"/>
      <c r="S32" s="23"/>
      <c r="T32" s="20"/>
      <c r="U32" s="20"/>
      <c r="V32" s="20"/>
      <c r="W32" s="20"/>
      <c r="X32" s="20"/>
      <c r="Y32" s="21"/>
      <c r="Z32" s="21"/>
      <c r="AA32" s="21"/>
      <c r="AB32" s="21"/>
      <c r="AC32" s="21"/>
      <c r="AD32" s="21"/>
      <c r="AE32" s="21"/>
      <c r="AF32" s="21"/>
      <c r="AG32" s="50"/>
      <c r="AH32" s="256"/>
      <c r="AI32" s="155"/>
      <c r="AJ32" s="20"/>
      <c r="AK32" s="20"/>
      <c r="AL32" s="20"/>
      <c r="AM32" s="20"/>
      <c r="AN32" s="20"/>
      <c r="AO32" s="21"/>
      <c r="AP32" s="21"/>
      <c r="AQ32" s="21"/>
      <c r="AR32" s="21"/>
      <c r="AS32" s="21"/>
      <c r="AT32" s="21"/>
      <c r="AU32" s="21"/>
      <c r="AV32" s="21"/>
      <c r="AW32" s="156"/>
      <c r="AX32" s="23"/>
      <c r="AY32" s="157"/>
      <c r="AZ32" s="20"/>
      <c r="BA32" s="20"/>
      <c r="BB32" s="20"/>
      <c r="BC32" s="20"/>
      <c r="BD32" s="20"/>
      <c r="BE32" s="21"/>
      <c r="BF32" s="21"/>
      <c r="BG32" s="21"/>
      <c r="BH32" s="21"/>
      <c r="BI32" s="21"/>
      <c r="BJ32" s="21"/>
      <c r="BK32" s="21"/>
      <c r="BL32" s="21"/>
      <c r="BM32" s="158"/>
      <c r="BN32" s="91"/>
      <c r="BO32" s="26"/>
      <c r="BQ32" s="28"/>
      <c r="BR32" s="108"/>
      <c r="BS32" s="108"/>
      <c r="BT32" s="24"/>
      <c r="BU32" s="162"/>
      <c r="BV32" s="160"/>
      <c r="BW32" s="160"/>
      <c r="BX32" s="163"/>
      <c r="BY32" s="160"/>
      <c r="BZ32" s="160"/>
      <c r="CA32" s="160"/>
      <c r="CB32" s="160"/>
      <c r="CC32" s="160"/>
      <c r="CD32" s="160"/>
      <c r="CE32" s="160"/>
      <c r="CF32" s="160"/>
      <c r="CG32" s="160"/>
      <c r="CH32" s="160"/>
      <c r="CI32" s="160"/>
      <c r="CJ32" s="160"/>
      <c r="CK32" s="160"/>
      <c r="CL32" s="160"/>
      <c r="CM32" s="160"/>
      <c r="CN32" s="160"/>
      <c r="CO32" s="160"/>
      <c r="CP32" s="160"/>
      <c r="CQ32" s="160"/>
      <c r="CR32" s="160"/>
    </row>
    <row r="33" spans="2:96" ht="20.25" customHeight="1" thickBot="1">
      <c r="B33" s="92"/>
      <c r="C33" s="120"/>
      <c r="D33" s="93"/>
      <c r="E33" s="93"/>
      <c r="F33" s="93"/>
      <c r="G33" s="93"/>
      <c r="H33" s="93"/>
      <c r="I33" s="94"/>
      <c r="J33" s="94"/>
      <c r="K33" s="94"/>
      <c r="L33" s="94"/>
      <c r="M33" s="94"/>
      <c r="N33" s="94"/>
      <c r="O33" s="94"/>
      <c r="P33" s="94"/>
      <c r="Q33" s="264"/>
      <c r="R33" s="264"/>
      <c r="S33" s="264"/>
      <c r="T33" s="93"/>
      <c r="U33" s="93"/>
      <c r="V33" s="93"/>
      <c r="W33" s="93"/>
      <c r="X33" s="93"/>
      <c r="Y33" s="94"/>
      <c r="Z33" s="94"/>
      <c r="AA33" s="94"/>
      <c r="AB33" s="94"/>
      <c r="AC33" s="94"/>
      <c r="AD33" s="94"/>
      <c r="AE33" s="94"/>
      <c r="AF33" s="94"/>
      <c r="AG33" s="264"/>
      <c r="AH33" s="264"/>
      <c r="AI33" s="264"/>
      <c r="AJ33" s="93"/>
      <c r="AK33" s="93"/>
      <c r="AL33" s="93"/>
      <c r="AM33" s="93"/>
      <c r="AN33" s="93"/>
      <c r="AO33" s="94"/>
      <c r="AP33" s="94"/>
      <c r="AQ33" s="94"/>
      <c r="AR33" s="94"/>
      <c r="AS33" s="94"/>
      <c r="AT33" s="94"/>
      <c r="AU33" s="94"/>
      <c r="AV33" s="94"/>
      <c r="AW33" s="95"/>
      <c r="AX33" s="264"/>
      <c r="AY33" s="96"/>
      <c r="AZ33" s="93"/>
      <c r="BA33" s="93"/>
      <c r="BB33" s="93"/>
      <c r="BC33" s="93"/>
      <c r="BD33" s="93"/>
      <c r="BE33" s="94"/>
      <c r="BF33" s="94"/>
      <c r="BG33" s="94"/>
      <c r="BH33" s="94"/>
      <c r="BI33" s="94"/>
      <c r="BJ33" s="94"/>
      <c r="BK33" s="94"/>
      <c r="BL33" s="94"/>
      <c r="BM33" s="107"/>
      <c r="BN33" s="97"/>
      <c r="BO33" s="258"/>
      <c r="BQ33" s="28"/>
      <c r="BR33" s="108"/>
      <c r="BS33" s="108"/>
      <c r="BT33" s="24"/>
      <c r="BU33" s="162"/>
      <c r="BV33" s="160"/>
      <c r="BW33" s="160"/>
      <c r="BX33" s="163"/>
      <c r="BY33" s="160"/>
      <c r="BZ33" s="160"/>
      <c r="CA33" s="160"/>
      <c r="CB33" s="160"/>
      <c r="CC33" s="160"/>
      <c r="CD33" s="160"/>
      <c r="CE33" s="160"/>
      <c r="CF33" s="160"/>
      <c r="CG33" s="160"/>
      <c r="CH33" s="160"/>
      <c r="CI33" s="160"/>
      <c r="CJ33" s="160"/>
      <c r="CK33" s="160"/>
      <c r="CL33" s="160"/>
      <c r="CM33" s="160"/>
      <c r="CN33" s="160"/>
      <c r="CO33" s="160"/>
      <c r="CP33" s="160"/>
      <c r="CQ33" s="160"/>
      <c r="CR33" s="160"/>
    </row>
    <row r="34" spans="2:96" ht="21" customHeight="1" thickBot="1">
      <c r="B34" s="57" t="s">
        <v>100</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29"/>
      <c r="BB34" s="30"/>
      <c r="BC34" s="29"/>
      <c r="BD34" s="29"/>
      <c r="BE34" s="30"/>
      <c r="BF34" s="29"/>
      <c r="BG34" s="30"/>
      <c r="BH34" s="30"/>
      <c r="BI34" s="30"/>
      <c r="BJ34" s="30"/>
      <c r="BK34" s="30"/>
      <c r="BL34" s="30"/>
      <c r="BM34" s="30"/>
      <c r="BN34" s="30"/>
      <c r="BO34" s="258"/>
      <c r="BQ34" s="28"/>
      <c r="BR34" s="108"/>
      <c r="BS34" s="108"/>
      <c r="BT34" s="24"/>
      <c r="BU34" s="162"/>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row>
    <row r="35" spans="2:96" ht="32.25" customHeight="1" thickBot="1">
      <c r="B35" s="444"/>
      <c r="C35" s="22"/>
      <c r="D35" s="436" t="s">
        <v>19</v>
      </c>
      <c r="E35" s="436"/>
      <c r="F35" s="436"/>
      <c r="G35" s="436"/>
      <c r="H35" s="436"/>
      <c r="I35" s="452"/>
      <c r="J35" s="431" t="s">
        <v>122</v>
      </c>
      <c r="K35" s="432"/>
      <c r="L35" s="432"/>
      <c r="M35" s="432"/>
      <c r="N35" s="432"/>
      <c r="O35" s="454"/>
      <c r="P35" s="435" t="s">
        <v>17</v>
      </c>
      <c r="Q35" s="436"/>
      <c r="R35" s="436"/>
      <c r="S35" s="436"/>
      <c r="T35" s="436"/>
      <c r="U35" s="436"/>
      <c r="V35" s="437"/>
      <c r="W35" s="441" t="s">
        <v>16</v>
      </c>
      <c r="X35" s="442"/>
      <c r="Y35" s="442"/>
      <c r="Z35" s="442"/>
      <c r="AA35" s="442"/>
      <c r="AB35" s="442"/>
      <c r="AC35" s="443"/>
      <c r="AD35" s="441" t="s">
        <v>15</v>
      </c>
      <c r="AE35" s="442"/>
      <c r="AF35" s="442"/>
      <c r="AG35" s="442"/>
      <c r="AH35" s="442"/>
      <c r="AI35" s="442"/>
      <c r="AJ35" s="443"/>
      <c r="AK35" s="441" t="s">
        <v>14</v>
      </c>
      <c r="AL35" s="442"/>
      <c r="AM35" s="442"/>
      <c r="AN35" s="442"/>
      <c r="AO35" s="442"/>
      <c r="AP35" s="442"/>
      <c r="AQ35" s="443"/>
      <c r="AR35" s="444" t="s">
        <v>13</v>
      </c>
      <c r="AS35" s="436"/>
      <c r="AT35" s="436"/>
      <c r="AU35" s="436"/>
      <c r="AV35" s="436"/>
      <c r="AW35" s="436"/>
      <c r="AX35" s="437"/>
      <c r="AY35" s="432" t="s">
        <v>12</v>
      </c>
      <c r="AZ35" s="432"/>
      <c r="BA35" s="454"/>
      <c r="BB35" s="431" t="s">
        <v>11</v>
      </c>
      <c r="BC35" s="432"/>
      <c r="BD35" s="454"/>
      <c r="BE35" s="431" t="s">
        <v>10</v>
      </c>
      <c r="BF35" s="432"/>
      <c r="BG35" s="432"/>
      <c r="BH35" s="431" t="s">
        <v>44</v>
      </c>
      <c r="BI35" s="432"/>
      <c r="BJ35" s="432"/>
      <c r="BK35" s="435" t="s">
        <v>32</v>
      </c>
      <c r="BL35" s="436"/>
      <c r="BM35" s="436"/>
      <c r="BN35" s="437"/>
      <c r="BQ35" s="28"/>
      <c r="BR35" s="108"/>
      <c r="BS35" s="108"/>
      <c r="BT35" s="24"/>
      <c r="BU35" s="24"/>
    </row>
    <row r="36" spans="2:96" ht="32.25" customHeight="1" thickBot="1">
      <c r="B36" s="451"/>
      <c r="C36" s="18"/>
      <c r="D36" s="379"/>
      <c r="E36" s="379"/>
      <c r="F36" s="379"/>
      <c r="G36" s="379"/>
      <c r="H36" s="379"/>
      <c r="I36" s="453"/>
      <c r="J36" s="433"/>
      <c r="K36" s="434"/>
      <c r="L36" s="434"/>
      <c r="M36" s="434"/>
      <c r="N36" s="434"/>
      <c r="O36" s="455"/>
      <c r="P36" s="456"/>
      <c r="Q36" s="457"/>
      <c r="R36" s="457"/>
      <c r="S36" s="457"/>
      <c r="T36" s="457"/>
      <c r="U36" s="457"/>
      <c r="V36" s="458"/>
      <c r="W36" s="31" t="s">
        <v>9</v>
      </c>
      <c r="X36" s="32" t="s">
        <v>8</v>
      </c>
      <c r="Y36" s="32" t="s">
        <v>7</v>
      </c>
      <c r="Z36" s="32" t="s">
        <v>6</v>
      </c>
      <c r="AA36" s="32" t="s">
        <v>5</v>
      </c>
      <c r="AB36" s="32" t="s">
        <v>4</v>
      </c>
      <c r="AC36" s="33" t="s">
        <v>3</v>
      </c>
      <c r="AD36" s="31" t="s">
        <v>9</v>
      </c>
      <c r="AE36" s="32" t="s">
        <v>8</v>
      </c>
      <c r="AF36" s="32" t="s">
        <v>7</v>
      </c>
      <c r="AG36" s="32" t="s">
        <v>6</v>
      </c>
      <c r="AH36" s="32" t="s">
        <v>5</v>
      </c>
      <c r="AI36" s="32" t="s">
        <v>4</v>
      </c>
      <c r="AJ36" s="33" t="s">
        <v>3</v>
      </c>
      <c r="AK36" s="31" t="s">
        <v>9</v>
      </c>
      <c r="AL36" s="32" t="s">
        <v>8</v>
      </c>
      <c r="AM36" s="32" t="s">
        <v>7</v>
      </c>
      <c r="AN36" s="32" t="s">
        <v>6</v>
      </c>
      <c r="AO36" s="32" t="s">
        <v>5</v>
      </c>
      <c r="AP36" s="32" t="s">
        <v>4</v>
      </c>
      <c r="AQ36" s="33" t="s">
        <v>3</v>
      </c>
      <c r="AR36" s="34" t="s">
        <v>9</v>
      </c>
      <c r="AS36" s="35" t="s">
        <v>8</v>
      </c>
      <c r="AT36" s="35" t="s">
        <v>7</v>
      </c>
      <c r="AU36" s="35" t="s">
        <v>6</v>
      </c>
      <c r="AV36" s="35" t="s">
        <v>5</v>
      </c>
      <c r="AW36" s="35" t="s">
        <v>4</v>
      </c>
      <c r="AX36" s="36" t="s">
        <v>3</v>
      </c>
      <c r="AY36" s="434"/>
      <c r="AZ36" s="434"/>
      <c r="BA36" s="455"/>
      <c r="BB36" s="433"/>
      <c r="BC36" s="434"/>
      <c r="BD36" s="455"/>
      <c r="BE36" s="433"/>
      <c r="BF36" s="434"/>
      <c r="BG36" s="434"/>
      <c r="BH36" s="433"/>
      <c r="BI36" s="434"/>
      <c r="BJ36" s="434"/>
      <c r="BK36" s="438"/>
      <c r="BL36" s="379"/>
      <c r="BM36" s="379"/>
      <c r="BN36" s="439"/>
      <c r="BQ36" s="28"/>
      <c r="BR36" s="108"/>
      <c r="BS36" s="108"/>
      <c r="BT36" s="24"/>
      <c r="BU36" s="24"/>
    </row>
    <row r="37" spans="2:96" ht="21" customHeight="1" thickBot="1">
      <c r="B37" s="505" t="s">
        <v>37</v>
      </c>
      <c r="C37" s="19"/>
      <c r="D37" s="495"/>
      <c r="E37" s="495"/>
      <c r="F37" s="495"/>
      <c r="G37" s="495"/>
      <c r="H37" s="495"/>
      <c r="I37" s="496"/>
      <c r="J37" s="494"/>
      <c r="K37" s="495"/>
      <c r="L37" s="496"/>
      <c r="M37" s="494"/>
      <c r="N37" s="495"/>
      <c r="O37" s="496"/>
      <c r="P37" s="508"/>
      <c r="Q37" s="509"/>
      <c r="R37" s="509"/>
      <c r="S37" s="509"/>
      <c r="T37" s="509"/>
      <c r="U37" s="509"/>
      <c r="V37" s="510"/>
      <c r="W37" s="277"/>
      <c r="X37" s="278"/>
      <c r="Y37" s="278"/>
      <c r="Z37" s="278"/>
      <c r="AA37" s="278"/>
      <c r="AB37" s="278"/>
      <c r="AC37" s="279"/>
      <c r="AD37" s="277"/>
      <c r="AE37" s="278"/>
      <c r="AF37" s="278"/>
      <c r="AG37" s="278"/>
      <c r="AH37" s="278"/>
      <c r="AI37" s="278"/>
      <c r="AJ37" s="279"/>
      <c r="AK37" s="277"/>
      <c r="AL37" s="278"/>
      <c r="AM37" s="278"/>
      <c r="AN37" s="278"/>
      <c r="AO37" s="278"/>
      <c r="AP37" s="278"/>
      <c r="AQ37" s="279"/>
      <c r="AR37" s="277"/>
      <c r="AS37" s="278"/>
      <c r="AT37" s="278"/>
      <c r="AU37" s="278"/>
      <c r="AV37" s="278"/>
      <c r="AW37" s="278"/>
      <c r="AX37" s="279"/>
      <c r="AY37" s="476">
        <f t="shared" ref="AY37:AY57" si="0">SUM(W37:AX37)</f>
        <v>0</v>
      </c>
      <c r="AZ37" s="476"/>
      <c r="BA37" s="477"/>
      <c r="BB37" s="478">
        <f t="shared" ref="BB37:BB57" si="1">AY37/4</f>
        <v>0</v>
      </c>
      <c r="BC37" s="479"/>
      <c r="BD37" s="480"/>
      <c r="BE37" s="481"/>
      <c r="BF37" s="482"/>
      <c r="BG37" s="482"/>
      <c r="BH37" s="481"/>
      <c r="BI37" s="482"/>
      <c r="BJ37" s="482"/>
      <c r="BK37" s="514"/>
      <c r="BL37" s="515"/>
      <c r="BM37" s="515"/>
      <c r="BN37" s="516"/>
      <c r="BQ37" s="28"/>
      <c r="BR37" s="108"/>
      <c r="BS37" s="108"/>
      <c r="BT37" s="24"/>
      <c r="BU37" s="24"/>
    </row>
    <row r="38" spans="2:96" ht="21" customHeight="1">
      <c r="B38" s="506"/>
      <c r="C38" s="517" t="s">
        <v>52</v>
      </c>
      <c r="D38" s="498"/>
      <c r="E38" s="498"/>
      <c r="F38" s="498"/>
      <c r="G38" s="498"/>
      <c r="H38" s="498"/>
      <c r="I38" s="499"/>
      <c r="J38" s="497"/>
      <c r="K38" s="498"/>
      <c r="L38" s="499"/>
      <c r="M38" s="497"/>
      <c r="N38" s="498"/>
      <c r="O38" s="499"/>
      <c r="P38" s="519"/>
      <c r="Q38" s="520"/>
      <c r="R38" s="520"/>
      <c r="S38" s="520"/>
      <c r="T38" s="520"/>
      <c r="U38" s="520"/>
      <c r="V38" s="521"/>
      <c r="W38" s="280"/>
      <c r="X38" s="281"/>
      <c r="Y38" s="281"/>
      <c r="Z38" s="281"/>
      <c r="AA38" s="281"/>
      <c r="AB38" s="281"/>
      <c r="AC38" s="282"/>
      <c r="AD38" s="280"/>
      <c r="AE38" s="281"/>
      <c r="AF38" s="281"/>
      <c r="AG38" s="281"/>
      <c r="AH38" s="281"/>
      <c r="AI38" s="281"/>
      <c r="AJ38" s="282"/>
      <c r="AK38" s="280"/>
      <c r="AL38" s="281"/>
      <c r="AM38" s="281"/>
      <c r="AN38" s="281"/>
      <c r="AO38" s="281"/>
      <c r="AP38" s="281"/>
      <c r="AQ38" s="282"/>
      <c r="AR38" s="280"/>
      <c r="AS38" s="281"/>
      <c r="AT38" s="281"/>
      <c r="AU38" s="281"/>
      <c r="AV38" s="281"/>
      <c r="AW38" s="281"/>
      <c r="AX38" s="282"/>
      <c r="AY38" s="522">
        <f t="shared" si="0"/>
        <v>0</v>
      </c>
      <c r="AZ38" s="522"/>
      <c r="BA38" s="523"/>
      <c r="BB38" s="459">
        <f t="shared" si="1"/>
        <v>0</v>
      </c>
      <c r="BC38" s="460"/>
      <c r="BD38" s="461"/>
      <c r="BE38" s="491"/>
      <c r="BF38" s="492"/>
      <c r="BG38" s="493"/>
      <c r="BH38" s="491"/>
      <c r="BI38" s="492"/>
      <c r="BJ38" s="493"/>
      <c r="BK38" s="511"/>
      <c r="BL38" s="512"/>
      <c r="BM38" s="512"/>
      <c r="BN38" s="513"/>
      <c r="BO38" s="37"/>
    </row>
    <row r="39" spans="2:96" ht="21" customHeight="1">
      <c r="B39" s="506"/>
      <c r="C39" s="518"/>
      <c r="D39" s="501"/>
      <c r="E39" s="501"/>
      <c r="F39" s="501"/>
      <c r="G39" s="501"/>
      <c r="H39" s="501"/>
      <c r="I39" s="502"/>
      <c r="J39" s="500"/>
      <c r="K39" s="501"/>
      <c r="L39" s="502"/>
      <c r="M39" s="500"/>
      <c r="N39" s="501"/>
      <c r="O39" s="502"/>
      <c r="P39" s="462"/>
      <c r="Q39" s="463"/>
      <c r="R39" s="463"/>
      <c r="S39" s="463"/>
      <c r="T39" s="463"/>
      <c r="U39" s="463"/>
      <c r="V39" s="464"/>
      <c r="W39" s="283"/>
      <c r="X39" s="284"/>
      <c r="Y39" s="284"/>
      <c r="Z39" s="284"/>
      <c r="AA39" s="284"/>
      <c r="AB39" s="284"/>
      <c r="AC39" s="285"/>
      <c r="AD39" s="283"/>
      <c r="AE39" s="284"/>
      <c r="AF39" s="284"/>
      <c r="AG39" s="284"/>
      <c r="AH39" s="284"/>
      <c r="AI39" s="284"/>
      <c r="AJ39" s="285"/>
      <c r="AK39" s="283"/>
      <c r="AL39" s="284"/>
      <c r="AM39" s="284"/>
      <c r="AN39" s="284"/>
      <c r="AO39" s="284"/>
      <c r="AP39" s="284"/>
      <c r="AQ39" s="285"/>
      <c r="AR39" s="283"/>
      <c r="AS39" s="284"/>
      <c r="AT39" s="284"/>
      <c r="AU39" s="284"/>
      <c r="AV39" s="284"/>
      <c r="AW39" s="284"/>
      <c r="AX39" s="285"/>
      <c r="AY39" s="483">
        <f t="shared" si="0"/>
        <v>0</v>
      </c>
      <c r="AZ39" s="483"/>
      <c r="BA39" s="484"/>
      <c r="BB39" s="485">
        <f t="shared" si="1"/>
        <v>0</v>
      </c>
      <c r="BC39" s="486"/>
      <c r="BD39" s="487"/>
      <c r="BE39" s="488"/>
      <c r="BF39" s="489"/>
      <c r="BG39" s="490"/>
      <c r="BH39" s="488"/>
      <c r="BI39" s="489"/>
      <c r="BJ39" s="490"/>
      <c r="BK39" s="354"/>
      <c r="BL39" s="355"/>
      <c r="BM39" s="355"/>
      <c r="BN39" s="503"/>
      <c r="BO39" s="37"/>
    </row>
    <row r="40" spans="2:96" ht="21" customHeight="1">
      <c r="B40" s="506"/>
      <c r="C40" s="518"/>
      <c r="D40" s="501"/>
      <c r="E40" s="501"/>
      <c r="F40" s="501"/>
      <c r="G40" s="501"/>
      <c r="H40" s="501"/>
      <c r="I40" s="502"/>
      <c r="J40" s="500"/>
      <c r="K40" s="501"/>
      <c r="L40" s="502"/>
      <c r="M40" s="500"/>
      <c r="N40" s="501"/>
      <c r="O40" s="502"/>
      <c r="P40" s="462"/>
      <c r="Q40" s="463"/>
      <c r="R40" s="463"/>
      <c r="S40" s="463"/>
      <c r="T40" s="463"/>
      <c r="U40" s="463"/>
      <c r="V40" s="464"/>
      <c r="W40" s="283"/>
      <c r="X40" s="284"/>
      <c r="Y40" s="284"/>
      <c r="Z40" s="284"/>
      <c r="AA40" s="284"/>
      <c r="AB40" s="284"/>
      <c r="AC40" s="285"/>
      <c r="AD40" s="283"/>
      <c r="AE40" s="284"/>
      <c r="AF40" s="284"/>
      <c r="AG40" s="284"/>
      <c r="AH40" s="284"/>
      <c r="AI40" s="284"/>
      <c r="AJ40" s="285"/>
      <c r="AK40" s="283"/>
      <c r="AL40" s="284"/>
      <c r="AM40" s="284"/>
      <c r="AN40" s="284"/>
      <c r="AO40" s="284"/>
      <c r="AP40" s="284"/>
      <c r="AQ40" s="285"/>
      <c r="AR40" s="283"/>
      <c r="AS40" s="284"/>
      <c r="AT40" s="284"/>
      <c r="AU40" s="284"/>
      <c r="AV40" s="284"/>
      <c r="AW40" s="284"/>
      <c r="AX40" s="285"/>
      <c r="AY40" s="483">
        <f t="shared" si="0"/>
        <v>0</v>
      </c>
      <c r="AZ40" s="483"/>
      <c r="BA40" s="484"/>
      <c r="BB40" s="485">
        <f t="shared" si="1"/>
        <v>0</v>
      </c>
      <c r="BC40" s="486"/>
      <c r="BD40" s="487"/>
      <c r="BE40" s="488"/>
      <c r="BF40" s="489"/>
      <c r="BG40" s="490"/>
      <c r="BH40" s="488"/>
      <c r="BI40" s="489"/>
      <c r="BJ40" s="490"/>
      <c r="BK40" s="354"/>
      <c r="BL40" s="355"/>
      <c r="BM40" s="355"/>
      <c r="BN40" s="503"/>
      <c r="BO40" s="37"/>
    </row>
    <row r="41" spans="2:96" ht="21" customHeight="1">
      <c r="B41" s="506"/>
      <c r="C41" s="518"/>
      <c r="D41" s="501"/>
      <c r="E41" s="501"/>
      <c r="F41" s="501"/>
      <c r="G41" s="501"/>
      <c r="H41" s="501"/>
      <c r="I41" s="502"/>
      <c r="J41" s="500"/>
      <c r="K41" s="501"/>
      <c r="L41" s="502"/>
      <c r="M41" s="500"/>
      <c r="N41" s="501"/>
      <c r="O41" s="502"/>
      <c r="P41" s="462"/>
      <c r="Q41" s="463"/>
      <c r="R41" s="463"/>
      <c r="S41" s="463"/>
      <c r="T41" s="463"/>
      <c r="U41" s="463"/>
      <c r="V41" s="464"/>
      <c r="W41" s="283"/>
      <c r="X41" s="284"/>
      <c r="Y41" s="284"/>
      <c r="Z41" s="284"/>
      <c r="AA41" s="284"/>
      <c r="AB41" s="284"/>
      <c r="AC41" s="285"/>
      <c r="AD41" s="283"/>
      <c r="AE41" s="284"/>
      <c r="AF41" s="284"/>
      <c r="AG41" s="284"/>
      <c r="AH41" s="284"/>
      <c r="AI41" s="284"/>
      <c r="AJ41" s="285"/>
      <c r="AK41" s="283"/>
      <c r="AL41" s="284"/>
      <c r="AM41" s="284"/>
      <c r="AN41" s="284"/>
      <c r="AO41" s="284"/>
      <c r="AP41" s="284"/>
      <c r="AQ41" s="285"/>
      <c r="AR41" s="283"/>
      <c r="AS41" s="284"/>
      <c r="AT41" s="284"/>
      <c r="AU41" s="284"/>
      <c r="AV41" s="284"/>
      <c r="AW41" s="284"/>
      <c r="AX41" s="285"/>
      <c r="AY41" s="483">
        <f t="shared" si="0"/>
        <v>0</v>
      </c>
      <c r="AZ41" s="483"/>
      <c r="BA41" s="484"/>
      <c r="BB41" s="485">
        <f t="shared" si="1"/>
        <v>0</v>
      </c>
      <c r="BC41" s="486"/>
      <c r="BD41" s="487"/>
      <c r="BE41" s="488"/>
      <c r="BF41" s="489"/>
      <c r="BG41" s="490"/>
      <c r="BH41" s="488"/>
      <c r="BI41" s="489"/>
      <c r="BJ41" s="490"/>
      <c r="BK41" s="354"/>
      <c r="BL41" s="355"/>
      <c r="BM41" s="355"/>
      <c r="BN41" s="503"/>
      <c r="BO41" s="37"/>
      <c r="CC41" s="8"/>
      <c r="CD41" s="6"/>
      <c r="CE41" s="6"/>
      <c r="CF41" s="6"/>
      <c r="CG41" s="6"/>
      <c r="CH41" s="6"/>
      <c r="CI41" s="6"/>
      <c r="CJ41" s="6"/>
      <c r="CK41" s="6"/>
      <c r="CL41" s="6"/>
      <c r="CM41" s="6"/>
      <c r="CN41" s="6"/>
      <c r="CO41" s="6"/>
      <c r="CP41" s="6"/>
      <c r="CQ41" s="6"/>
      <c r="CR41" s="6"/>
    </row>
    <row r="42" spans="2:96" ht="21" customHeight="1" thickBot="1">
      <c r="B42" s="506"/>
      <c r="C42" s="518"/>
      <c r="D42" s="471"/>
      <c r="E42" s="471"/>
      <c r="F42" s="471"/>
      <c r="G42" s="471"/>
      <c r="H42" s="471"/>
      <c r="I42" s="472"/>
      <c r="J42" s="470"/>
      <c r="K42" s="471"/>
      <c r="L42" s="472"/>
      <c r="M42" s="470"/>
      <c r="N42" s="471"/>
      <c r="O42" s="472"/>
      <c r="P42" s="462"/>
      <c r="Q42" s="463"/>
      <c r="R42" s="463"/>
      <c r="S42" s="463"/>
      <c r="T42" s="463"/>
      <c r="U42" s="463"/>
      <c r="V42" s="464"/>
      <c r="W42" s="286"/>
      <c r="X42" s="287"/>
      <c r="Y42" s="287"/>
      <c r="Z42" s="287"/>
      <c r="AA42" s="287"/>
      <c r="AB42" s="287"/>
      <c r="AC42" s="288"/>
      <c r="AD42" s="286"/>
      <c r="AE42" s="287"/>
      <c r="AF42" s="287"/>
      <c r="AG42" s="287"/>
      <c r="AH42" s="287"/>
      <c r="AI42" s="287"/>
      <c r="AJ42" s="288"/>
      <c r="AK42" s="286"/>
      <c r="AL42" s="287"/>
      <c r="AM42" s="287"/>
      <c r="AN42" s="287"/>
      <c r="AO42" s="287"/>
      <c r="AP42" s="287"/>
      <c r="AQ42" s="288"/>
      <c r="AR42" s="286"/>
      <c r="AS42" s="287"/>
      <c r="AT42" s="287"/>
      <c r="AU42" s="287"/>
      <c r="AV42" s="287"/>
      <c r="AW42" s="287"/>
      <c r="AX42" s="288"/>
      <c r="AY42" s="465">
        <f t="shared" si="0"/>
        <v>0</v>
      </c>
      <c r="AZ42" s="465"/>
      <c r="BA42" s="466"/>
      <c r="BB42" s="467">
        <f t="shared" si="1"/>
        <v>0</v>
      </c>
      <c r="BC42" s="468"/>
      <c r="BD42" s="469"/>
      <c r="BE42" s="473"/>
      <c r="BF42" s="474"/>
      <c r="BG42" s="475"/>
      <c r="BH42" s="473"/>
      <c r="BI42" s="474"/>
      <c r="BJ42" s="475"/>
      <c r="BK42" s="393"/>
      <c r="BL42" s="394"/>
      <c r="BM42" s="394"/>
      <c r="BN42" s="504"/>
      <c r="BO42" s="37"/>
      <c r="CC42" s="6"/>
      <c r="CD42" s="6"/>
      <c r="CE42" s="530"/>
      <c r="CF42" s="530"/>
      <c r="CG42" s="530"/>
      <c r="CH42" s="530"/>
      <c r="CI42" s="530"/>
      <c r="CJ42" s="530"/>
      <c r="CK42" s="527"/>
      <c r="CL42" s="527"/>
      <c r="CM42" s="527"/>
      <c r="CN42" s="527"/>
      <c r="CO42" s="527"/>
      <c r="CP42" s="24"/>
      <c r="CQ42" s="24"/>
      <c r="CR42" s="24"/>
    </row>
    <row r="43" spans="2:96" ht="21" customHeight="1">
      <c r="B43" s="506"/>
      <c r="C43" s="525" t="s">
        <v>24</v>
      </c>
      <c r="D43" s="549"/>
      <c r="E43" s="327"/>
      <c r="F43" s="327"/>
      <c r="G43" s="327"/>
      <c r="H43" s="327"/>
      <c r="I43" s="327"/>
      <c r="J43" s="327"/>
      <c r="K43" s="327"/>
      <c r="L43" s="327"/>
      <c r="M43" s="327"/>
      <c r="N43" s="327"/>
      <c r="O43" s="327"/>
      <c r="P43" s="519"/>
      <c r="Q43" s="520"/>
      <c r="R43" s="520"/>
      <c r="S43" s="520"/>
      <c r="T43" s="520"/>
      <c r="U43" s="520"/>
      <c r="V43" s="521"/>
      <c r="W43" s="280"/>
      <c r="X43" s="281"/>
      <c r="Y43" s="281"/>
      <c r="Z43" s="281"/>
      <c r="AA43" s="281"/>
      <c r="AB43" s="281"/>
      <c r="AC43" s="282"/>
      <c r="AD43" s="280"/>
      <c r="AE43" s="281"/>
      <c r="AF43" s="281"/>
      <c r="AG43" s="281"/>
      <c r="AH43" s="281"/>
      <c r="AI43" s="281"/>
      <c r="AJ43" s="282"/>
      <c r="AK43" s="280"/>
      <c r="AL43" s="281"/>
      <c r="AM43" s="281"/>
      <c r="AN43" s="281"/>
      <c r="AO43" s="281"/>
      <c r="AP43" s="281"/>
      <c r="AQ43" s="282"/>
      <c r="AR43" s="289"/>
      <c r="AS43" s="281"/>
      <c r="AT43" s="281"/>
      <c r="AU43" s="281"/>
      <c r="AV43" s="281"/>
      <c r="AW43" s="281"/>
      <c r="AX43" s="282"/>
      <c r="AY43" s="523">
        <f t="shared" si="0"/>
        <v>0</v>
      </c>
      <c r="AZ43" s="550"/>
      <c r="BA43" s="550"/>
      <c r="BB43" s="524">
        <f t="shared" si="1"/>
        <v>0</v>
      </c>
      <c r="BC43" s="524"/>
      <c r="BD43" s="524"/>
      <c r="BE43" s="531">
        <f>ROUNDDOWN(SUM(BB43:BD50)/AY60,1)</f>
        <v>0</v>
      </c>
      <c r="BF43" s="532"/>
      <c r="BG43" s="533"/>
      <c r="BH43" s="540">
        <f>ROUNDDOWN(SUM(BB43:BD50)/40,1)</f>
        <v>0</v>
      </c>
      <c r="BI43" s="541"/>
      <c r="BJ43" s="542"/>
      <c r="BK43" s="511"/>
      <c r="BL43" s="512"/>
      <c r="BM43" s="512"/>
      <c r="BN43" s="513"/>
      <c r="BO43" s="37"/>
      <c r="BP43" s="11"/>
      <c r="CC43" s="6"/>
      <c r="CD43" s="6"/>
      <c r="CE43" s="530"/>
      <c r="CF43" s="530"/>
      <c r="CG43" s="530"/>
      <c r="CH43" s="530"/>
      <c r="CI43" s="530"/>
      <c r="CJ43" s="530"/>
      <c r="CK43" s="527"/>
      <c r="CL43" s="527"/>
      <c r="CM43" s="527"/>
      <c r="CN43" s="527"/>
      <c r="CO43" s="527"/>
      <c r="CP43" s="24"/>
      <c r="CQ43" s="24"/>
      <c r="CR43" s="24"/>
    </row>
    <row r="44" spans="2:96" ht="21" customHeight="1">
      <c r="B44" s="506"/>
      <c r="C44" s="506"/>
      <c r="D44" s="526"/>
      <c r="E44" s="326"/>
      <c r="F44" s="326"/>
      <c r="G44" s="326"/>
      <c r="H44" s="326"/>
      <c r="I44" s="326"/>
      <c r="J44" s="326"/>
      <c r="K44" s="326"/>
      <c r="L44" s="326"/>
      <c r="M44" s="326"/>
      <c r="N44" s="326"/>
      <c r="O44" s="326"/>
      <c r="P44" s="462"/>
      <c r="Q44" s="463"/>
      <c r="R44" s="463"/>
      <c r="S44" s="463"/>
      <c r="T44" s="463"/>
      <c r="U44" s="463"/>
      <c r="V44" s="464"/>
      <c r="W44" s="283"/>
      <c r="X44" s="284"/>
      <c r="Y44" s="284"/>
      <c r="Z44" s="284"/>
      <c r="AA44" s="284"/>
      <c r="AB44" s="284"/>
      <c r="AC44" s="285"/>
      <c r="AD44" s="283"/>
      <c r="AE44" s="284"/>
      <c r="AF44" s="284"/>
      <c r="AG44" s="284"/>
      <c r="AH44" s="284"/>
      <c r="AI44" s="284"/>
      <c r="AJ44" s="285"/>
      <c r="AK44" s="283"/>
      <c r="AL44" s="284"/>
      <c r="AM44" s="284"/>
      <c r="AN44" s="284"/>
      <c r="AO44" s="284"/>
      <c r="AP44" s="284"/>
      <c r="AQ44" s="285"/>
      <c r="AR44" s="290"/>
      <c r="AS44" s="284"/>
      <c r="AT44" s="284"/>
      <c r="AU44" s="284"/>
      <c r="AV44" s="284"/>
      <c r="AW44" s="284"/>
      <c r="AX44" s="285"/>
      <c r="AY44" s="484">
        <f t="shared" si="0"/>
        <v>0</v>
      </c>
      <c r="AZ44" s="528"/>
      <c r="BA44" s="528"/>
      <c r="BB44" s="529">
        <f t="shared" si="1"/>
        <v>0</v>
      </c>
      <c r="BC44" s="529"/>
      <c r="BD44" s="529"/>
      <c r="BE44" s="534"/>
      <c r="BF44" s="535"/>
      <c r="BG44" s="536"/>
      <c r="BH44" s="543"/>
      <c r="BI44" s="544"/>
      <c r="BJ44" s="545"/>
      <c r="BK44" s="354"/>
      <c r="BL44" s="355"/>
      <c r="BM44" s="355"/>
      <c r="BN44" s="503"/>
      <c r="BO44" s="37"/>
      <c r="CC44" s="6"/>
      <c r="CD44" s="6"/>
      <c r="CE44" s="530"/>
      <c r="CF44" s="530"/>
      <c r="CG44" s="530"/>
      <c r="CH44" s="530"/>
      <c r="CI44" s="530"/>
      <c r="CJ44" s="530"/>
      <c r="CK44" s="527"/>
      <c r="CL44" s="527"/>
      <c r="CM44" s="527"/>
      <c r="CN44" s="527"/>
      <c r="CO44" s="527"/>
      <c r="CP44" s="24"/>
      <c r="CQ44" s="24"/>
      <c r="CR44" s="24"/>
    </row>
    <row r="45" spans="2:96" ht="21" customHeight="1">
      <c r="B45" s="506"/>
      <c r="C45" s="506"/>
      <c r="D45" s="526"/>
      <c r="E45" s="326"/>
      <c r="F45" s="326"/>
      <c r="G45" s="326"/>
      <c r="H45" s="326"/>
      <c r="I45" s="326"/>
      <c r="J45" s="326"/>
      <c r="K45" s="326"/>
      <c r="L45" s="326"/>
      <c r="M45" s="326"/>
      <c r="N45" s="326"/>
      <c r="O45" s="326"/>
      <c r="P45" s="462"/>
      <c r="Q45" s="463"/>
      <c r="R45" s="463"/>
      <c r="S45" s="463"/>
      <c r="T45" s="463"/>
      <c r="U45" s="463"/>
      <c r="V45" s="464"/>
      <c r="W45" s="283"/>
      <c r="X45" s="284"/>
      <c r="Y45" s="284"/>
      <c r="Z45" s="284"/>
      <c r="AA45" s="284"/>
      <c r="AB45" s="284"/>
      <c r="AC45" s="285"/>
      <c r="AD45" s="283"/>
      <c r="AE45" s="284"/>
      <c r="AF45" s="284"/>
      <c r="AG45" s="284"/>
      <c r="AH45" s="284"/>
      <c r="AI45" s="284"/>
      <c r="AJ45" s="285"/>
      <c r="AK45" s="283"/>
      <c r="AL45" s="284"/>
      <c r="AM45" s="284"/>
      <c r="AN45" s="284"/>
      <c r="AO45" s="284"/>
      <c r="AP45" s="284"/>
      <c r="AQ45" s="285"/>
      <c r="AR45" s="290"/>
      <c r="AS45" s="284"/>
      <c r="AT45" s="284"/>
      <c r="AU45" s="284"/>
      <c r="AV45" s="284"/>
      <c r="AW45" s="284"/>
      <c r="AX45" s="285"/>
      <c r="AY45" s="484">
        <f t="shared" si="0"/>
        <v>0</v>
      </c>
      <c r="AZ45" s="528"/>
      <c r="BA45" s="528"/>
      <c r="BB45" s="529">
        <f t="shared" si="1"/>
        <v>0</v>
      </c>
      <c r="BC45" s="529"/>
      <c r="BD45" s="529"/>
      <c r="BE45" s="534"/>
      <c r="BF45" s="535"/>
      <c r="BG45" s="536"/>
      <c r="BH45" s="543"/>
      <c r="BI45" s="544"/>
      <c r="BJ45" s="545"/>
      <c r="BK45" s="354"/>
      <c r="BL45" s="355"/>
      <c r="BM45" s="355"/>
      <c r="BN45" s="503"/>
      <c r="BO45" s="37"/>
      <c r="CC45" s="7"/>
      <c r="CD45" s="6"/>
      <c r="CE45" s="530"/>
      <c r="CF45" s="530"/>
      <c r="CG45" s="530"/>
      <c r="CH45" s="530"/>
      <c r="CI45" s="530"/>
      <c r="CJ45" s="530"/>
      <c r="CK45" s="527"/>
      <c r="CL45" s="527"/>
      <c r="CM45" s="527"/>
      <c r="CN45" s="527"/>
      <c r="CO45" s="527"/>
      <c r="CP45" s="24"/>
      <c r="CQ45" s="24"/>
      <c r="CR45" s="24"/>
    </row>
    <row r="46" spans="2:96" ht="21" customHeight="1">
      <c r="B46" s="506"/>
      <c r="C46" s="506"/>
      <c r="D46" s="526"/>
      <c r="E46" s="326"/>
      <c r="F46" s="326"/>
      <c r="G46" s="326"/>
      <c r="H46" s="326"/>
      <c r="I46" s="326"/>
      <c r="J46" s="326"/>
      <c r="K46" s="326"/>
      <c r="L46" s="326"/>
      <c r="M46" s="326"/>
      <c r="N46" s="326"/>
      <c r="O46" s="326"/>
      <c r="P46" s="462"/>
      <c r="Q46" s="463"/>
      <c r="R46" s="463"/>
      <c r="S46" s="463"/>
      <c r="T46" s="463"/>
      <c r="U46" s="463"/>
      <c r="V46" s="464"/>
      <c r="W46" s="283"/>
      <c r="X46" s="284"/>
      <c r="Y46" s="284"/>
      <c r="Z46" s="284"/>
      <c r="AA46" s="284"/>
      <c r="AB46" s="284"/>
      <c r="AC46" s="285"/>
      <c r="AD46" s="283"/>
      <c r="AE46" s="284"/>
      <c r="AF46" s="284"/>
      <c r="AG46" s="284"/>
      <c r="AH46" s="284"/>
      <c r="AI46" s="284"/>
      <c r="AJ46" s="285"/>
      <c r="AK46" s="283"/>
      <c r="AL46" s="284"/>
      <c r="AM46" s="284"/>
      <c r="AN46" s="284"/>
      <c r="AO46" s="284"/>
      <c r="AP46" s="284"/>
      <c r="AQ46" s="285"/>
      <c r="AR46" s="290"/>
      <c r="AS46" s="284"/>
      <c r="AT46" s="284"/>
      <c r="AU46" s="284"/>
      <c r="AV46" s="284"/>
      <c r="AW46" s="284"/>
      <c r="AX46" s="285"/>
      <c r="AY46" s="484">
        <f t="shared" si="0"/>
        <v>0</v>
      </c>
      <c r="AZ46" s="528"/>
      <c r="BA46" s="528"/>
      <c r="BB46" s="529">
        <f t="shared" si="1"/>
        <v>0</v>
      </c>
      <c r="BC46" s="529"/>
      <c r="BD46" s="529"/>
      <c r="BE46" s="534"/>
      <c r="BF46" s="535"/>
      <c r="BG46" s="536"/>
      <c r="BH46" s="543"/>
      <c r="BI46" s="544"/>
      <c r="BJ46" s="545"/>
      <c r="BK46" s="393"/>
      <c r="BL46" s="394"/>
      <c r="BM46" s="394"/>
      <c r="BN46" s="504"/>
      <c r="BO46" s="37"/>
    </row>
    <row r="47" spans="2:96" ht="21" customHeight="1">
      <c r="B47" s="506"/>
      <c r="C47" s="506"/>
      <c r="D47" s="526"/>
      <c r="E47" s="326"/>
      <c r="F47" s="326"/>
      <c r="G47" s="326"/>
      <c r="H47" s="326"/>
      <c r="I47" s="326"/>
      <c r="J47" s="326"/>
      <c r="K47" s="326"/>
      <c r="L47" s="326"/>
      <c r="M47" s="326"/>
      <c r="N47" s="326"/>
      <c r="O47" s="326"/>
      <c r="P47" s="462"/>
      <c r="Q47" s="463"/>
      <c r="R47" s="463"/>
      <c r="S47" s="463"/>
      <c r="T47" s="463"/>
      <c r="U47" s="463"/>
      <c r="V47" s="464"/>
      <c r="W47" s="283"/>
      <c r="X47" s="284"/>
      <c r="Y47" s="284"/>
      <c r="Z47" s="284"/>
      <c r="AA47" s="284"/>
      <c r="AB47" s="284"/>
      <c r="AC47" s="285"/>
      <c r="AD47" s="283"/>
      <c r="AE47" s="284"/>
      <c r="AF47" s="284"/>
      <c r="AG47" s="284"/>
      <c r="AH47" s="284"/>
      <c r="AI47" s="284"/>
      <c r="AJ47" s="285"/>
      <c r="AK47" s="283"/>
      <c r="AL47" s="284"/>
      <c r="AM47" s="284"/>
      <c r="AN47" s="284"/>
      <c r="AO47" s="284"/>
      <c r="AP47" s="284"/>
      <c r="AQ47" s="285"/>
      <c r="AR47" s="290"/>
      <c r="AS47" s="284"/>
      <c r="AT47" s="284"/>
      <c r="AU47" s="284"/>
      <c r="AV47" s="284"/>
      <c r="AW47" s="284"/>
      <c r="AX47" s="285"/>
      <c r="AY47" s="484">
        <f t="shared" si="0"/>
        <v>0</v>
      </c>
      <c r="AZ47" s="528"/>
      <c r="BA47" s="528"/>
      <c r="BB47" s="529">
        <f t="shared" si="1"/>
        <v>0</v>
      </c>
      <c r="BC47" s="529"/>
      <c r="BD47" s="529"/>
      <c r="BE47" s="534"/>
      <c r="BF47" s="535"/>
      <c r="BG47" s="536"/>
      <c r="BH47" s="543"/>
      <c r="BI47" s="544"/>
      <c r="BJ47" s="545"/>
      <c r="BK47" s="354"/>
      <c r="BL47" s="355"/>
      <c r="BM47" s="355"/>
      <c r="BN47" s="503"/>
      <c r="BO47" s="37"/>
    </row>
    <row r="48" spans="2:96" ht="21" customHeight="1">
      <c r="B48" s="506"/>
      <c r="C48" s="506"/>
      <c r="D48" s="526"/>
      <c r="E48" s="326"/>
      <c r="F48" s="326"/>
      <c r="G48" s="326"/>
      <c r="H48" s="326"/>
      <c r="I48" s="326"/>
      <c r="J48" s="326"/>
      <c r="K48" s="326"/>
      <c r="L48" s="326"/>
      <c r="M48" s="326"/>
      <c r="N48" s="326"/>
      <c r="O48" s="326"/>
      <c r="P48" s="462"/>
      <c r="Q48" s="463"/>
      <c r="R48" s="463"/>
      <c r="S48" s="463"/>
      <c r="T48" s="463"/>
      <c r="U48" s="463"/>
      <c r="V48" s="464"/>
      <c r="W48" s="283"/>
      <c r="X48" s="284"/>
      <c r="Y48" s="284"/>
      <c r="Z48" s="284"/>
      <c r="AA48" s="284"/>
      <c r="AB48" s="284"/>
      <c r="AC48" s="285"/>
      <c r="AD48" s="283"/>
      <c r="AE48" s="284"/>
      <c r="AF48" s="284"/>
      <c r="AG48" s="284"/>
      <c r="AH48" s="284"/>
      <c r="AI48" s="284"/>
      <c r="AJ48" s="285"/>
      <c r="AK48" s="283"/>
      <c r="AL48" s="284"/>
      <c r="AM48" s="284"/>
      <c r="AN48" s="284"/>
      <c r="AO48" s="284"/>
      <c r="AP48" s="284"/>
      <c r="AQ48" s="285"/>
      <c r="AR48" s="290"/>
      <c r="AS48" s="284"/>
      <c r="AT48" s="284"/>
      <c r="AU48" s="284"/>
      <c r="AV48" s="284"/>
      <c r="AW48" s="284"/>
      <c r="AX48" s="285"/>
      <c r="AY48" s="484">
        <f t="shared" si="0"/>
        <v>0</v>
      </c>
      <c r="AZ48" s="528"/>
      <c r="BA48" s="528"/>
      <c r="BB48" s="529">
        <f t="shared" si="1"/>
        <v>0</v>
      </c>
      <c r="BC48" s="529"/>
      <c r="BD48" s="529"/>
      <c r="BE48" s="534"/>
      <c r="BF48" s="535"/>
      <c r="BG48" s="536"/>
      <c r="BH48" s="543"/>
      <c r="BI48" s="544"/>
      <c r="BJ48" s="545"/>
      <c r="BK48" s="354"/>
      <c r="BL48" s="355"/>
      <c r="BM48" s="355"/>
      <c r="BN48" s="503"/>
      <c r="BO48" s="37"/>
    </row>
    <row r="49" spans="2:85" ht="21" customHeight="1">
      <c r="B49" s="506"/>
      <c r="C49" s="506"/>
      <c r="D49" s="526"/>
      <c r="E49" s="326"/>
      <c r="F49" s="326"/>
      <c r="G49" s="326"/>
      <c r="H49" s="326"/>
      <c r="I49" s="326"/>
      <c r="J49" s="326"/>
      <c r="K49" s="326"/>
      <c r="L49" s="326"/>
      <c r="M49" s="326"/>
      <c r="N49" s="326"/>
      <c r="O49" s="326"/>
      <c r="P49" s="462"/>
      <c r="Q49" s="463"/>
      <c r="R49" s="463"/>
      <c r="S49" s="463"/>
      <c r="T49" s="463"/>
      <c r="U49" s="463"/>
      <c r="V49" s="464"/>
      <c r="W49" s="283"/>
      <c r="X49" s="284"/>
      <c r="Y49" s="284"/>
      <c r="Z49" s="284"/>
      <c r="AA49" s="284"/>
      <c r="AB49" s="284"/>
      <c r="AC49" s="285"/>
      <c r="AD49" s="283"/>
      <c r="AE49" s="284"/>
      <c r="AF49" s="284"/>
      <c r="AG49" s="284"/>
      <c r="AH49" s="284"/>
      <c r="AI49" s="284"/>
      <c r="AJ49" s="285"/>
      <c r="AK49" s="283"/>
      <c r="AL49" s="284"/>
      <c r="AM49" s="284"/>
      <c r="AN49" s="284"/>
      <c r="AO49" s="284"/>
      <c r="AP49" s="284"/>
      <c r="AQ49" s="285"/>
      <c r="AR49" s="290"/>
      <c r="AS49" s="284"/>
      <c r="AT49" s="284"/>
      <c r="AU49" s="284"/>
      <c r="AV49" s="284"/>
      <c r="AW49" s="284"/>
      <c r="AX49" s="285"/>
      <c r="AY49" s="484">
        <f t="shared" si="0"/>
        <v>0</v>
      </c>
      <c r="AZ49" s="528"/>
      <c r="BA49" s="528"/>
      <c r="BB49" s="529">
        <f t="shared" si="1"/>
        <v>0</v>
      </c>
      <c r="BC49" s="529"/>
      <c r="BD49" s="529"/>
      <c r="BE49" s="534"/>
      <c r="BF49" s="535"/>
      <c r="BG49" s="536"/>
      <c r="BH49" s="543"/>
      <c r="BI49" s="544"/>
      <c r="BJ49" s="545"/>
      <c r="BK49" s="354"/>
      <c r="BL49" s="355"/>
      <c r="BM49" s="355"/>
      <c r="BN49" s="503"/>
      <c r="BO49" s="37"/>
    </row>
    <row r="50" spans="2:85" ht="21" customHeight="1" thickBot="1">
      <c r="B50" s="506"/>
      <c r="C50" s="506"/>
      <c r="D50" s="568"/>
      <c r="E50" s="569"/>
      <c r="F50" s="569"/>
      <c r="G50" s="569"/>
      <c r="H50" s="569"/>
      <c r="I50" s="569"/>
      <c r="J50" s="326"/>
      <c r="K50" s="326"/>
      <c r="L50" s="326"/>
      <c r="M50" s="326"/>
      <c r="N50" s="326"/>
      <c r="O50" s="326"/>
      <c r="P50" s="551"/>
      <c r="Q50" s="552"/>
      <c r="R50" s="552"/>
      <c r="S50" s="552"/>
      <c r="T50" s="552"/>
      <c r="U50" s="552"/>
      <c r="V50" s="553"/>
      <c r="W50" s="291"/>
      <c r="X50" s="292"/>
      <c r="Y50" s="292"/>
      <c r="Z50" s="292"/>
      <c r="AA50" s="292"/>
      <c r="AB50" s="292"/>
      <c r="AC50" s="293"/>
      <c r="AD50" s="291"/>
      <c r="AE50" s="292"/>
      <c r="AF50" s="292"/>
      <c r="AG50" s="292"/>
      <c r="AH50" s="292"/>
      <c r="AI50" s="292"/>
      <c r="AJ50" s="293"/>
      <c r="AK50" s="291"/>
      <c r="AL50" s="292"/>
      <c r="AM50" s="292"/>
      <c r="AN50" s="292"/>
      <c r="AO50" s="292"/>
      <c r="AP50" s="292"/>
      <c r="AQ50" s="293"/>
      <c r="AR50" s="294"/>
      <c r="AS50" s="292"/>
      <c r="AT50" s="292"/>
      <c r="AU50" s="292"/>
      <c r="AV50" s="292"/>
      <c r="AW50" s="292"/>
      <c r="AX50" s="293"/>
      <c r="AY50" s="554">
        <f t="shared" si="0"/>
        <v>0</v>
      </c>
      <c r="AZ50" s="555"/>
      <c r="BA50" s="555"/>
      <c r="BB50" s="556">
        <f t="shared" si="1"/>
        <v>0</v>
      </c>
      <c r="BC50" s="556"/>
      <c r="BD50" s="556"/>
      <c r="BE50" s="537"/>
      <c r="BF50" s="538"/>
      <c r="BG50" s="539"/>
      <c r="BH50" s="546"/>
      <c r="BI50" s="547"/>
      <c r="BJ50" s="548"/>
      <c r="BK50" s="559"/>
      <c r="BL50" s="560"/>
      <c r="BM50" s="560"/>
      <c r="BN50" s="561"/>
      <c r="BO50" s="37"/>
    </row>
    <row r="51" spans="2:85" ht="21" customHeight="1">
      <c r="B51" s="506"/>
      <c r="C51" s="596" t="s">
        <v>51</v>
      </c>
      <c r="D51" s="499"/>
      <c r="E51" s="327"/>
      <c r="F51" s="327"/>
      <c r="G51" s="327"/>
      <c r="H51" s="327"/>
      <c r="I51" s="327"/>
      <c r="J51" s="327"/>
      <c r="K51" s="327"/>
      <c r="L51" s="327"/>
      <c r="M51" s="327"/>
      <c r="N51" s="327"/>
      <c r="O51" s="327"/>
      <c r="P51" s="519"/>
      <c r="Q51" s="520"/>
      <c r="R51" s="520"/>
      <c r="S51" s="520"/>
      <c r="T51" s="520"/>
      <c r="U51" s="520"/>
      <c r="V51" s="521"/>
      <c r="W51" s="295"/>
      <c r="X51" s="296"/>
      <c r="Y51" s="296"/>
      <c r="Z51" s="296"/>
      <c r="AA51" s="296"/>
      <c r="AB51" s="296"/>
      <c r="AC51" s="297"/>
      <c r="AD51" s="295"/>
      <c r="AE51" s="296"/>
      <c r="AF51" s="296"/>
      <c r="AG51" s="296"/>
      <c r="AH51" s="296"/>
      <c r="AI51" s="296"/>
      <c r="AJ51" s="297"/>
      <c r="AK51" s="295"/>
      <c r="AL51" s="296"/>
      <c r="AM51" s="296"/>
      <c r="AN51" s="296"/>
      <c r="AO51" s="296"/>
      <c r="AP51" s="296"/>
      <c r="AQ51" s="297"/>
      <c r="AR51" s="295"/>
      <c r="AS51" s="296"/>
      <c r="AT51" s="296"/>
      <c r="AU51" s="296"/>
      <c r="AV51" s="296"/>
      <c r="AW51" s="296"/>
      <c r="AX51" s="297"/>
      <c r="AY51" s="562">
        <f t="shared" si="0"/>
        <v>0</v>
      </c>
      <c r="AZ51" s="563"/>
      <c r="BA51" s="563"/>
      <c r="BB51" s="564">
        <f t="shared" si="1"/>
        <v>0</v>
      </c>
      <c r="BC51" s="564"/>
      <c r="BD51" s="564"/>
      <c r="BE51" s="534">
        <f>ROUNDDOWN(SUM(BB51:BD57)/AY60,1)</f>
        <v>0</v>
      </c>
      <c r="BF51" s="535"/>
      <c r="BG51" s="536"/>
      <c r="BH51" s="565">
        <f>ROUNDDOWN(SUM(BB51:BD57)/40,1)</f>
        <v>0</v>
      </c>
      <c r="BI51" s="566"/>
      <c r="BJ51" s="567"/>
      <c r="BK51" s="570"/>
      <c r="BL51" s="571"/>
      <c r="BM51" s="571"/>
      <c r="BN51" s="572"/>
      <c r="BO51" s="37"/>
    </row>
    <row r="52" spans="2:85" ht="21" customHeight="1">
      <c r="B52" s="506"/>
      <c r="C52" s="597"/>
      <c r="D52" s="502"/>
      <c r="E52" s="326"/>
      <c r="F52" s="326"/>
      <c r="G52" s="326"/>
      <c r="H52" s="326"/>
      <c r="I52" s="326"/>
      <c r="J52" s="326"/>
      <c r="K52" s="326"/>
      <c r="L52" s="326"/>
      <c r="M52" s="326"/>
      <c r="N52" s="326"/>
      <c r="O52" s="326"/>
      <c r="P52" s="462"/>
      <c r="Q52" s="463"/>
      <c r="R52" s="463"/>
      <c r="S52" s="463"/>
      <c r="T52" s="463"/>
      <c r="U52" s="463"/>
      <c r="V52" s="464"/>
      <c r="W52" s="283"/>
      <c r="X52" s="284"/>
      <c r="Y52" s="284"/>
      <c r="Z52" s="284"/>
      <c r="AA52" s="284"/>
      <c r="AB52" s="284"/>
      <c r="AC52" s="285"/>
      <c r="AD52" s="283"/>
      <c r="AE52" s="284"/>
      <c r="AF52" s="284"/>
      <c r="AG52" s="284"/>
      <c r="AH52" s="284"/>
      <c r="AI52" s="284"/>
      <c r="AJ52" s="285"/>
      <c r="AK52" s="283"/>
      <c r="AL52" s="284"/>
      <c r="AM52" s="284"/>
      <c r="AN52" s="284"/>
      <c r="AO52" s="284"/>
      <c r="AP52" s="284"/>
      <c r="AQ52" s="285"/>
      <c r="AR52" s="283"/>
      <c r="AS52" s="284"/>
      <c r="AT52" s="284"/>
      <c r="AU52" s="284"/>
      <c r="AV52" s="284"/>
      <c r="AW52" s="284"/>
      <c r="AX52" s="285"/>
      <c r="AY52" s="484">
        <f t="shared" si="0"/>
        <v>0</v>
      </c>
      <c r="AZ52" s="528"/>
      <c r="BA52" s="528"/>
      <c r="BB52" s="529">
        <f t="shared" si="1"/>
        <v>0</v>
      </c>
      <c r="BC52" s="529"/>
      <c r="BD52" s="529"/>
      <c r="BE52" s="534"/>
      <c r="BF52" s="535"/>
      <c r="BG52" s="536"/>
      <c r="BH52" s="565"/>
      <c r="BI52" s="566"/>
      <c r="BJ52" s="567"/>
      <c r="BK52" s="557"/>
      <c r="BL52" s="557"/>
      <c r="BM52" s="557"/>
      <c r="BN52" s="558"/>
      <c r="BO52" s="37"/>
    </row>
    <row r="53" spans="2:85" ht="21" customHeight="1">
      <c r="B53" s="506"/>
      <c r="C53" s="597"/>
      <c r="D53" s="502"/>
      <c r="E53" s="326"/>
      <c r="F53" s="326"/>
      <c r="G53" s="326"/>
      <c r="H53" s="326"/>
      <c r="I53" s="326"/>
      <c r="J53" s="326"/>
      <c r="K53" s="326"/>
      <c r="L53" s="326"/>
      <c r="M53" s="326"/>
      <c r="N53" s="326"/>
      <c r="O53" s="326"/>
      <c r="P53" s="462"/>
      <c r="Q53" s="463"/>
      <c r="R53" s="463"/>
      <c r="S53" s="463"/>
      <c r="T53" s="463"/>
      <c r="U53" s="463"/>
      <c r="V53" s="464"/>
      <c r="W53" s="283"/>
      <c r="X53" s="284"/>
      <c r="Y53" s="284"/>
      <c r="Z53" s="284"/>
      <c r="AA53" s="284"/>
      <c r="AB53" s="284"/>
      <c r="AC53" s="285"/>
      <c r="AD53" s="283"/>
      <c r="AE53" s="284"/>
      <c r="AF53" s="284"/>
      <c r="AG53" s="284"/>
      <c r="AH53" s="284"/>
      <c r="AI53" s="284"/>
      <c r="AJ53" s="285"/>
      <c r="AK53" s="283"/>
      <c r="AL53" s="284"/>
      <c r="AM53" s="284"/>
      <c r="AN53" s="284"/>
      <c r="AO53" s="284"/>
      <c r="AP53" s="284"/>
      <c r="AQ53" s="285"/>
      <c r="AR53" s="283"/>
      <c r="AS53" s="284"/>
      <c r="AT53" s="284"/>
      <c r="AU53" s="284"/>
      <c r="AV53" s="284"/>
      <c r="AW53" s="284"/>
      <c r="AX53" s="285"/>
      <c r="AY53" s="484">
        <f t="shared" si="0"/>
        <v>0</v>
      </c>
      <c r="AZ53" s="528"/>
      <c r="BA53" s="528"/>
      <c r="BB53" s="529">
        <f t="shared" si="1"/>
        <v>0</v>
      </c>
      <c r="BC53" s="529"/>
      <c r="BD53" s="529"/>
      <c r="BE53" s="534"/>
      <c r="BF53" s="535"/>
      <c r="BG53" s="536"/>
      <c r="BH53" s="565"/>
      <c r="BI53" s="566"/>
      <c r="BJ53" s="567"/>
      <c r="BK53" s="557"/>
      <c r="BL53" s="557"/>
      <c r="BM53" s="557"/>
      <c r="BN53" s="558"/>
      <c r="BO53" s="37"/>
    </row>
    <row r="54" spans="2:85" ht="21" customHeight="1">
      <c r="B54" s="506"/>
      <c r="C54" s="597"/>
      <c r="D54" s="502"/>
      <c r="E54" s="326"/>
      <c r="F54" s="326"/>
      <c r="G54" s="326"/>
      <c r="H54" s="326"/>
      <c r="I54" s="326"/>
      <c r="J54" s="326"/>
      <c r="K54" s="326"/>
      <c r="L54" s="326"/>
      <c r="M54" s="326"/>
      <c r="N54" s="326"/>
      <c r="O54" s="326"/>
      <c r="P54" s="462"/>
      <c r="Q54" s="463"/>
      <c r="R54" s="463"/>
      <c r="S54" s="463"/>
      <c r="T54" s="463"/>
      <c r="U54" s="463"/>
      <c r="V54" s="464"/>
      <c r="W54" s="283"/>
      <c r="X54" s="284"/>
      <c r="Y54" s="284"/>
      <c r="Z54" s="284"/>
      <c r="AA54" s="284"/>
      <c r="AB54" s="284"/>
      <c r="AC54" s="285"/>
      <c r="AD54" s="283"/>
      <c r="AE54" s="284"/>
      <c r="AF54" s="284"/>
      <c r="AG54" s="284"/>
      <c r="AH54" s="284"/>
      <c r="AI54" s="284"/>
      <c r="AJ54" s="285"/>
      <c r="AK54" s="283"/>
      <c r="AL54" s="284"/>
      <c r="AM54" s="284"/>
      <c r="AN54" s="284"/>
      <c r="AO54" s="284"/>
      <c r="AP54" s="284"/>
      <c r="AQ54" s="285"/>
      <c r="AR54" s="283"/>
      <c r="AS54" s="284"/>
      <c r="AT54" s="284"/>
      <c r="AU54" s="284"/>
      <c r="AV54" s="284"/>
      <c r="AW54" s="284"/>
      <c r="AX54" s="285"/>
      <c r="AY54" s="484">
        <f t="shared" si="0"/>
        <v>0</v>
      </c>
      <c r="AZ54" s="528"/>
      <c r="BA54" s="528"/>
      <c r="BB54" s="529">
        <f t="shared" si="1"/>
        <v>0</v>
      </c>
      <c r="BC54" s="529"/>
      <c r="BD54" s="529"/>
      <c r="BE54" s="534"/>
      <c r="BF54" s="535"/>
      <c r="BG54" s="536"/>
      <c r="BH54" s="565"/>
      <c r="BI54" s="566"/>
      <c r="BJ54" s="567"/>
      <c r="BK54" s="557"/>
      <c r="BL54" s="557"/>
      <c r="BM54" s="557"/>
      <c r="BN54" s="558"/>
    </row>
    <row r="55" spans="2:85" ht="21" customHeight="1">
      <c r="B55" s="506"/>
      <c r="C55" s="597"/>
      <c r="D55" s="502"/>
      <c r="E55" s="326"/>
      <c r="F55" s="326"/>
      <c r="G55" s="326"/>
      <c r="H55" s="326"/>
      <c r="I55" s="326"/>
      <c r="J55" s="326"/>
      <c r="K55" s="326"/>
      <c r="L55" s="326"/>
      <c r="M55" s="326"/>
      <c r="N55" s="326"/>
      <c r="O55" s="326"/>
      <c r="P55" s="462"/>
      <c r="Q55" s="463"/>
      <c r="R55" s="463"/>
      <c r="S55" s="463"/>
      <c r="T55" s="463"/>
      <c r="U55" s="463"/>
      <c r="V55" s="464"/>
      <c r="W55" s="283"/>
      <c r="X55" s="284"/>
      <c r="Y55" s="284"/>
      <c r="Z55" s="284"/>
      <c r="AA55" s="284"/>
      <c r="AB55" s="284"/>
      <c r="AC55" s="285"/>
      <c r="AD55" s="283"/>
      <c r="AE55" s="284"/>
      <c r="AF55" s="284"/>
      <c r="AG55" s="284"/>
      <c r="AH55" s="284"/>
      <c r="AI55" s="284"/>
      <c r="AJ55" s="285"/>
      <c r="AK55" s="283"/>
      <c r="AL55" s="284"/>
      <c r="AM55" s="284"/>
      <c r="AN55" s="284"/>
      <c r="AO55" s="284"/>
      <c r="AP55" s="284"/>
      <c r="AQ55" s="285"/>
      <c r="AR55" s="283"/>
      <c r="AS55" s="284"/>
      <c r="AT55" s="284"/>
      <c r="AU55" s="284"/>
      <c r="AV55" s="284"/>
      <c r="AW55" s="284"/>
      <c r="AX55" s="285"/>
      <c r="AY55" s="484">
        <f t="shared" si="0"/>
        <v>0</v>
      </c>
      <c r="AZ55" s="528"/>
      <c r="BA55" s="528"/>
      <c r="BB55" s="529">
        <f t="shared" si="1"/>
        <v>0</v>
      </c>
      <c r="BC55" s="529"/>
      <c r="BD55" s="529"/>
      <c r="BE55" s="534"/>
      <c r="BF55" s="535"/>
      <c r="BG55" s="536"/>
      <c r="BH55" s="565"/>
      <c r="BI55" s="566"/>
      <c r="BJ55" s="567"/>
      <c r="BK55" s="557"/>
      <c r="BL55" s="557"/>
      <c r="BM55" s="557"/>
      <c r="BN55" s="558"/>
      <c r="CE55" s="2"/>
      <c r="CF55" s="2"/>
      <c r="CG55" s="2"/>
    </row>
    <row r="56" spans="2:85" ht="21" customHeight="1">
      <c r="B56" s="506"/>
      <c r="C56" s="597"/>
      <c r="D56" s="502"/>
      <c r="E56" s="326"/>
      <c r="F56" s="326"/>
      <c r="G56" s="326"/>
      <c r="H56" s="326"/>
      <c r="I56" s="326"/>
      <c r="J56" s="326"/>
      <c r="K56" s="326"/>
      <c r="L56" s="326"/>
      <c r="M56" s="326"/>
      <c r="N56" s="326"/>
      <c r="O56" s="326"/>
      <c r="P56" s="462"/>
      <c r="Q56" s="463"/>
      <c r="R56" s="463"/>
      <c r="S56" s="463"/>
      <c r="T56" s="463"/>
      <c r="U56" s="463"/>
      <c r="V56" s="464"/>
      <c r="W56" s="283"/>
      <c r="X56" s="284"/>
      <c r="Y56" s="284"/>
      <c r="Z56" s="284"/>
      <c r="AA56" s="284"/>
      <c r="AB56" s="284"/>
      <c r="AC56" s="285"/>
      <c r="AD56" s="283"/>
      <c r="AE56" s="284"/>
      <c r="AF56" s="284"/>
      <c r="AG56" s="284"/>
      <c r="AH56" s="284"/>
      <c r="AI56" s="284"/>
      <c r="AJ56" s="285"/>
      <c r="AK56" s="283"/>
      <c r="AL56" s="284"/>
      <c r="AM56" s="284"/>
      <c r="AN56" s="284"/>
      <c r="AO56" s="284"/>
      <c r="AP56" s="284"/>
      <c r="AQ56" s="285"/>
      <c r="AR56" s="283"/>
      <c r="AS56" s="284"/>
      <c r="AT56" s="284"/>
      <c r="AU56" s="284"/>
      <c r="AV56" s="284"/>
      <c r="AW56" s="284"/>
      <c r="AX56" s="285"/>
      <c r="AY56" s="484">
        <f t="shared" si="0"/>
        <v>0</v>
      </c>
      <c r="AZ56" s="528"/>
      <c r="BA56" s="528"/>
      <c r="BB56" s="529">
        <f t="shared" si="1"/>
        <v>0</v>
      </c>
      <c r="BC56" s="529"/>
      <c r="BD56" s="529"/>
      <c r="BE56" s="534"/>
      <c r="BF56" s="535"/>
      <c r="BG56" s="536"/>
      <c r="BH56" s="565"/>
      <c r="BI56" s="566"/>
      <c r="BJ56" s="567"/>
      <c r="BK56" s="557"/>
      <c r="BL56" s="557"/>
      <c r="BM56" s="557"/>
      <c r="BN56" s="558"/>
      <c r="CE56" s="2"/>
      <c r="CF56" s="2"/>
      <c r="CG56" s="2"/>
    </row>
    <row r="57" spans="2:85" ht="21" customHeight="1" thickBot="1">
      <c r="B57" s="506"/>
      <c r="C57" s="598"/>
      <c r="D57" s="584"/>
      <c r="E57" s="585"/>
      <c r="F57" s="585"/>
      <c r="G57" s="585"/>
      <c r="H57" s="585"/>
      <c r="I57" s="585"/>
      <c r="J57" s="326"/>
      <c r="K57" s="326"/>
      <c r="L57" s="326"/>
      <c r="M57" s="326"/>
      <c r="N57" s="326"/>
      <c r="O57" s="326"/>
      <c r="P57" s="591"/>
      <c r="Q57" s="592"/>
      <c r="R57" s="592"/>
      <c r="S57" s="592"/>
      <c r="T57" s="592"/>
      <c r="U57" s="592"/>
      <c r="V57" s="593"/>
      <c r="W57" s="291"/>
      <c r="X57" s="292"/>
      <c r="Y57" s="292"/>
      <c r="Z57" s="292"/>
      <c r="AA57" s="292"/>
      <c r="AB57" s="292"/>
      <c r="AC57" s="293"/>
      <c r="AD57" s="291"/>
      <c r="AE57" s="292"/>
      <c r="AF57" s="292"/>
      <c r="AG57" s="292"/>
      <c r="AH57" s="292"/>
      <c r="AI57" s="292"/>
      <c r="AJ57" s="293"/>
      <c r="AK57" s="291"/>
      <c r="AL57" s="292"/>
      <c r="AM57" s="292"/>
      <c r="AN57" s="292"/>
      <c r="AO57" s="292"/>
      <c r="AP57" s="292"/>
      <c r="AQ57" s="293"/>
      <c r="AR57" s="291"/>
      <c r="AS57" s="292"/>
      <c r="AT57" s="292"/>
      <c r="AU57" s="292"/>
      <c r="AV57" s="292"/>
      <c r="AW57" s="292"/>
      <c r="AX57" s="293"/>
      <c r="AY57" s="466">
        <f t="shared" si="0"/>
        <v>0</v>
      </c>
      <c r="AZ57" s="594"/>
      <c r="BA57" s="594"/>
      <c r="BB57" s="595">
        <f t="shared" si="1"/>
        <v>0</v>
      </c>
      <c r="BC57" s="595"/>
      <c r="BD57" s="595"/>
      <c r="BE57" s="534"/>
      <c r="BF57" s="535"/>
      <c r="BG57" s="536"/>
      <c r="BH57" s="565"/>
      <c r="BI57" s="566"/>
      <c r="BJ57" s="567"/>
      <c r="BK57" s="599"/>
      <c r="BL57" s="599"/>
      <c r="BM57" s="599"/>
      <c r="BN57" s="600"/>
    </row>
    <row r="58" spans="2:85" ht="21" customHeight="1" thickBot="1">
      <c r="B58" s="506"/>
      <c r="C58" s="574" t="s">
        <v>54</v>
      </c>
      <c r="D58" s="575"/>
      <c r="E58" s="575"/>
      <c r="F58" s="575"/>
      <c r="G58" s="575"/>
      <c r="H58" s="575"/>
      <c r="I58" s="575"/>
      <c r="J58" s="575"/>
      <c r="K58" s="575"/>
      <c r="L58" s="575"/>
      <c r="M58" s="575"/>
      <c r="N58" s="575"/>
      <c r="O58" s="575"/>
      <c r="P58" s="575"/>
      <c r="Q58" s="575"/>
      <c r="R58" s="575"/>
      <c r="S58" s="575"/>
      <c r="T58" s="575"/>
      <c r="U58" s="575"/>
      <c r="V58" s="576"/>
      <c r="W58" s="39">
        <f t="shared" ref="W58:AX58" si="2">SUM(W43:W57)</f>
        <v>0</v>
      </c>
      <c r="X58" s="40">
        <f t="shared" si="2"/>
        <v>0</v>
      </c>
      <c r="Y58" s="40">
        <f t="shared" si="2"/>
        <v>0</v>
      </c>
      <c r="Z58" s="40">
        <f t="shared" si="2"/>
        <v>0</v>
      </c>
      <c r="AA58" s="40">
        <f t="shared" si="2"/>
        <v>0</v>
      </c>
      <c r="AB58" s="40">
        <f t="shared" si="2"/>
        <v>0</v>
      </c>
      <c r="AC58" s="41">
        <f t="shared" si="2"/>
        <v>0</v>
      </c>
      <c r="AD58" s="39">
        <f t="shared" si="2"/>
        <v>0</v>
      </c>
      <c r="AE58" s="40">
        <f t="shared" si="2"/>
        <v>0</v>
      </c>
      <c r="AF58" s="40">
        <f t="shared" si="2"/>
        <v>0</v>
      </c>
      <c r="AG58" s="40">
        <f t="shared" si="2"/>
        <v>0</v>
      </c>
      <c r="AH58" s="40">
        <f t="shared" si="2"/>
        <v>0</v>
      </c>
      <c r="AI58" s="40">
        <f t="shared" si="2"/>
        <v>0</v>
      </c>
      <c r="AJ58" s="41">
        <f t="shared" si="2"/>
        <v>0</v>
      </c>
      <c r="AK58" s="39">
        <f t="shared" si="2"/>
        <v>0</v>
      </c>
      <c r="AL58" s="40">
        <f t="shared" si="2"/>
        <v>0</v>
      </c>
      <c r="AM58" s="40">
        <f t="shared" si="2"/>
        <v>0</v>
      </c>
      <c r="AN58" s="40">
        <f t="shared" si="2"/>
        <v>0</v>
      </c>
      <c r="AO58" s="40">
        <f t="shared" si="2"/>
        <v>0</v>
      </c>
      <c r="AP58" s="40">
        <f t="shared" si="2"/>
        <v>0</v>
      </c>
      <c r="AQ58" s="41">
        <f t="shared" si="2"/>
        <v>0</v>
      </c>
      <c r="AR58" s="39">
        <f t="shared" si="2"/>
        <v>0</v>
      </c>
      <c r="AS58" s="40">
        <f t="shared" si="2"/>
        <v>0</v>
      </c>
      <c r="AT58" s="40">
        <f t="shared" si="2"/>
        <v>0</v>
      </c>
      <c r="AU58" s="40">
        <f t="shared" si="2"/>
        <v>0</v>
      </c>
      <c r="AV58" s="40">
        <f t="shared" si="2"/>
        <v>0</v>
      </c>
      <c r="AW58" s="40">
        <f t="shared" si="2"/>
        <v>0</v>
      </c>
      <c r="AX58" s="41">
        <f t="shared" si="2"/>
        <v>0</v>
      </c>
      <c r="AY58" s="477">
        <f>SUM(AY37:BA53)</f>
        <v>0</v>
      </c>
      <c r="AZ58" s="577"/>
      <c r="BA58" s="577"/>
      <c r="BB58" s="578">
        <f>SUM($BB$43:$BD$57)</f>
        <v>0</v>
      </c>
      <c r="BC58" s="578"/>
      <c r="BD58" s="578"/>
      <c r="BE58" s="579">
        <f>SUM(BE43:BG57)</f>
        <v>0</v>
      </c>
      <c r="BF58" s="579"/>
      <c r="BG58" s="579"/>
      <c r="BH58" s="580">
        <f>SUM(BH43:BJ57)</f>
        <v>0</v>
      </c>
      <c r="BI58" s="581"/>
      <c r="BJ58" s="581"/>
      <c r="BK58" s="582"/>
      <c r="BL58" s="582"/>
      <c r="BM58" s="582"/>
      <c r="BN58" s="583"/>
    </row>
    <row r="59" spans="2:85" ht="21" customHeight="1" thickBot="1">
      <c r="B59" s="507"/>
      <c r="C59" s="574" t="s">
        <v>53</v>
      </c>
      <c r="D59" s="575"/>
      <c r="E59" s="575"/>
      <c r="F59" s="575"/>
      <c r="G59" s="575"/>
      <c r="H59" s="575"/>
      <c r="I59" s="575"/>
      <c r="J59" s="575"/>
      <c r="K59" s="575"/>
      <c r="L59" s="575"/>
      <c r="M59" s="575"/>
      <c r="N59" s="575"/>
      <c r="O59" s="575"/>
      <c r="P59" s="575"/>
      <c r="Q59" s="575"/>
      <c r="R59" s="575"/>
      <c r="S59" s="575"/>
      <c r="T59" s="575"/>
      <c r="U59" s="575"/>
      <c r="V59" s="576"/>
      <c r="W59" s="42">
        <f t="shared" ref="W59:AM59" si="3">SUM(W37:W54)</f>
        <v>0</v>
      </c>
      <c r="X59" s="43">
        <f t="shared" si="3"/>
        <v>0</v>
      </c>
      <c r="Y59" s="43">
        <f t="shared" si="3"/>
        <v>0</v>
      </c>
      <c r="Z59" s="43">
        <f t="shared" si="3"/>
        <v>0</v>
      </c>
      <c r="AA59" s="43">
        <f t="shared" si="3"/>
        <v>0</v>
      </c>
      <c r="AB59" s="43">
        <f t="shared" si="3"/>
        <v>0</v>
      </c>
      <c r="AC59" s="44">
        <f t="shared" si="3"/>
        <v>0</v>
      </c>
      <c r="AD59" s="42">
        <f t="shared" si="3"/>
        <v>0</v>
      </c>
      <c r="AE59" s="43">
        <f t="shared" si="3"/>
        <v>0</v>
      </c>
      <c r="AF59" s="43">
        <f t="shared" si="3"/>
        <v>0</v>
      </c>
      <c r="AG59" s="43">
        <f t="shared" si="3"/>
        <v>0</v>
      </c>
      <c r="AH59" s="43">
        <f t="shared" si="3"/>
        <v>0</v>
      </c>
      <c r="AI59" s="43">
        <f t="shared" si="3"/>
        <v>0</v>
      </c>
      <c r="AJ59" s="44">
        <f t="shared" si="3"/>
        <v>0</v>
      </c>
      <c r="AK59" s="42">
        <f t="shared" si="3"/>
        <v>0</v>
      </c>
      <c r="AL59" s="43">
        <f t="shared" si="3"/>
        <v>0</v>
      </c>
      <c r="AM59" s="43">
        <f t="shared" si="3"/>
        <v>0</v>
      </c>
      <c r="AN59" s="43">
        <f>SUM(AN37:AN55)</f>
        <v>0</v>
      </c>
      <c r="AO59" s="43">
        <f t="shared" ref="AO59:AX59" si="4">SUM(AO37:AO54)</f>
        <v>0</v>
      </c>
      <c r="AP59" s="43">
        <f t="shared" si="4"/>
        <v>0</v>
      </c>
      <c r="AQ59" s="44">
        <f t="shared" si="4"/>
        <v>0</v>
      </c>
      <c r="AR59" s="42">
        <f t="shared" si="4"/>
        <v>0</v>
      </c>
      <c r="AS59" s="43">
        <f t="shared" si="4"/>
        <v>0</v>
      </c>
      <c r="AT59" s="43">
        <f t="shared" si="4"/>
        <v>0</v>
      </c>
      <c r="AU59" s="43">
        <f t="shared" si="4"/>
        <v>0</v>
      </c>
      <c r="AV59" s="43">
        <f t="shared" si="4"/>
        <v>0</v>
      </c>
      <c r="AW59" s="43">
        <f t="shared" si="4"/>
        <v>0</v>
      </c>
      <c r="AX59" s="44">
        <f t="shared" si="4"/>
        <v>0</v>
      </c>
      <c r="AY59" s="477">
        <f>SUM(AY38:BA54)</f>
        <v>0</v>
      </c>
      <c r="AZ59" s="577"/>
      <c r="BA59" s="577"/>
      <c r="BB59" s="578">
        <f>SUM($BB$37:$BD$57)</f>
        <v>0</v>
      </c>
      <c r="BC59" s="578"/>
      <c r="BD59" s="578"/>
      <c r="BE59" s="586"/>
      <c r="BF59" s="587"/>
      <c r="BG59" s="588"/>
      <c r="BH59" s="589"/>
      <c r="BI59" s="590"/>
      <c r="BJ59" s="590"/>
      <c r="BK59" s="582"/>
      <c r="BL59" s="582"/>
      <c r="BM59" s="582"/>
      <c r="BN59" s="583"/>
    </row>
    <row r="60" spans="2:85" ht="21" customHeight="1" thickBot="1">
      <c r="B60" s="5" t="s">
        <v>36</v>
      </c>
      <c r="C60" s="16"/>
      <c r="D60" s="45"/>
      <c r="E60" s="267"/>
      <c r="F60" s="267"/>
      <c r="G60" s="267"/>
      <c r="H60" s="267"/>
      <c r="I60" s="267"/>
      <c r="J60" s="267"/>
      <c r="K60" s="267"/>
      <c r="L60" s="267"/>
      <c r="M60" s="267"/>
      <c r="N60" s="267"/>
      <c r="O60" s="267"/>
      <c r="P60" s="267"/>
      <c r="Q60" s="267"/>
      <c r="R60" s="267"/>
      <c r="S60" s="267"/>
      <c r="T60" s="267"/>
      <c r="U60" s="267"/>
      <c r="V60" s="267"/>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573">
        <v>32</v>
      </c>
      <c r="AZ60" s="509"/>
      <c r="BA60" s="509"/>
      <c r="BB60" s="509"/>
      <c r="BC60" s="509"/>
      <c r="BD60" s="509"/>
      <c r="BE60" s="509"/>
      <c r="BF60" s="509"/>
      <c r="BG60" s="509"/>
      <c r="BH60" s="509"/>
      <c r="BI60" s="509"/>
      <c r="BJ60" s="509"/>
      <c r="BK60" s="509"/>
      <c r="BL60" s="509"/>
      <c r="BM60" s="509"/>
      <c r="BN60" s="510"/>
    </row>
    <row r="61" spans="2:85" ht="21" customHeight="1">
      <c r="G61" s="1"/>
    </row>
    <row r="62" spans="2:85" ht="21" customHeight="1" thickBot="1">
      <c r="B62" s="57" t="s">
        <v>101</v>
      </c>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29"/>
      <c r="BB62" s="30"/>
      <c r="BC62" s="29"/>
      <c r="BD62" s="29"/>
      <c r="BE62" s="30"/>
      <c r="BF62" s="29"/>
      <c r="BG62" s="30"/>
      <c r="BH62" s="30"/>
      <c r="BI62" s="30"/>
      <c r="BJ62" s="30"/>
      <c r="BK62" s="30"/>
      <c r="BL62" s="30"/>
      <c r="BM62" s="30"/>
      <c r="BN62" s="30"/>
    </row>
    <row r="63" spans="2:85" ht="21" customHeight="1" thickBot="1">
      <c r="B63" s="444"/>
      <c r="C63" s="22"/>
      <c r="D63" s="436" t="s">
        <v>19</v>
      </c>
      <c r="E63" s="436"/>
      <c r="F63" s="436"/>
      <c r="G63" s="436"/>
      <c r="H63" s="436"/>
      <c r="I63" s="452"/>
      <c r="J63" s="431" t="s">
        <v>18</v>
      </c>
      <c r="K63" s="432"/>
      <c r="L63" s="432"/>
      <c r="M63" s="432"/>
      <c r="N63" s="432"/>
      <c r="O63" s="454"/>
      <c r="P63" s="435" t="s">
        <v>17</v>
      </c>
      <c r="Q63" s="436"/>
      <c r="R63" s="436"/>
      <c r="S63" s="436"/>
      <c r="T63" s="436"/>
      <c r="U63" s="436"/>
      <c r="V63" s="437"/>
      <c r="W63" s="441" t="s">
        <v>16</v>
      </c>
      <c r="X63" s="442"/>
      <c r="Y63" s="442"/>
      <c r="Z63" s="442"/>
      <c r="AA63" s="442"/>
      <c r="AB63" s="442"/>
      <c r="AC63" s="443"/>
      <c r="AD63" s="441" t="s">
        <v>15</v>
      </c>
      <c r="AE63" s="442"/>
      <c r="AF63" s="442"/>
      <c r="AG63" s="442"/>
      <c r="AH63" s="442"/>
      <c r="AI63" s="442"/>
      <c r="AJ63" s="443"/>
      <c r="AK63" s="441" t="s">
        <v>14</v>
      </c>
      <c r="AL63" s="442"/>
      <c r="AM63" s="442"/>
      <c r="AN63" s="442"/>
      <c r="AO63" s="442"/>
      <c r="AP63" s="442"/>
      <c r="AQ63" s="443"/>
      <c r="AR63" s="444" t="s">
        <v>13</v>
      </c>
      <c r="AS63" s="436"/>
      <c r="AT63" s="436"/>
      <c r="AU63" s="436"/>
      <c r="AV63" s="436"/>
      <c r="AW63" s="436"/>
      <c r="AX63" s="436"/>
      <c r="AY63" s="601" t="s">
        <v>12</v>
      </c>
      <c r="AZ63" s="602"/>
      <c r="BA63" s="602"/>
      <c r="BB63" s="602" t="s">
        <v>11</v>
      </c>
      <c r="BC63" s="602"/>
      <c r="BD63" s="602"/>
      <c r="BE63" s="602" t="s">
        <v>44</v>
      </c>
      <c r="BF63" s="602"/>
      <c r="BG63" s="602"/>
      <c r="BH63" s="602"/>
      <c r="BI63" s="602"/>
      <c r="BJ63" s="602"/>
      <c r="BK63" s="442" t="s">
        <v>32</v>
      </c>
      <c r="BL63" s="442"/>
      <c r="BM63" s="442"/>
      <c r="BN63" s="443"/>
    </row>
    <row r="64" spans="2:85" ht="21" customHeight="1" thickBot="1">
      <c r="B64" s="451"/>
      <c r="C64" s="18"/>
      <c r="D64" s="379"/>
      <c r="E64" s="379"/>
      <c r="F64" s="379"/>
      <c r="G64" s="379"/>
      <c r="H64" s="379"/>
      <c r="I64" s="453"/>
      <c r="J64" s="433"/>
      <c r="K64" s="434"/>
      <c r="L64" s="434"/>
      <c r="M64" s="434"/>
      <c r="N64" s="434"/>
      <c r="O64" s="455"/>
      <c r="P64" s="438"/>
      <c r="Q64" s="379"/>
      <c r="R64" s="379"/>
      <c r="S64" s="379"/>
      <c r="T64" s="379"/>
      <c r="U64" s="379"/>
      <c r="V64" s="439"/>
      <c r="W64" s="31" t="s">
        <v>9</v>
      </c>
      <c r="X64" s="32" t="s">
        <v>8</v>
      </c>
      <c r="Y64" s="32" t="s">
        <v>7</v>
      </c>
      <c r="Z64" s="32" t="s">
        <v>6</v>
      </c>
      <c r="AA64" s="32" t="s">
        <v>5</v>
      </c>
      <c r="AB64" s="32" t="s">
        <v>4</v>
      </c>
      <c r="AC64" s="33" t="s">
        <v>3</v>
      </c>
      <c r="AD64" s="31" t="s">
        <v>9</v>
      </c>
      <c r="AE64" s="32" t="s">
        <v>8</v>
      </c>
      <c r="AF64" s="32" t="s">
        <v>7</v>
      </c>
      <c r="AG64" s="32" t="s">
        <v>6</v>
      </c>
      <c r="AH64" s="32" t="s">
        <v>5</v>
      </c>
      <c r="AI64" s="32" t="s">
        <v>4</v>
      </c>
      <c r="AJ64" s="33" t="s">
        <v>3</v>
      </c>
      <c r="AK64" s="31" t="s">
        <v>9</v>
      </c>
      <c r="AL64" s="32" t="s">
        <v>8</v>
      </c>
      <c r="AM64" s="32" t="s">
        <v>7</v>
      </c>
      <c r="AN64" s="32" t="s">
        <v>6</v>
      </c>
      <c r="AO64" s="32" t="s">
        <v>5</v>
      </c>
      <c r="AP64" s="32" t="s">
        <v>4</v>
      </c>
      <c r="AQ64" s="33" t="s">
        <v>3</v>
      </c>
      <c r="AR64" s="34" t="s">
        <v>9</v>
      </c>
      <c r="AS64" s="35" t="s">
        <v>8</v>
      </c>
      <c r="AT64" s="35" t="s">
        <v>7</v>
      </c>
      <c r="AU64" s="35" t="s">
        <v>6</v>
      </c>
      <c r="AV64" s="35" t="s">
        <v>5</v>
      </c>
      <c r="AW64" s="35" t="s">
        <v>4</v>
      </c>
      <c r="AX64" s="179" t="s">
        <v>3</v>
      </c>
      <c r="AY64" s="603"/>
      <c r="AZ64" s="604"/>
      <c r="BA64" s="604"/>
      <c r="BB64" s="604"/>
      <c r="BC64" s="604"/>
      <c r="BD64" s="604"/>
      <c r="BE64" s="604"/>
      <c r="BF64" s="604"/>
      <c r="BG64" s="604"/>
      <c r="BH64" s="604"/>
      <c r="BI64" s="604"/>
      <c r="BJ64" s="604"/>
      <c r="BK64" s="611"/>
      <c r="BL64" s="611"/>
      <c r="BM64" s="611"/>
      <c r="BN64" s="612"/>
    </row>
    <row r="65" spans="2:66" ht="21" customHeight="1">
      <c r="B65" s="506"/>
      <c r="C65" s="525" t="s">
        <v>67</v>
      </c>
      <c r="D65" s="549"/>
      <c r="E65" s="327"/>
      <c r="F65" s="327"/>
      <c r="G65" s="327"/>
      <c r="H65" s="327"/>
      <c r="I65" s="327"/>
      <c r="J65" s="327"/>
      <c r="K65" s="327"/>
      <c r="L65" s="327"/>
      <c r="M65" s="327"/>
      <c r="N65" s="327"/>
      <c r="O65" s="327"/>
      <c r="P65" s="605"/>
      <c r="Q65" s="605"/>
      <c r="R65" s="605"/>
      <c r="S65" s="605"/>
      <c r="T65" s="605"/>
      <c r="U65" s="605"/>
      <c r="V65" s="606"/>
      <c r="W65" s="289"/>
      <c r="X65" s="281"/>
      <c r="Y65" s="281"/>
      <c r="Z65" s="281"/>
      <c r="AA65" s="281"/>
      <c r="AB65" s="281"/>
      <c r="AC65" s="282"/>
      <c r="AD65" s="280"/>
      <c r="AE65" s="281"/>
      <c r="AF65" s="281"/>
      <c r="AG65" s="281"/>
      <c r="AH65" s="281"/>
      <c r="AI65" s="281"/>
      <c r="AJ65" s="282"/>
      <c r="AK65" s="280"/>
      <c r="AL65" s="281"/>
      <c r="AM65" s="281"/>
      <c r="AN65" s="281"/>
      <c r="AO65" s="281"/>
      <c r="AP65" s="281"/>
      <c r="AQ65" s="282"/>
      <c r="AR65" s="280"/>
      <c r="AS65" s="281"/>
      <c r="AT65" s="281"/>
      <c r="AU65" s="281"/>
      <c r="AV65" s="281"/>
      <c r="AW65" s="281"/>
      <c r="AX65" s="282"/>
      <c r="AY65" s="613">
        <f t="shared" ref="AY65:AY72" si="5">SUM(W65:AX65)</f>
        <v>0</v>
      </c>
      <c r="AZ65" s="563"/>
      <c r="BA65" s="563"/>
      <c r="BB65" s="564">
        <f t="shared" ref="BB65:BB72" si="6">AY65/4</f>
        <v>0</v>
      </c>
      <c r="BC65" s="564"/>
      <c r="BD65" s="614"/>
      <c r="BE65" s="620">
        <f>ROUNDDOWN(SUM($BB$65:$BD$72)/40,1)</f>
        <v>0</v>
      </c>
      <c r="BF65" s="620"/>
      <c r="BG65" s="620"/>
      <c r="BH65" s="620"/>
      <c r="BI65" s="620"/>
      <c r="BJ65" s="620"/>
      <c r="BK65" s="615"/>
      <c r="BL65" s="615"/>
      <c r="BM65" s="615"/>
      <c r="BN65" s="616"/>
    </row>
    <row r="66" spans="2:66" ht="21" customHeight="1">
      <c r="B66" s="506"/>
      <c r="C66" s="506"/>
      <c r="D66" s="526"/>
      <c r="E66" s="326"/>
      <c r="F66" s="326"/>
      <c r="G66" s="326"/>
      <c r="H66" s="326"/>
      <c r="I66" s="326"/>
      <c r="J66" s="326"/>
      <c r="K66" s="326"/>
      <c r="L66" s="326"/>
      <c r="M66" s="326"/>
      <c r="N66" s="326"/>
      <c r="O66" s="326"/>
      <c r="P66" s="607"/>
      <c r="Q66" s="607"/>
      <c r="R66" s="607"/>
      <c r="S66" s="607"/>
      <c r="T66" s="607"/>
      <c r="U66" s="607"/>
      <c r="V66" s="608"/>
      <c r="W66" s="290"/>
      <c r="X66" s="284"/>
      <c r="Y66" s="284"/>
      <c r="Z66" s="284"/>
      <c r="AA66" s="284"/>
      <c r="AB66" s="284"/>
      <c r="AC66" s="285"/>
      <c r="AD66" s="283"/>
      <c r="AE66" s="284"/>
      <c r="AF66" s="284"/>
      <c r="AG66" s="284"/>
      <c r="AH66" s="284"/>
      <c r="AI66" s="284"/>
      <c r="AJ66" s="285"/>
      <c r="AK66" s="283"/>
      <c r="AL66" s="284"/>
      <c r="AM66" s="284"/>
      <c r="AN66" s="284"/>
      <c r="AO66" s="284"/>
      <c r="AP66" s="284"/>
      <c r="AQ66" s="285"/>
      <c r="AR66" s="290"/>
      <c r="AS66" s="284"/>
      <c r="AT66" s="284"/>
      <c r="AU66" s="284"/>
      <c r="AV66" s="284"/>
      <c r="AW66" s="284"/>
      <c r="AX66" s="285"/>
      <c r="AY66" s="610">
        <f t="shared" si="5"/>
        <v>0</v>
      </c>
      <c r="AZ66" s="528"/>
      <c r="BA66" s="528"/>
      <c r="BB66" s="529">
        <f t="shared" si="6"/>
        <v>0</v>
      </c>
      <c r="BC66" s="529"/>
      <c r="BD66" s="485"/>
      <c r="BE66" s="621"/>
      <c r="BF66" s="621"/>
      <c r="BG66" s="621"/>
      <c r="BH66" s="621"/>
      <c r="BI66" s="621"/>
      <c r="BJ66" s="621"/>
      <c r="BK66" s="557"/>
      <c r="BL66" s="557"/>
      <c r="BM66" s="557"/>
      <c r="BN66" s="558"/>
    </row>
    <row r="67" spans="2:66" ht="21" customHeight="1">
      <c r="B67" s="506"/>
      <c r="C67" s="506"/>
      <c r="D67" s="526"/>
      <c r="E67" s="326"/>
      <c r="F67" s="326"/>
      <c r="G67" s="326"/>
      <c r="H67" s="326"/>
      <c r="I67" s="326"/>
      <c r="J67" s="326"/>
      <c r="K67" s="326"/>
      <c r="L67" s="326"/>
      <c r="M67" s="326"/>
      <c r="N67" s="326"/>
      <c r="O67" s="326"/>
      <c r="P67" s="607"/>
      <c r="Q67" s="607"/>
      <c r="R67" s="607"/>
      <c r="S67" s="607"/>
      <c r="T67" s="607"/>
      <c r="U67" s="607"/>
      <c r="V67" s="608"/>
      <c r="W67" s="298"/>
      <c r="X67" s="296"/>
      <c r="Y67" s="296"/>
      <c r="Z67" s="296"/>
      <c r="AA67" s="296"/>
      <c r="AB67" s="296"/>
      <c r="AC67" s="297"/>
      <c r="AD67" s="295"/>
      <c r="AE67" s="296"/>
      <c r="AF67" s="296"/>
      <c r="AG67" s="296"/>
      <c r="AH67" s="296"/>
      <c r="AI67" s="296"/>
      <c r="AJ67" s="297"/>
      <c r="AK67" s="295"/>
      <c r="AL67" s="296"/>
      <c r="AM67" s="296"/>
      <c r="AN67" s="296"/>
      <c r="AO67" s="296"/>
      <c r="AP67" s="296"/>
      <c r="AQ67" s="297"/>
      <c r="AR67" s="295"/>
      <c r="AS67" s="296"/>
      <c r="AT67" s="296"/>
      <c r="AU67" s="296"/>
      <c r="AV67" s="296"/>
      <c r="AW67" s="296"/>
      <c r="AX67" s="297"/>
      <c r="AY67" s="610">
        <f t="shared" si="5"/>
        <v>0</v>
      </c>
      <c r="AZ67" s="528"/>
      <c r="BA67" s="528"/>
      <c r="BB67" s="529">
        <f t="shared" si="6"/>
        <v>0</v>
      </c>
      <c r="BC67" s="529"/>
      <c r="BD67" s="485"/>
      <c r="BE67" s="621"/>
      <c r="BF67" s="621"/>
      <c r="BG67" s="621"/>
      <c r="BH67" s="621"/>
      <c r="BI67" s="621"/>
      <c r="BJ67" s="621"/>
      <c r="BK67" s="557"/>
      <c r="BL67" s="557"/>
      <c r="BM67" s="557"/>
      <c r="BN67" s="558"/>
    </row>
    <row r="68" spans="2:66" ht="21" customHeight="1">
      <c r="B68" s="506"/>
      <c r="C68" s="506"/>
      <c r="D68" s="526"/>
      <c r="E68" s="326"/>
      <c r="F68" s="326"/>
      <c r="G68" s="326"/>
      <c r="H68" s="326"/>
      <c r="I68" s="326"/>
      <c r="J68" s="326"/>
      <c r="K68" s="326"/>
      <c r="L68" s="326"/>
      <c r="M68" s="326"/>
      <c r="N68" s="326"/>
      <c r="O68" s="326"/>
      <c r="P68" s="462"/>
      <c r="Q68" s="463"/>
      <c r="R68" s="463"/>
      <c r="S68" s="463"/>
      <c r="T68" s="463"/>
      <c r="U68" s="463"/>
      <c r="V68" s="464"/>
      <c r="W68" s="290"/>
      <c r="X68" s="284"/>
      <c r="Y68" s="284"/>
      <c r="Z68" s="296"/>
      <c r="AA68" s="296"/>
      <c r="AB68" s="284"/>
      <c r="AC68" s="285"/>
      <c r="AD68" s="283"/>
      <c r="AE68" s="284"/>
      <c r="AF68" s="284"/>
      <c r="AG68" s="296"/>
      <c r="AH68" s="296"/>
      <c r="AI68" s="284"/>
      <c r="AJ68" s="285"/>
      <c r="AK68" s="283"/>
      <c r="AL68" s="284"/>
      <c r="AM68" s="284"/>
      <c r="AN68" s="296"/>
      <c r="AO68" s="296"/>
      <c r="AP68" s="284"/>
      <c r="AQ68" s="285"/>
      <c r="AR68" s="290"/>
      <c r="AS68" s="284"/>
      <c r="AT68" s="284"/>
      <c r="AU68" s="296"/>
      <c r="AV68" s="284"/>
      <c r="AW68" s="284"/>
      <c r="AX68" s="285"/>
      <c r="AY68" s="610">
        <f t="shared" si="5"/>
        <v>0</v>
      </c>
      <c r="AZ68" s="528"/>
      <c r="BA68" s="528"/>
      <c r="BB68" s="529">
        <f t="shared" si="6"/>
        <v>0</v>
      </c>
      <c r="BC68" s="529"/>
      <c r="BD68" s="485"/>
      <c r="BE68" s="621"/>
      <c r="BF68" s="621"/>
      <c r="BG68" s="621"/>
      <c r="BH68" s="621"/>
      <c r="BI68" s="621"/>
      <c r="BJ68" s="621"/>
      <c r="BK68" s="557"/>
      <c r="BL68" s="557"/>
      <c r="BM68" s="557"/>
      <c r="BN68" s="558"/>
    </row>
    <row r="69" spans="2:66" ht="21" customHeight="1">
      <c r="B69" s="506"/>
      <c r="C69" s="506"/>
      <c r="D69" s="526"/>
      <c r="E69" s="326"/>
      <c r="F69" s="326"/>
      <c r="G69" s="326"/>
      <c r="H69" s="326"/>
      <c r="I69" s="326"/>
      <c r="J69" s="326"/>
      <c r="K69" s="326"/>
      <c r="L69" s="326"/>
      <c r="M69" s="326"/>
      <c r="N69" s="326"/>
      <c r="O69" s="326"/>
      <c r="P69" s="607"/>
      <c r="Q69" s="607"/>
      <c r="R69" s="607"/>
      <c r="S69" s="607"/>
      <c r="T69" s="607"/>
      <c r="U69" s="607"/>
      <c r="V69" s="608"/>
      <c r="W69" s="298"/>
      <c r="X69" s="296"/>
      <c r="Y69" s="296"/>
      <c r="Z69" s="296"/>
      <c r="AA69" s="296"/>
      <c r="AB69" s="296"/>
      <c r="AC69" s="297"/>
      <c r="AD69" s="295"/>
      <c r="AE69" s="296"/>
      <c r="AF69" s="296"/>
      <c r="AG69" s="296"/>
      <c r="AH69" s="296"/>
      <c r="AI69" s="296"/>
      <c r="AJ69" s="297"/>
      <c r="AK69" s="295"/>
      <c r="AL69" s="296"/>
      <c r="AM69" s="296"/>
      <c r="AN69" s="296"/>
      <c r="AO69" s="296"/>
      <c r="AP69" s="296"/>
      <c r="AQ69" s="297"/>
      <c r="AR69" s="295"/>
      <c r="AS69" s="296"/>
      <c r="AT69" s="296"/>
      <c r="AU69" s="296"/>
      <c r="AV69" s="296"/>
      <c r="AW69" s="296"/>
      <c r="AX69" s="297"/>
      <c r="AY69" s="610">
        <f t="shared" si="5"/>
        <v>0</v>
      </c>
      <c r="AZ69" s="528"/>
      <c r="BA69" s="528"/>
      <c r="BB69" s="529">
        <f t="shared" si="6"/>
        <v>0</v>
      </c>
      <c r="BC69" s="529"/>
      <c r="BD69" s="485"/>
      <c r="BE69" s="621"/>
      <c r="BF69" s="621"/>
      <c r="BG69" s="621"/>
      <c r="BH69" s="621"/>
      <c r="BI69" s="621"/>
      <c r="BJ69" s="621"/>
      <c r="BK69" s="557"/>
      <c r="BL69" s="557"/>
      <c r="BM69" s="557"/>
      <c r="BN69" s="558"/>
    </row>
    <row r="70" spans="2:66" ht="21" customHeight="1">
      <c r="B70" s="506"/>
      <c r="C70" s="506"/>
      <c r="D70" s="526"/>
      <c r="E70" s="326"/>
      <c r="F70" s="326"/>
      <c r="G70" s="326"/>
      <c r="H70" s="326"/>
      <c r="I70" s="326"/>
      <c r="J70" s="326"/>
      <c r="K70" s="326"/>
      <c r="L70" s="326"/>
      <c r="M70" s="326"/>
      <c r="N70" s="326"/>
      <c r="O70" s="326"/>
      <c r="P70" s="462"/>
      <c r="Q70" s="463"/>
      <c r="R70" s="463"/>
      <c r="S70" s="463"/>
      <c r="T70" s="463"/>
      <c r="U70" s="463"/>
      <c r="V70" s="464"/>
      <c r="W70" s="290"/>
      <c r="X70" s="284"/>
      <c r="Y70" s="284"/>
      <c r="Z70" s="284"/>
      <c r="AA70" s="284"/>
      <c r="AB70" s="284"/>
      <c r="AC70" s="299"/>
      <c r="AD70" s="283"/>
      <c r="AE70" s="284"/>
      <c r="AF70" s="284"/>
      <c r="AG70" s="284"/>
      <c r="AH70" s="284"/>
      <c r="AI70" s="284"/>
      <c r="AJ70" s="299"/>
      <c r="AK70" s="283"/>
      <c r="AL70" s="284"/>
      <c r="AM70" s="284"/>
      <c r="AN70" s="284"/>
      <c r="AO70" s="284"/>
      <c r="AP70" s="284"/>
      <c r="AQ70" s="299"/>
      <c r="AR70" s="283"/>
      <c r="AS70" s="284"/>
      <c r="AT70" s="284"/>
      <c r="AU70" s="284"/>
      <c r="AV70" s="284"/>
      <c r="AW70" s="284"/>
      <c r="AX70" s="299"/>
      <c r="AY70" s="610">
        <f t="shared" si="5"/>
        <v>0</v>
      </c>
      <c r="AZ70" s="528"/>
      <c r="BA70" s="528"/>
      <c r="BB70" s="529">
        <f t="shared" si="6"/>
        <v>0</v>
      </c>
      <c r="BC70" s="529"/>
      <c r="BD70" s="485"/>
      <c r="BE70" s="621"/>
      <c r="BF70" s="621"/>
      <c r="BG70" s="621"/>
      <c r="BH70" s="621"/>
      <c r="BI70" s="621"/>
      <c r="BJ70" s="621"/>
      <c r="BK70" s="557"/>
      <c r="BL70" s="557"/>
      <c r="BM70" s="557"/>
      <c r="BN70" s="558"/>
    </row>
    <row r="71" spans="2:66" ht="21" customHeight="1">
      <c r="B71" s="506"/>
      <c r="C71" s="506"/>
      <c r="D71" s="526"/>
      <c r="E71" s="326"/>
      <c r="F71" s="326"/>
      <c r="G71" s="326"/>
      <c r="H71" s="326"/>
      <c r="I71" s="326"/>
      <c r="J71" s="326"/>
      <c r="K71" s="326"/>
      <c r="L71" s="326"/>
      <c r="M71" s="326"/>
      <c r="N71" s="326"/>
      <c r="O71" s="326"/>
      <c r="P71" s="462"/>
      <c r="Q71" s="463"/>
      <c r="R71" s="463"/>
      <c r="S71" s="463"/>
      <c r="T71" s="463"/>
      <c r="U71" s="463"/>
      <c r="V71" s="464"/>
      <c r="W71" s="290"/>
      <c r="X71" s="284"/>
      <c r="Y71" s="284"/>
      <c r="Z71" s="284"/>
      <c r="AA71" s="284"/>
      <c r="AB71" s="284"/>
      <c r="AC71" s="285"/>
      <c r="AD71" s="283"/>
      <c r="AE71" s="284"/>
      <c r="AF71" s="284"/>
      <c r="AG71" s="284"/>
      <c r="AH71" s="284"/>
      <c r="AI71" s="284"/>
      <c r="AJ71" s="285"/>
      <c r="AK71" s="283"/>
      <c r="AL71" s="284"/>
      <c r="AM71" s="284"/>
      <c r="AN71" s="284"/>
      <c r="AO71" s="284"/>
      <c r="AP71" s="284"/>
      <c r="AQ71" s="285"/>
      <c r="AR71" s="290"/>
      <c r="AS71" s="284"/>
      <c r="AT71" s="284"/>
      <c r="AU71" s="284"/>
      <c r="AV71" s="284"/>
      <c r="AW71" s="284"/>
      <c r="AX71" s="285"/>
      <c r="AY71" s="610">
        <f t="shared" si="5"/>
        <v>0</v>
      </c>
      <c r="AZ71" s="528"/>
      <c r="BA71" s="528"/>
      <c r="BB71" s="529">
        <f t="shared" si="6"/>
        <v>0</v>
      </c>
      <c r="BC71" s="529"/>
      <c r="BD71" s="485"/>
      <c r="BE71" s="621"/>
      <c r="BF71" s="621"/>
      <c r="BG71" s="621"/>
      <c r="BH71" s="621"/>
      <c r="BI71" s="621"/>
      <c r="BJ71" s="621"/>
      <c r="BK71" s="557"/>
      <c r="BL71" s="557"/>
      <c r="BM71" s="557"/>
      <c r="BN71" s="558"/>
    </row>
    <row r="72" spans="2:66" ht="21" customHeight="1" thickBot="1">
      <c r="B72" s="506"/>
      <c r="C72" s="506"/>
      <c r="D72" s="632"/>
      <c r="E72" s="609"/>
      <c r="F72" s="609"/>
      <c r="G72" s="609"/>
      <c r="H72" s="609"/>
      <c r="I72" s="609"/>
      <c r="J72" s="609"/>
      <c r="K72" s="609"/>
      <c r="L72" s="609"/>
      <c r="M72" s="609"/>
      <c r="N72" s="609"/>
      <c r="O72" s="609"/>
      <c r="P72" s="591"/>
      <c r="Q72" s="592"/>
      <c r="R72" s="592"/>
      <c r="S72" s="592"/>
      <c r="T72" s="592"/>
      <c r="U72" s="592"/>
      <c r="V72" s="593"/>
      <c r="W72" s="294"/>
      <c r="X72" s="292"/>
      <c r="Y72" s="292"/>
      <c r="Z72" s="292"/>
      <c r="AA72" s="292"/>
      <c r="AB72" s="292"/>
      <c r="AC72" s="293"/>
      <c r="AD72" s="291"/>
      <c r="AE72" s="292"/>
      <c r="AF72" s="292"/>
      <c r="AG72" s="292"/>
      <c r="AH72" s="292"/>
      <c r="AI72" s="292"/>
      <c r="AJ72" s="293"/>
      <c r="AK72" s="291"/>
      <c r="AL72" s="292"/>
      <c r="AM72" s="292"/>
      <c r="AN72" s="292"/>
      <c r="AO72" s="292"/>
      <c r="AP72" s="292"/>
      <c r="AQ72" s="293"/>
      <c r="AR72" s="294"/>
      <c r="AS72" s="292"/>
      <c r="AT72" s="292"/>
      <c r="AU72" s="292"/>
      <c r="AV72" s="292"/>
      <c r="AW72" s="292"/>
      <c r="AX72" s="293"/>
      <c r="AY72" s="633">
        <f t="shared" si="5"/>
        <v>0</v>
      </c>
      <c r="AZ72" s="594"/>
      <c r="BA72" s="594"/>
      <c r="BB72" s="595">
        <f t="shared" si="6"/>
        <v>0</v>
      </c>
      <c r="BC72" s="595"/>
      <c r="BD72" s="467"/>
      <c r="BE72" s="622"/>
      <c r="BF72" s="622"/>
      <c r="BG72" s="622"/>
      <c r="BH72" s="622"/>
      <c r="BI72" s="622"/>
      <c r="BJ72" s="622"/>
      <c r="BK72" s="599"/>
      <c r="BL72" s="599"/>
      <c r="BM72" s="599"/>
      <c r="BN72" s="600"/>
    </row>
    <row r="73" spans="2:66" ht="21" customHeight="1" thickBot="1">
      <c r="B73" s="506"/>
      <c r="C73" s="574" t="s">
        <v>54</v>
      </c>
      <c r="D73" s="575"/>
      <c r="E73" s="575"/>
      <c r="F73" s="575"/>
      <c r="G73" s="575"/>
      <c r="H73" s="575"/>
      <c r="I73" s="575"/>
      <c r="J73" s="575"/>
      <c r="K73" s="575"/>
      <c r="L73" s="575"/>
      <c r="M73" s="575"/>
      <c r="N73" s="575"/>
      <c r="O73" s="575"/>
      <c r="P73" s="575"/>
      <c r="Q73" s="575"/>
      <c r="R73" s="575"/>
      <c r="S73" s="575"/>
      <c r="T73" s="575"/>
      <c r="U73" s="575"/>
      <c r="V73" s="576"/>
      <c r="W73" s="39">
        <f t="shared" ref="W73:AX73" si="7">SUM(W65:W72)</f>
        <v>0</v>
      </c>
      <c r="X73" s="40">
        <f t="shared" si="7"/>
        <v>0</v>
      </c>
      <c r="Y73" s="40">
        <f t="shared" si="7"/>
        <v>0</v>
      </c>
      <c r="Z73" s="40">
        <f t="shared" si="7"/>
        <v>0</v>
      </c>
      <c r="AA73" s="40">
        <f t="shared" si="7"/>
        <v>0</v>
      </c>
      <c r="AB73" s="40">
        <f t="shared" si="7"/>
        <v>0</v>
      </c>
      <c r="AC73" s="41">
        <f t="shared" si="7"/>
        <v>0</v>
      </c>
      <c r="AD73" s="39">
        <f t="shared" si="7"/>
        <v>0</v>
      </c>
      <c r="AE73" s="40">
        <f t="shared" si="7"/>
        <v>0</v>
      </c>
      <c r="AF73" s="40">
        <f t="shared" si="7"/>
        <v>0</v>
      </c>
      <c r="AG73" s="40">
        <f t="shared" si="7"/>
        <v>0</v>
      </c>
      <c r="AH73" s="40">
        <f t="shared" si="7"/>
        <v>0</v>
      </c>
      <c r="AI73" s="40">
        <f t="shared" si="7"/>
        <v>0</v>
      </c>
      <c r="AJ73" s="41">
        <f t="shared" si="7"/>
        <v>0</v>
      </c>
      <c r="AK73" s="39">
        <f t="shared" si="7"/>
        <v>0</v>
      </c>
      <c r="AL73" s="40">
        <f t="shared" si="7"/>
        <v>0</v>
      </c>
      <c r="AM73" s="40">
        <f t="shared" si="7"/>
        <v>0</v>
      </c>
      <c r="AN73" s="40">
        <f t="shared" si="7"/>
        <v>0</v>
      </c>
      <c r="AO73" s="40">
        <f t="shared" si="7"/>
        <v>0</v>
      </c>
      <c r="AP73" s="40">
        <f t="shared" si="7"/>
        <v>0</v>
      </c>
      <c r="AQ73" s="41">
        <f t="shared" si="7"/>
        <v>0</v>
      </c>
      <c r="AR73" s="39">
        <f t="shared" si="7"/>
        <v>0</v>
      </c>
      <c r="AS73" s="40">
        <f t="shared" si="7"/>
        <v>0</v>
      </c>
      <c r="AT73" s="40">
        <f t="shared" si="7"/>
        <v>0</v>
      </c>
      <c r="AU73" s="40">
        <f t="shared" si="7"/>
        <v>0</v>
      </c>
      <c r="AV73" s="40">
        <f t="shared" si="7"/>
        <v>0</v>
      </c>
      <c r="AW73" s="40">
        <f t="shared" si="7"/>
        <v>0</v>
      </c>
      <c r="AX73" s="41">
        <f t="shared" si="7"/>
        <v>0</v>
      </c>
      <c r="AY73" s="626">
        <f>SUM(AY65:BA72)</f>
        <v>0</v>
      </c>
      <c r="AZ73" s="627"/>
      <c r="BA73" s="627"/>
      <c r="BB73" s="628">
        <f>SUM($BB$65:$BD$72)</f>
        <v>0</v>
      </c>
      <c r="BC73" s="628"/>
      <c r="BD73" s="629"/>
      <c r="BE73" s="617">
        <f>SUM(BE65)</f>
        <v>0</v>
      </c>
      <c r="BF73" s="618"/>
      <c r="BG73" s="618"/>
      <c r="BH73" s="618"/>
      <c r="BI73" s="618"/>
      <c r="BJ73" s="619"/>
      <c r="BK73" s="630"/>
      <c r="BL73" s="630"/>
      <c r="BM73" s="630"/>
      <c r="BN73" s="631"/>
    </row>
    <row r="74" spans="2:66" ht="21" customHeight="1" thickBot="1">
      <c r="B74" s="5" t="s">
        <v>36</v>
      </c>
      <c r="C74" s="16"/>
      <c r="D74" s="45"/>
      <c r="E74" s="267"/>
      <c r="F74" s="267"/>
      <c r="G74" s="267"/>
      <c r="H74" s="267"/>
      <c r="I74" s="267"/>
      <c r="J74" s="267"/>
      <c r="K74" s="267"/>
      <c r="L74" s="267"/>
      <c r="M74" s="267"/>
      <c r="N74" s="267"/>
      <c r="O74" s="267"/>
      <c r="P74" s="267"/>
      <c r="Q74" s="267"/>
      <c r="R74" s="267"/>
      <c r="S74" s="267"/>
      <c r="T74" s="267"/>
      <c r="U74" s="267"/>
      <c r="V74" s="267"/>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623">
        <v>40</v>
      </c>
      <c r="AZ74" s="624"/>
      <c r="BA74" s="624"/>
      <c r="BB74" s="624"/>
      <c r="BC74" s="624"/>
      <c r="BD74" s="624"/>
      <c r="BE74" s="624"/>
      <c r="BF74" s="624"/>
      <c r="BG74" s="624"/>
      <c r="BH74" s="624"/>
      <c r="BI74" s="624"/>
      <c r="BJ74" s="624"/>
      <c r="BK74" s="624"/>
      <c r="BL74" s="624"/>
      <c r="BM74" s="624"/>
      <c r="BN74" s="625"/>
    </row>
    <row r="75" spans="2:66" ht="21" customHeight="1">
      <c r="B75" s="1" t="s">
        <v>119</v>
      </c>
    </row>
    <row r="76" spans="2:66" ht="21" customHeight="1">
      <c r="B76" s="1" t="s">
        <v>86</v>
      </c>
      <c r="G76" s="1"/>
    </row>
    <row r="77" spans="2:66" ht="21" customHeight="1">
      <c r="G77" s="1"/>
    </row>
  </sheetData>
  <mergeCells count="508">
    <mergeCell ref="AY74:BN74"/>
    <mergeCell ref="BK72:BN72"/>
    <mergeCell ref="C73:V73"/>
    <mergeCell ref="AY73:BA73"/>
    <mergeCell ref="BB73:BD73"/>
    <mergeCell ref="BK73:BN73"/>
    <mergeCell ref="D72:I72"/>
    <mergeCell ref="J72:L72"/>
    <mergeCell ref="AY72:BA72"/>
    <mergeCell ref="BB72:BD72"/>
    <mergeCell ref="BK70:BN70"/>
    <mergeCell ref="D71:I71"/>
    <mergeCell ref="J71:L71"/>
    <mergeCell ref="M71:O71"/>
    <mergeCell ref="P71:V71"/>
    <mergeCell ref="AY71:BA71"/>
    <mergeCell ref="BE73:BJ73"/>
    <mergeCell ref="BE65:BJ72"/>
    <mergeCell ref="AY69:BA69"/>
    <mergeCell ref="BB69:BD69"/>
    <mergeCell ref="BK69:BN69"/>
    <mergeCell ref="D68:I68"/>
    <mergeCell ref="J68:L68"/>
    <mergeCell ref="BB71:BD71"/>
    <mergeCell ref="BK71:BN71"/>
    <mergeCell ref="D70:I70"/>
    <mergeCell ref="J70:L70"/>
    <mergeCell ref="M70:O70"/>
    <mergeCell ref="P70:V70"/>
    <mergeCell ref="AY70:BA70"/>
    <mergeCell ref="BB70:BD70"/>
    <mergeCell ref="AY67:BA67"/>
    <mergeCell ref="BB67:BD67"/>
    <mergeCell ref="M68:O68"/>
    <mergeCell ref="AY68:BA68"/>
    <mergeCell ref="BB68:BD68"/>
    <mergeCell ref="BB63:BD64"/>
    <mergeCell ref="BK63:BN64"/>
    <mergeCell ref="BB66:BD66"/>
    <mergeCell ref="BK66:BN66"/>
    <mergeCell ref="BK67:BN67"/>
    <mergeCell ref="BE63:BJ64"/>
    <mergeCell ref="BK68:BN68"/>
    <mergeCell ref="AY65:BA65"/>
    <mergeCell ref="BB65:BD65"/>
    <mergeCell ref="BK65:BN65"/>
    <mergeCell ref="AY66:BA66"/>
    <mergeCell ref="B65:B73"/>
    <mergeCell ref="C65:C72"/>
    <mergeCell ref="D65:I65"/>
    <mergeCell ref="J65:L65"/>
    <mergeCell ref="M65:O65"/>
    <mergeCell ref="P65:V65"/>
    <mergeCell ref="D67:I67"/>
    <mergeCell ref="J67:L67"/>
    <mergeCell ref="M67:O67"/>
    <mergeCell ref="P67:V67"/>
    <mergeCell ref="D69:I69"/>
    <mergeCell ref="J69:L69"/>
    <mergeCell ref="M69:O69"/>
    <mergeCell ref="P69:V69"/>
    <mergeCell ref="M72:O72"/>
    <mergeCell ref="P72:V72"/>
    <mergeCell ref="D66:I66"/>
    <mergeCell ref="J66:L66"/>
    <mergeCell ref="M66:O66"/>
    <mergeCell ref="P66:V66"/>
    <mergeCell ref="P68:V68"/>
    <mergeCell ref="B63:B64"/>
    <mergeCell ref="D63:I64"/>
    <mergeCell ref="J63:O64"/>
    <mergeCell ref="P63:V64"/>
    <mergeCell ref="W63:AC63"/>
    <mergeCell ref="AD63:AJ63"/>
    <mergeCell ref="AK63:AQ63"/>
    <mergeCell ref="AR63:AX63"/>
    <mergeCell ref="AY63:BA64"/>
    <mergeCell ref="AY60:BN60"/>
    <mergeCell ref="C58:V58"/>
    <mergeCell ref="AY58:BA58"/>
    <mergeCell ref="BB58:BD58"/>
    <mergeCell ref="BE58:BG58"/>
    <mergeCell ref="BH58:BJ58"/>
    <mergeCell ref="BK58:BN58"/>
    <mergeCell ref="D57:I57"/>
    <mergeCell ref="C59:V59"/>
    <mergeCell ref="AY59:BA59"/>
    <mergeCell ref="BB59:BD59"/>
    <mergeCell ref="BE59:BG59"/>
    <mergeCell ref="BH59:BJ59"/>
    <mergeCell ref="BK59:BN59"/>
    <mergeCell ref="P57:V57"/>
    <mergeCell ref="AY57:BA57"/>
    <mergeCell ref="BB57:BD57"/>
    <mergeCell ref="C51:C57"/>
    <mergeCell ref="BK55:BN55"/>
    <mergeCell ref="D56:I56"/>
    <mergeCell ref="P56:V56"/>
    <mergeCell ref="AY56:BA56"/>
    <mergeCell ref="BK57:BN57"/>
    <mergeCell ref="D54:I54"/>
    <mergeCell ref="D53:I53"/>
    <mergeCell ref="P53:V53"/>
    <mergeCell ref="AY53:BA53"/>
    <mergeCell ref="BB53:BD53"/>
    <mergeCell ref="P54:V54"/>
    <mergeCell ref="AY54:BA54"/>
    <mergeCell ref="BB54:BD54"/>
    <mergeCell ref="BB56:BD56"/>
    <mergeCell ref="BK56:BN56"/>
    <mergeCell ref="D55:I55"/>
    <mergeCell ref="P55:V55"/>
    <mergeCell ref="AY55:BA55"/>
    <mergeCell ref="BB55:BD55"/>
    <mergeCell ref="J55:L55"/>
    <mergeCell ref="M55:O55"/>
    <mergeCell ref="J56:L56"/>
    <mergeCell ref="M56:O56"/>
    <mergeCell ref="D49:I49"/>
    <mergeCell ref="P49:V49"/>
    <mergeCell ref="AY49:BA49"/>
    <mergeCell ref="BB49:BD49"/>
    <mergeCell ref="D48:I48"/>
    <mergeCell ref="P50:V50"/>
    <mergeCell ref="AY50:BA50"/>
    <mergeCell ref="BB50:BD50"/>
    <mergeCell ref="BK53:BN53"/>
    <mergeCell ref="BK50:BN50"/>
    <mergeCell ref="D51:I51"/>
    <mergeCell ref="P51:V51"/>
    <mergeCell ref="AY51:BA51"/>
    <mergeCell ref="BB51:BD51"/>
    <mergeCell ref="BE51:BG57"/>
    <mergeCell ref="BH51:BJ57"/>
    <mergeCell ref="D50:I50"/>
    <mergeCell ref="BK51:BN51"/>
    <mergeCell ref="D52:I52"/>
    <mergeCell ref="P52:V52"/>
    <mergeCell ref="AY52:BA52"/>
    <mergeCell ref="BB52:BD52"/>
    <mergeCell ref="BK52:BN52"/>
    <mergeCell ref="BK54:BN54"/>
    <mergeCell ref="P48:V48"/>
    <mergeCell ref="AY48:BA48"/>
    <mergeCell ref="BB48:BD48"/>
    <mergeCell ref="P44:V44"/>
    <mergeCell ref="AY44:BA44"/>
    <mergeCell ref="BB44:BD44"/>
    <mergeCell ref="P46:V46"/>
    <mergeCell ref="AY46:BA46"/>
    <mergeCell ref="BK48:BN48"/>
    <mergeCell ref="CK44:CO44"/>
    <mergeCell ref="D45:I45"/>
    <mergeCell ref="P45:V45"/>
    <mergeCell ref="AY45:BA45"/>
    <mergeCell ref="BB45:BD45"/>
    <mergeCell ref="BK45:BN45"/>
    <mergeCell ref="BB46:BD46"/>
    <mergeCell ref="CE42:CJ45"/>
    <mergeCell ref="CK42:CO42"/>
    <mergeCell ref="CK45:CO45"/>
    <mergeCell ref="BE43:BG50"/>
    <mergeCell ref="BH43:BJ50"/>
    <mergeCell ref="BK43:BN43"/>
    <mergeCell ref="CK43:CO43"/>
    <mergeCell ref="D44:I44"/>
    <mergeCell ref="D43:I43"/>
    <mergeCell ref="P43:V43"/>
    <mergeCell ref="AY43:BA43"/>
    <mergeCell ref="BK46:BN46"/>
    <mergeCell ref="D47:I47"/>
    <mergeCell ref="P47:V47"/>
    <mergeCell ref="AY47:BA47"/>
    <mergeCell ref="BB47:BD47"/>
    <mergeCell ref="BK47:BN47"/>
    <mergeCell ref="BH42:BJ42"/>
    <mergeCell ref="BK42:BN42"/>
    <mergeCell ref="BK49:BN49"/>
    <mergeCell ref="B37:B59"/>
    <mergeCell ref="D37:I37"/>
    <mergeCell ref="P37:V37"/>
    <mergeCell ref="D42:I42"/>
    <mergeCell ref="BK38:BN38"/>
    <mergeCell ref="D39:I39"/>
    <mergeCell ref="P39:V39"/>
    <mergeCell ref="AY39:BA39"/>
    <mergeCell ref="BB39:BD39"/>
    <mergeCell ref="BE39:BG39"/>
    <mergeCell ref="BH39:BJ39"/>
    <mergeCell ref="BK39:BN39"/>
    <mergeCell ref="BK37:BN37"/>
    <mergeCell ref="C38:C42"/>
    <mergeCell ref="D38:I38"/>
    <mergeCell ref="P38:V38"/>
    <mergeCell ref="AY38:BA38"/>
    <mergeCell ref="BB43:BD43"/>
    <mergeCell ref="BK44:BN44"/>
    <mergeCell ref="C43:C50"/>
    <mergeCell ref="D46:I46"/>
    <mergeCell ref="BH38:BJ38"/>
    <mergeCell ref="D41:I41"/>
    <mergeCell ref="P41:V41"/>
    <mergeCell ref="AY41:BA41"/>
    <mergeCell ref="BB41:BD41"/>
    <mergeCell ref="AQ31:AS31"/>
    <mergeCell ref="AT31:AV31"/>
    <mergeCell ref="BG31:BI31"/>
    <mergeCell ref="BJ31:BL31"/>
    <mergeCell ref="BH37:BJ37"/>
    <mergeCell ref="BH40:BJ40"/>
    <mergeCell ref="BK40:BN40"/>
    <mergeCell ref="BE41:BG41"/>
    <mergeCell ref="BH41:BJ41"/>
    <mergeCell ref="BK41:BN41"/>
    <mergeCell ref="D40:I40"/>
    <mergeCell ref="P40:V40"/>
    <mergeCell ref="K31:M31"/>
    <mergeCell ref="N31:P31"/>
    <mergeCell ref="BE42:BG42"/>
    <mergeCell ref="AY37:BA37"/>
    <mergeCell ref="BB37:BD37"/>
    <mergeCell ref="BE37:BG37"/>
    <mergeCell ref="AY40:BA40"/>
    <mergeCell ref="BB40:BD40"/>
    <mergeCell ref="BE40:BG40"/>
    <mergeCell ref="BE38:BG38"/>
    <mergeCell ref="J37:L37"/>
    <mergeCell ref="M37:O37"/>
    <mergeCell ref="J38:L38"/>
    <mergeCell ref="M38:O38"/>
    <mergeCell ref="J39:L39"/>
    <mergeCell ref="M39:O39"/>
    <mergeCell ref="J40:L40"/>
    <mergeCell ref="M40:O40"/>
    <mergeCell ref="J41:L41"/>
    <mergeCell ref="M41:O41"/>
    <mergeCell ref="J42:L42"/>
    <mergeCell ref="B35:B36"/>
    <mergeCell ref="D35:I36"/>
    <mergeCell ref="J35:O36"/>
    <mergeCell ref="P35:V36"/>
    <mergeCell ref="W35:AC35"/>
    <mergeCell ref="AY35:BA36"/>
    <mergeCell ref="BB35:BD36"/>
    <mergeCell ref="BB38:BD38"/>
    <mergeCell ref="P42:V42"/>
    <mergeCell ref="AY42:BA42"/>
    <mergeCell ref="BB42:BD42"/>
    <mergeCell ref="M42:O42"/>
    <mergeCell ref="BI29:BL29"/>
    <mergeCell ref="D29:H29"/>
    <mergeCell ref="I29:L29"/>
    <mergeCell ref="M29:P29"/>
    <mergeCell ref="T29:X29"/>
    <mergeCell ref="Y29:AB29"/>
    <mergeCell ref="AC29:AF29"/>
    <mergeCell ref="BE35:BG36"/>
    <mergeCell ref="BH35:BJ36"/>
    <mergeCell ref="BK35:BN36"/>
    <mergeCell ref="AJ29:AN29"/>
    <mergeCell ref="AO29:AR29"/>
    <mergeCell ref="AS29:AV29"/>
    <mergeCell ref="AZ29:BD29"/>
    <mergeCell ref="BE29:BH29"/>
    <mergeCell ref="AD35:AJ35"/>
    <mergeCell ref="AK35:AQ35"/>
    <mergeCell ref="AR35:AX35"/>
    <mergeCell ref="AA31:AC31"/>
    <mergeCell ref="AD31:AF31"/>
    <mergeCell ref="AZ28:BD28"/>
    <mergeCell ref="BE28:BH28"/>
    <mergeCell ref="BI28:BL28"/>
    <mergeCell ref="D27:H27"/>
    <mergeCell ref="I27:L27"/>
    <mergeCell ref="M27:P27"/>
    <mergeCell ref="T27:X27"/>
    <mergeCell ref="Y27:AB27"/>
    <mergeCell ref="AC27:AF27"/>
    <mergeCell ref="AJ27:AN27"/>
    <mergeCell ref="AO27:AR27"/>
    <mergeCell ref="AS27:AV27"/>
    <mergeCell ref="D28:H28"/>
    <mergeCell ref="I28:L28"/>
    <mergeCell ref="M28:P28"/>
    <mergeCell ref="T28:X28"/>
    <mergeCell ref="Y28:AB28"/>
    <mergeCell ref="AC28:AF28"/>
    <mergeCell ref="AJ28:AN28"/>
    <mergeCell ref="AO28:AR28"/>
    <mergeCell ref="AS28:AV28"/>
    <mergeCell ref="AC26:AF26"/>
    <mergeCell ref="AJ26:AN26"/>
    <mergeCell ref="AO26:AR26"/>
    <mergeCell ref="AS26:AV26"/>
    <mergeCell ref="AZ26:BD26"/>
    <mergeCell ref="BE26:BH26"/>
    <mergeCell ref="BI26:BL26"/>
    <mergeCell ref="AZ27:BD27"/>
    <mergeCell ref="BE27:BH27"/>
    <mergeCell ref="BI27:BL27"/>
    <mergeCell ref="BH14:BL14"/>
    <mergeCell ref="BM14:BP14"/>
    <mergeCell ref="AZ14:BB14"/>
    <mergeCell ref="AZ15:BB15"/>
    <mergeCell ref="BC15:BE15"/>
    <mergeCell ref="BC12:BE13"/>
    <mergeCell ref="AV16:AY16"/>
    <mergeCell ref="AZ16:BB16"/>
    <mergeCell ref="BC16:BE16"/>
    <mergeCell ref="BM15:BP15"/>
    <mergeCell ref="BH13:BL13"/>
    <mergeCell ref="BQ15:BS15"/>
    <mergeCell ref="CD13:CF13"/>
    <mergeCell ref="CG14:CI14"/>
    <mergeCell ref="CI11:CK11"/>
    <mergeCell ref="CI12:CK12"/>
    <mergeCell ref="CG13:CI13"/>
    <mergeCell ref="BM12:BS12"/>
    <mergeCell ref="BW12:CA12"/>
    <mergeCell ref="CB12:CE12"/>
    <mergeCell ref="BQ13:BS13"/>
    <mergeCell ref="BZ13:CC13"/>
    <mergeCell ref="BW10:CA10"/>
    <mergeCell ref="CB11:CE11"/>
    <mergeCell ref="CF11:CH11"/>
    <mergeCell ref="CF12:CH12"/>
    <mergeCell ref="BM13:BP13"/>
    <mergeCell ref="BQ14:BS14"/>
    <mergeCell ref="BZ14:CC14"/>
    <mergeCell ref="CD14:CF14"/>
    <mergeCell ref="CB10:CE10"/>
    <mergeCell ref="CF10:CH10"/>
    <mergeCell ref="CI10:CK10"/>
    <mergeCell ref="DF8:DH8"/>
    <mergeCell ref="Z9:AF9"/>
    <mergeCell ref="AG9:AJ9"/>
    <mergeCell ref="AK9:AN9"/>
    <mergeCell ref="AO9:AR9"/>
    <mergeCell ref="AS9:AV9"/>
    <mergeCell ref="CP8:CS8"/>
    <mergeCell ref="CT8:CW8"/>
    <mergeCell ref="CX8:DA8"/>
    <mergeCell ref="DB8:DE8"/>
    <mergeCell ref="Z8:AF8"/>
    <mergeCell ref="AG8:AJ8"/>
    <mergeCell ref="AK8:AN8"/>
    <mergeCell ref="AW9:AZ9"/>
    <mergeCell ref="BA9:BD9"/>
    <mergeCell ref="BE9:BG9"/>
    <mergeCell ref="BW9:CA9"/>
    <mergeCell ref="CB8:CE8"/>
    <mergeCell ref="CF8:CH8"/>
    <mergeCell ref="CB9:CE9"/>
    <mergeCell ref="CF9:CH9"/>
    <mergeCell ref="CI9:CK9"/>
    <mergeCell ref="AO8:AR8"/>
    <mergeCell ref="DF7:DH7"/>
    <mergeCell ref="CI7:CK8"/>
    <mergeCell ref="CL7:CO7"/>
    <mergeCell ref="CP7:CS7"/>
    <mergeCell ref="CT7:CW7"/>
    <mergeCell ref="CX7:DA7"/>
    <mergeCell ref="D5:F5"/>
    <mergeCell ref="D7:F7"/>
    <mergeCell ref="G7:T7"/>
    <mergeCell ref="AA7:AF7"/>
    <mergeCell ref="AG7:AJ7"/>
    <mergeCell ref="AK7:AN7"/>
    <mergeCell ref="G5:T5"/>
    <mergeCell ref="Z5:AF5"/>
    <mergeCell ref="AG5:AJ5"/>
    <mergeCell ref="AK5:AN5"/>
    <mergeCell ref="CP6:CS6"/>
    <mergeCell ref="CT6:CW6"/>
    <mergeCell ref="CX6:DA6"/>
    <mergeCell ref="DB6:DE6"/>
    <mergeCell ref="DF6:DH6"/>
    <mergeCell ref="BE6:BG6"/>
    <mergeCell ref="CL6:CO6"/>
    <mergeCell ref="AS8:AV8"/>
    <mergeCell ref="CL8:CO8"/>
    <mergeCell ref="DB7:DE7"/>
    <mergeCell ref="D6:F6"/>
    <mergeCell ref="G6:T6"/>
    <mergeCell ref="Z6:AF6"/>
    <mergeCell ref="AG6:AJ6"/>
    <mergeCell ref="AK6:AN6"/>
    <mergeCell ref="AO6:AR6"/>
    <mergeCell ref="AS6:AV6"/>
    <mergeCell ref="AW6:AZ6"/>
    <mergeCell ref="BA6:BD6"/>
    <mergeCell ref="CB7:CH7"/>
    <mergeCell ref="AW8:AZ8"/>
    <mergeCell ref="BA8:BD8"/>
    <mergeCell ref="BE8:BG8"/>
    <mergeCell ref="BW8:CA8"/>
    <mergeCell ref="AO7:AR7"/>
    <mergeCell ref="AS7:AV7"/>
    <mergeCell ref="AW7:AZ7"/>
    <mergeCell ref="BA7:BD7"/>
    <mergeCell ref="BE7:BG7"/>
    <mergeCell ref="BE5:BG5"/>
    <mergeCell ref="CA5:CG5"/>
    <mergeCell ref="AO2:AV2"/>
    <mergeCell ref="AW2:BR2"/>
    <mergeCell ref="AO3:AV3"/>
    <mergeCell ref="AW3:BJ3"/>
    <mergeCell ref="BK3:BN3"/>
    <mergeCell ref="BO3:BR3"/>
    <mergeCell ref="CA4:CG4"/>
    <mergeCell ref="AO5:AR5"/>
    <mergeCell ref="AS5:AV5"/>
    <mergeCell ref="DB5:DE5"/>
    <mergeCell ref="DF5:DH5"/>
    <mergeCell ref="DB4:DE4"/>
    <mergeCell ref="DF4:DH4"/>
    <mergeCell ref="CH4:CK4"/>
    <mergeCell ref="CL4:CO4"/>
    <mergeCell ref="CP4:CS4"/>
    <mergeCell ref="CT4:CW4"/>
    <mergeCell ref="CP5:CS5"/>
    <mergeCell ref="CT5:CW5"/>
    <mergeCell ref="CX5:DA5"/>
    <mergeCell ref="CH5:CK5"/>
    <mergeCell ref="CL5:CO5"/>
    <mergeCell ref="CX4:DA4"/>
    <mergeCell ref="D4:J4"/>
    <mergeCell ref="AL14:AN14"/>
    <mergeCell ref="AQ14:AU14"/>
    <mergeCell ref="AV14:AY14"/>
    <mergeCell ref="D14:E14"/>
    <mergeCell ref="F14:V14"/>
    <mergeCell ref="Z14:AD14"/>
    <mergeCell ref="AE14:AH14"/>
    <mergeCell ref="AI14:AK14"/>
    <mergeCell ref="AW5:AZ5"/>
    <mergeCell ref="D12:E12"/>
    <mergeCell ref="F12:V12"/>
    <mergeCell ref="AE12:AK12"/>
    <mergeCell ref="AL12:AN13"/>
    <mergeCell ref="AV12:BB12"/>
    <mergeCell ref="BA5:BD5"/>
    <mergeCell ref="D13:E13"/>
    <mergeCell ref="F13:V13"/>
    <mergeCell ref="AE13:AH13"/>
    <mergeCell ref="AI13:AK13"/>
    <mergeCell ref="AQ13:AU13"/>
    <mergeCell ref="AV13:AY13"/>
    <mergeCell ref="AZ13:BB13"/>
    <mergeCell ref="BC14:BE14"/>
    <mergeCell ref="AL15:AN15"/>
    <mergeCell ref="AQ15:AU15"/>
    <mergeCell ref="AV15:AY15"/>
    <mergeCell ref="Z16:AD16"/>
    <mergeCell ref="AE16:AH16"/>
    <mergeCell ref="AI16:AK16"/>
    <mergeCell ref="AL16:AN16"/>
    <mergeCell ref="AQ16:AU16"/>
    <mergeCell ref="Z17:AD17"/>
    <mergeCell ref="AE17:AH17"/>
    <mergeCell ref="AI17:AK17"/>
    <mergeCell ref="AL17:AN17"/>
    <mergeCell ref="AQ17:AU17"/>
    <mergeCell ref="AV17:AY17"/>
    <mergeCell ref="J48:L48"/>
    <mergeCell ref="M48:O48"/>
    <mergeCell ref="J49:L49"/>
    <mergeCell ref="M49:O49"/>
    <mergeCell ref="J50:L50"/>
    <mergeCell ref="M50:O50"/>
    <mergeCell ref="Z15:AD15"/>
    <mergeCell ref="AE15:AH15"/>
    <mergeCell ref="AI15:AK15"/>
    <mergeCell ref="Z20:BM22"/>
    <mergeCell ref="D24:AF24"/>
    <mergeCell ref="AJ24:BL24"/>
    <mergeCell ref="BH15:BL15"/>
    <mergeCell ref="AZ17:BB17"/>
    <mergeCell ref="BC17:BE17"/>
    <mergeCell ref="D25:H25"/>
    <mergeCell ref="T25:X25"/>
    <mergeCell ref="AJ25:AN25"/>
    <mergeCell ref="AZ25:BD25"/>
    <mergeCell ref="D26:H26"/>
    <mergeCell ref="I26:L26"/>
    <mergeCell ref="M26:P26"/>
    <mergeCell ref="T26:X26"/>
    <mergeCell ref="Y26:AB26"/>
    <mergeCell ref="J43:L43"/>
    <mergeCell ref="M43:O43"/>
    <mergeCell ref="J44:L44"/>
    <mergeCell ref="M44:O44"/>
    <mergeCell ref="J45:L45"/>
    <mergeCell ref="M45:O45"/>
    <mergeCell ref="J46:L46"/>
    <mergeCell ref="M46:O46"/>
    <mergeCell ref="J47:L47"/>
    <mergeCell ref="M47:O47"/>
    <mergeCell ref="J57:L57"/>
    <mergeCell ref="M57:O57"/>
    <mergeCell ref="J51:L51"/>
    <mergeCell ref="M51:O51"/>
    <mergeCell ref="J52:L52"/>
    <mergeCell ref="M52:O52"/>
    <mergeCell ref="J53:L53"/>
    <mergeCell ref="M53:O53"/>
    <mergeCell ref="J54:L54"/>
    <mergeCell ref="M54:O54"/>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8"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120" zoomScaleNormal="100" zoomScaleSheetLayoutView="120" workbookViewId="0">
      <selection activeCell="A4" sqref="A4:K4"/>
    </sheetView>
  </sheetViews>
  <sheetFormatPr defaultRowHeight="13.5"/>
  <cols>
    <col min="1" max="1" width="1.75" style="52" customWidth="1"/>
    <col min="2" max="2" width="22" style="52" customWidth="1"/>
    <col min="3" max="3" width="4" style="52" customWidth="1"/>
    <col min="4" max="4" width="8.25" style="52" customWidth="1"/>
    <col min="5" max="5" width="14.75" style="52" customWidth="1"/>
    <col min="6" max="6" width="7.625" style="52" customWidth="1"/>
    <col min="7" max="7" width="14.5" style="52" customWidth="1"/>
    <col min="8" max="8" width="7.5" style="52" customWidth="1"/>
    <col min="9" max="9" width="14.625" style="52" customWidth="1"/>
    <col min="10" max="10" width="7.625" style="52" customWidth="1"/>
    <col min="11" max="11" width="8.625" style="52" customWidth="1"/>
    <col min="12" max="12" width="1.75" style="52" customWidth="1"/>
    <col min="13" max="259" width="9" style="52"/>
    <col min="260" max="260" width="2.25" style="52" customWidth="1"/>
    <col min="261" max="261" width="24.25" style="52" customWidth="1"/>
    <col min="262" max="262" width="4" style="52" customWidth="1"/>
    <col min="263" max="265" width="20.125" style="52" customWidth="1"/>
    <col min="266" max="266" width="3.125" style="52" customWidth="1"/>
    <col min="267" max="267" width="4.375" style="52" customWidth="1"/>
    <col min="268" max="268" width="2.5" style="52" customWidth="1"/>
    <col min="269" max="515" width="9" style="52"/>
    <col min="516" max="516" width="2.25" style="52" customWidth="1"/>
    <col min="517" max="517" width="24.25" style="52" customWidth="1"/>
    <col min="518" max="518" width="4" style="52" customWidth="1"/>
    <col min="519" max="521" width="20.125" style="52" customWidth="1"/>
    <col min="522" max="522" width="3.125" style="52" customWidth="1"/>
    <col min="523" max="523" width="4.375" style="52" customWidth="1"/>
    <col min="524" max="524" width="2.5" style="52" customWidth="1"/>
    <col min="525" max="771" width="9" style="52"/>
    <col min="772" max="772" width="2.25" style="52" customWidth="1"/>
    <col min="773" max="773" width="24.25" style="52" customWidth="1"/>
    <col min="774" max="774" width="4" style="52" customWidth="1"/>
    <col min="775" max="777" width="20.125" style="52" customWidth="1"/>
    <col min="778" max="778" width="3.125" style="52" customWidth="1"/>
    <col min="779" max="779" width="4.375" style="52" customWidth="1"/>
    <col min="780" max="780" width="2.5" style="52" customWidth="1"/>
    <col min="781" max="1027" width="9" style="52"/>
    <col min="1028" max="1028" width="2.25" style="52" customWidth="1"/>
    <col min="1029" max="1029" width="24.25" style="52" customWidth="1"/>
    <col min="1030" max="1030" width="4" style="52" customWidth="1"/>
    <col min="1031" max="1033" width="20.125" style="52" customWidth="1"/>
    <col min="1034" max="1034" width="3.125" style="52" customWidth="1"/>
    <col min="1035" max="1035" width="4.375" style="52" customWidth="1"/>
    <col min="1036" max="1036" width="2.5" style="52" customWidth="1"/>
    <col min="1037" max="1283" width="9" style="52"/>
    <col min="1284" max="1284" width="2.25" style="52" customWidth="1"/>
    <col min="1285" max="1285" width="24.25" style="52" customWidth="1"/>
    <col min="1286" max="1286" width="4" style="52" customWidth="1"/>
    <col min="1287" max="1289" width="20.125" style="52" customWidth="1"/>
    <col min="1290" max="1290" width="3.125" style="52" customWidth="1"/>
    <col min="1291" max="1291" width="4.375" style="52" customWidth="1"/>
    <col min="1292" max="1292" width="2.5" style="52" customWidth="1"/>
    <col min="1293" max="1539" width="9" style="52"/>
    <col min="1540" max="1540" width="2.25" style="52" customWidth="1"/>
    <col min="1541" max="1541" width="24.25" style="52" customWidth="1"/>
    <col min="1542" max="1542" width="4" style="52" customWidth="1"/>
    <col min="1543" max="1545" width="20.125" style="52" customWidth="1"/>
    <col min="1546" max="1546" width="3.125" style="52" customWidth="1"/>
    <col min="1547" max="1547" width="4.375" style="52" customWidth="1"/>
    <col min="1548" max="1548" width="2.5" style="52" customWidth="1"/>
    <col min="1549" max="1795" width="9" style="52"/>
    <col min="1796" max="1796" width="2.25" style="52" customWidth="1"/>
    <col min="1797" max="1797" width="24.25" style="52" customWidth="1"/>
    <col min="1798" max="1798" width="4" style="52" customWidth="1"/>
    <col min="1799" max="1801" width="20.125" style="52" customWidth="1"/>
    <col min="1802" max="1802" width="3.125" style="52" customWidth="1"/>
    <col min="1803" max="1803" width="4.375" style="52" customWidth="1"/>
    <col min="1804" max="1804" width="2.5" style="52" customWidth="1"/>
    <col min="1805" max="2051" width="9" style="52"/>
    <col min="2052" max="2052" width="2.25" style="52" customWidth="1"/>
    <col min="2053" max="2053" width="24.25" style="52" customWidth="1"/>
    <col min="2054" max="2054" width="4" style="52" customWidth="1"/>
    <col min="2055" max="2057" width="20.125" style="52" customWidth="1"/>
    <col min="2058" max="2058" width="3.125" style="52" customWidth="1"/>
    <col min="2059" max="2059" width="4.375" style="52" customWidth="1"/>
    <col min="2060" max="2060" width="2.5" style="52" customWidth="1"/>
    <col min="2061" max="2307" width="9" style="52"/>
    <col min="2308" max="2308" width="2.25" style="52" customWidth="1"/>
    <col min="2309" max="2309" width="24.25" style="52" customWidth="1"/>
    <col min="2310" max="2310" width="4" style="52" customWidth="1"/>
    <col min="2311" max="2313" width="20.125" style="52" customWidth="1"/>
    <col min="2314" max="2314" width="3.125" style="52" customWidth="1"/>
    <col min="2315" max="2315" width="4.375" style="52" customWidth="1"/>
    <col min="2316" max="2316" width="2.5" style="52" customWidth="1"/>
    <col min="2317" max="2563" width="9" style="52"/>
    <col min="2564" max="2564" width="2.25" style="52" customWidth="1"/>
    <col min="2565" max="2565" width="24.25" style="52" customWidth="1"/>
    <col min="2566" max="2566" width="4" style="52" customWidth="1"/>
    <col min="2567" max="2569" width="20.125" style="52" customWidth="1"/>
    <col min="2570" max="2570" width="3.125" style="52" customWidth="1"/>
    <col min="2571" max="2571" width="4.375" style="52" customWidth="1"/>
    <col min="2572" max="2572" width="2.5" style="52" customWidth="1"/>
    <col min="2573" max="2819" width="9" style="52"/>
    <col min="2820" max="2820" width="2.25" style="52" customWidth="1"/>
    <col min="2821" max="2821" width="24.25" style="52" customWidth="1"/>
    <col min="2822" max="2822" width="4" style="52" customWidth="1"/>
    <col min="2823" max="2825" width="20.125" style="52" customWidth="1"/>
    <col min="2826" max="2826" width="3.125" style="52" customWidth="1"/>
    <col min="2827" max="2827" width="4.375" style="52" customWidth="1"/>
    <col min="2828" max="2828" width="2.5" style="52" customWidth="1"/>
    <col min="2829" max="3075" width="9" style="52"/>
    <col min="3076" max="3076" width="2.25" style="52" customWidth="1"/>
    <col min="3077" max="3077" width="24.25" style="52" customWidth="1"/>
    <col min="3078" max="3078" width="4" style="52" customWidth="1"/>
    <col min="3079" max="3081" width="20.125" style="52" customWidth="1"/>
    <col min="3082" max="3082" width="3.125" style="52" customWidth="1"/>
    <col min="3083" max="3083" width="4.375" style="52" customWidth="1"/>
    <col min="3084" max="3084" width="2.5" style="52" customWidth="1"/>
    <col min="3085" max="3331" width="9" style="52"/>
    <col min="3332" max="3332" width="2.25" style="52" customWidth="1"/>
    <col min="3333" max="3333" width="24.25" style="52" customWidth="1"/>
    <col min="3334" max="3334" width="4" style="52" customWidth="1"/>
    <col min="3335" max="3337" width="20.125" style="52" customWidth="1"/>
    <col min="3338" max="3338" width="3.125" style="52" customWidth="1"/>
    <col min="3339" max="3339" width="4.375" style="52" customWidth="1"/>
    <col min="3340" max="3340" width="2.5" style="52" customWidth="1"/>
    <col min="3341" max="3587" width="9" style="52"/>
    <col min="3588" max="3588" width="2.25" style="52" customWidth="1"/>
    <col min="3589" max="3589" width="24.25" style="52" customWidth="1"/>
    <col min="3590" max="3590" width="4" style="52" customWidth="1"/>
    <col min="3591" max="3593" width="20.125" style="52" customWidth="1"/>
    <col min="3594" max="3594" width="3.125" style="52" customWidth="1"/>
    <col min="3595" max="3595" width="4.375" style="52" customWidth="1"/>
    <col min="3596" max="3596" width="2.5" style="52" customWidth="1"/>
    <col min="3597" max="3843" width="9" style="52"/>
    <col min="3844" max="3844" width="2.25" style="52" customWidth="1"/>
    <col min="3845" max="3845" width="24.25" style="52" customWidth="1"/>
    <col min="3846" max="3846" width="4" style="52" customWidth="1"/>
    <col min="3847" max="3849" width="20.125" style="52" customWidth="1"/>
    <col min="3850" max="3850" width="3.125" style="52" customWidth="1"/>
    <col min="3851" max="3851" width="4.375" style="52" customWidth="1"/>
    <col min="3852" max="3852" width="2.5" style="52" customWidth="1"/>
    <col min="3853" max="4099" width="9" style="52"/>
    <col min="4100" max="4100" width="2.25" style="52" customWidth="1"/>
    <col min="4101" max="4101" width="24.25" style="52" customWidth="1"/>
    <col min="4102" max="4102" width="4" style="52" customWidth="1"/>
    <col min="4103" max="4105" width="20.125" style="52" customWidth="1"/>
    <col min="4106" max="4106" width="3.125" style="52" customWidth="1"/>
    <col min="4107" max="4107" width="4.375" style="52" customWidth="1"/>
    <col min="4108" max="4108" width="2.5" style="52" customWidth="1"/>
    <col min="4109" max="4355" width="9" style="52"/>
    <col min="4356" max="4356" width="2.25" style="52" customWidth="1"/>
    <col min="4357" max="4357" width="24.25" style="52" customWidth="1"/>
    <col min="4358" max="4358" width="4" style="52" customWidth="1"/>
    <col min="4359" max="4361" width="20.125" style="52" customWidth="1"/>
    <col min="4362" max="4362" width="3.125" style="52" customWidth="1"/>
    <col min="4363" max="4363" width="4.375" style="52" customWidth="1"/>
    <col min="4364" max="4364" width="2.5" style="52" customWidth="1"/>
    <col min="4365" max="4611" width="9" style="52"/>
    <col min="4612" max="4612" width="2.25" style="52" customWidth="1"/>
    <col min="4613" max="4613" width="24.25" style="52" customWidth="1"/>
    <col min="4614" max="4614" width="4" style="52" customWidth="1"/>
    <col min="4615" max="4617" width="20.125" style="52" customWidth="1"/>
    <col min="4618" max="4618" width="3.125" style="52" customWidth="1"/>
    <col min="4619" max="4619" width="4.375" style="52" customWidth="1"/>
    <col min="4620" max="4620" width="2.5" style="52" customWidth="1"/>
    <col min="4621" max="4867" width="9" style="52"/>
    <col min="4868" max="4868" width="2.25" style="52" customWidth="1"/>
    <col min="4869" max="4869" width="24.25" style="52" customWidth="1"/>
    <col min="4870" max="4870" width="4" style="52" customWidth="1"/>
    <col min="4871" max="4873" width="20.125" style="52" customWidth="1"/>
    <col min="4874" max="4874" width="3.125" style="52" customWidth="1"/>
    <col min="4875" max="4875" width="4.375" style="52" customWidth="1"/>
    <col min="4876" max="4876" width="2.5" style="52" customWidth="1"/>
    <col min="4877" max="5123" width="9" style="52"/>
    <col min="5124" max="5124" width="2.25" style="52" customWidth="1"/>
    <col min="5125" max="5125" width="24.25" style="52" customWidth="1"/>
    <col min="5126" max="5126" width="4" style="52" customWidth="1"/>
    <col min="5127" max="5129" width="20.125" style="52" customWidth="1"/>
    <col min="5130" max="5130" width="3.125" style="52" customWidth="1"/>
    <col min="5131" max="5131" width="4.375" style="52" customWidth="1"/>
    <col min="5132" max="5132" width="2.5" style="52" customWidth="1"/>
    <col min="5133" max="5379" width="9" style="52"/>
    <col min="5380" max="5380" width="2.25" style="52" customWidth="1"/>
    <col min="5381" max="5381" width="24.25" style="52" customWidth="1"/>
    <col min="5382" max="5382" width="4" style="52" customWidth="1"/>
    <col min="5383" max="5385" width="20.125" style="52" customWidth="1"/>
    <col min="5386" max="5386" width="3.125" style="52" customWidth="1"/>
    <col min="5387" max="5387" width="4.375" style="52" customWidth="1"/>
    <col min="5388" max="5388" width="2.5" style="52" customWidth="1"/>
    <col min="5389" max="5635" width="9" style="52"/>
    <col min="5636" max="5636" width="2.25" style="52" customWidth="1"/>
    <col min="5637" max="5637" width="24.25" style="52" customWidth="1"/>
    <col min="5638" max="5638" width="4" style="52" customWidth="1"/>
    <col min="5639" max="5641" width="20.125" style="52" customWidth="1"/>
    <col min="5642" max="5642" width="3.125" style="52" customWidth="1"/>
    <col min="5643" max="5643" width="4.375" style="52" customWidth="1"/>
    <col min="5644" max="5644" width="2.5" style="52" customWidth="1"/>
    <col min="5645" max="5891" width="9" style="52"/>
    <col min="5892" max="5892" width="2.25" style="52" customWidth="1"/>
    <col min="5893" max="5893" width="24.25" style="52" customWidth="1"/>
    <col min="5894" max="5894" width="4" style="52" customWidth="1"/>
    <col min="5895" max="5897" width="20.125" style="52" customWidth="1"/>
    <col min="5898" max="5898" width="3.125" style="52" customWidth="1"/>
    <col min="5899" max="5899" width="4.375" style="52" customWidth="1"/>
    <col min="5900" max="5900" width="2.5" style="52" customWidth="1"/>
    <col min="5901" max="6147" width="9" style="52"/>
    <col min="6148" max="6148" width="2.25" style="52" customWidth="1"/>
    <col min="6149" max="6149" width="24.25" style="52" customWidth="1"/>
    <col min="6150" max="6150" width="4" style="52" customWidth="1"/>
    <col min="6151" max="6153" width="20.125" style="52" customWidth="1"/>
    <col min="6154" max="6154" width="3.125" style="52" customWidth="1"/>
    <col min="6155" max="6155" width="4.375" style="52" customWidth="1"/>
    <col min="6156" max="6156" width="2.5" style="52" customWidth="1"/>
    <col min="6157" max="6403" width="9" style="52"/>
    <col min="6404" max="6404" width="2.25" style="52" customWidth="1"/>
    <col min="6405" max="6405" width="24.25" style="52" customWidth="1"/>
    <col min="6406" max="6406" width="4" style="52" customWidth="1"/>
    <col min="6407" max="6409" width="20.125" style="52" customWidth="1"/>
    <col min="6410" max="6410" width="3.125" style="52" customWidth="1"/>
    <col min="6411" max="6411" width="4.375" style="52" customWidth="1"/>
    <col min="6412" max="6412" width="2.5" style="52" customWidth="1"/>
    <col min="6413" max="6659" width="9" style="52"/>
    <col min="6660" max="6660" width="2.25" style="52" customWidth="1"/>
    <col min="6661" max="6661" width="24.25" style="52" customWidth="1"/>
    <col min="6662" max="6662" width="4" style="52" customWidth="1"/>
    <col min="6663" max="6665" width="20.125" style="52" customWidth="1"/>
    <col min="6666" max="6666" width="3.125" style="52" customWidth="1"/>
    <col min="6667" max="6667" width="4.375" style="52" customWidth="1"/>
    <col min="6668" max="6668" width="2.5" style="52" customWidth="1"/>
    <col min="6669" max="6915" width="9" style="52"/>
    <col min="6916" max="6916" width="2.25" style="52" customWidth="1"/>
    <col min="6917" max="6917" width="24.25" style="52" customWidth="1"/>
    <col min="6918" max="6918" width="4" style="52" customWidth="1"/>
    <col min="6919" max="6921" width="20.125" style="52" customWidth="1"/>
    <col min="6922" max="6922" width="3.125" style="52" customWidth="1"/>
    <col min="6923" max="6923" width="4.375" style="52" customWidth="1"/>
    <col min="6924" max="6924" width="2.5" style="52" customWidth="1"/>
    <col min="6925" max="7171" width="9" style="52"/>
    <col min="7172" max="7172" width="2.25" style="52" customWidth="1"/>
    <col min="7173" max="7173" width="24.25" style="52" customWidth="1"/>
    <col min="7174" max="7174" width="4" style="52" customWidth="1"/>
    <col min="7175" max="7177" width="20.125" style="52" customWidth="1"/>
    <col min="7178" max="7178" width="3.125" style="52" customWidth="1"/>
    <col min="7179" max="7179" width="4.375" style="52" customWidth="1"/>
    <col min="7180" max="7180" width="2.5" style="52" customWidth="1"/>
    <col min="7181" max="7427" width="9" style="52"/>
    <col min="7428" max="7428" width="2.25" style="52" customWidth="1"/>
    <col min="7429" max="7429" width="24.25" style="52" customWidth="1"/>
    <col min="7430" max="7430" width="4" style="52" customWidth="1"/>
    <col min="7431" max="7433" width="20.125" style="52" customWidth="1"/>
    <col min="7434" max="7434" width="3.125" style="52" customWidth="1"/>
    <col min="7435" max="7435" width="4.375" style="52" customWidth="1"/>
    <col min="7436" max="7436" width="2.5" style="52" customWidth="1"/>
    <col min="7437" max="7683" width="9" style="52"/>
    <col min="7684" max="7684" width="2.25" style="52" customWidth="1"/>
    <col min="7685" max="7685" width="24.25" style="52" customWidth="1"/>
    <col min="7686" max="7686" width="4" style="52" customWidth="1"/>
    <col min="7687" max="7689" width="20.125" style="52" customWidth="1"/>
    <col min="7690" max="7690" width="3.125" style="52" customWidth="1"/>
    <col min="7691" max="7691" width="4.375" style="52" customWidth="1"/>
    <col min="7692" max="7692" width="2.5" style="52" customWidth="1"/>
    <col min="7693" max="7939" width="9" style="52"/>
    <col min="7940" max="7940" width="2.25" style="52" customWidth="1"/>
    <col min="7941" max="7941" width="24.25" style="52" customWidth="1"/>
    <col min="7942" max="7942" width="4" style="52" customWidth="1"/>
    <col min="7943" max="7945" width="20.125" style="52" customWidth="1"/>
    <col min="7946" max="7946" width="3.125" style="52" customWidth="1"/>
    <col min="7947" max="7947" width="4.375" style="52" customWidth="1"/>
    <col min="7948" max="7948" width="2.5" style="52" customWidth="1"/>
    <col min="7949" max="8195" width="9" style="52"/>
    <col min="8196" max="8196" width="2.25" style="52" customWidth="1"/>
    <col min="8197" max="8197" width="24.25" style="52" customWidth="1"/>
    <col min="8198" max="8198" width="4" style="52" customWidth="1"/>
    <col min="8199" max="8201" width="20.125" style="52" customWidth="1"/>
    <col min="8202" max="8202" width="3.125" style="52" customWidth="1"/>
    <col min="8203" max="8203" width="4.375" style="52" customWidth="1"/>
    <col min="8204" max="8204" width="2.5" style="52" customWidth="1"/>
    <col min="8205" max="8451" width="9" style="52"/>
    <col min="8452" max="8452" width="2.25" style="52" customWidth="1"/>
    <col min="8453" max="8453" width="24.25" style="52" customWidth="1"/>
    <col min="8454" max="8454" width="4" style="52" customWidth="1"/>
    <col min="8455" max="8457" width="20.125" style="52" customWidth="1"/>
    <col min="8458" max="8458" width="3.125" style="52" customWidth="1"/>
    <col min="8459" max="8459" width="4.375" style="52" customWidth="1"/>
    <col min="8460" max="8460" width="2.5" style="52" customWidth="1"/>
    <col min="8461" max="8707" width="9" style="52"/>
    <col min="8708" max="8708" width="2.25" style="52" customWidth="1"/>
    <col min="8709" max="8709" width="24.25" style="52" customWidth="1"/>
    <col min="8710" max="8710" width="4" style="52" customWidth="1"/>
    <col min="8711" max="8713" width="20.125" style="52" customWidth="1"/>
    <col min="8714" max="8714" width="3.125" style="52" customWidth="1"/>
    <col min="8715" max="8715" width="4.375" style="52" customWidth="1"/>
    <col min="8716" max="8716" width="2.5" style="52" customWidth="1"/>
    <col min="8717" max="8963" width="9" style="52"/>
    <col min="8964" max="8964" width="2.25" style="52" customWidth="1"/>
    <col min="8965" max="8965" width="24.25" style="52" customWidth="1"/>
    <col min="8966" max="8966" width="4" style="52" customWidth="1"/>
    <col min="8967" max="8969" width="20.125" style="52" customWidth="1"/>
    <col min="8970" max="8970" width="3.125" style="52" customWidth="1"/>
    <col min="8971" max="8971" width="4.375" style="52" customWidth="1"/>
    <col min="8972" max="8972" width="2.5" style="52" customWidth="1"/>
    <col min="8973" max="9219" width="9" style="52"/>
    <col min="9220" max="9220" width="2.25" style="52" customWidth="1"/>
    <col min="9221" max="9221" width="24.25" style="52" customWidth="1"/>
    <col min="9222" max="9222" width="4" style="52" customWidth="1"/>
    <col min="9223" max="9225" width="20.125" style="52" customWidth="1"/>
    <col min="9226" max="9226" width="3.125" style="52" customWidth="1"/>
    <col min="9227" max="9227" width="4.375" style="52" customWidth="1"/>
    <col min="9228" max="9228" width="2.5" style="52" customWidth="1"/>
    <col min="9229" max="9475" width="9" style="52"/>
    <col min="9476" max="9476" width="2.25" style="52" customWidth="1"/>
    <col min="9477" max="9477" width="24.25" style="52" customWidth="1"/>
    <col min="9478" max="9478" width="4" style="52" customWidth="1"/>
    <col min="9479" max="9481" width="20.125" style="52" customWidth="1"/>
    <col min="9482" max="9482" width="3.125" style="52" customWidth="1"/>
    <col min="9483" max="9483" width="4.375" style="52" customWidth="1"/>
    <col min="9484" max="9484" width="2.5" style="52" customWidth="1"/>
    <col min="9485" max="9731" width="9" style="52"/>
    <col min="9732" max="9732" width="2.25" style="52" customWidth="1"/>
    <col min="9733" max="9733" width="24.25" style="52" customWidth="1"/>
    <col min="9734" max="9734" width="4" style="52" customWidth="1"/>
    <col min="9735" max="9737" width="20.125" style="52" customWidth="1"/>
    <col min="9738" max="9738" width="3.125" style="52" customWidth="1"/>
    <col min="9739" max="9739" width="4.375" style="52" customWidth="1"/>
    <col min="9740" max="9740" width="2.5" style="52" customWidth="1"/>
    <col min="9741" max="9987" width="9" style="52"/>
    <col min="9988" max="9988" width="2.25" style="52" customWidth="1"/>
    <col min="9989" max="9989" width="24.25" style="52" customWidth="1"/>
    <col min="9990" max="9990" width="4" style="52" customWidth="1"/>
    <col min="9991" max="9993" width="20.125" style="52" customWidth="1"/>
    <col min="9994" max="9994" width="3.125" style="52" customWidth="1"/>
    <col min="9995" max="9995" width="4.375" style="52" customWidth="1"/>
    <col min="9996" max="9996" width="2.5" style="52" customWidth="1"/>
    <col min="9997" max="10243" width="9" style="52"/>
    <col min="10244" max="10244" width="2.25" style="52" customWidth="1"/>
    <col min="10245" max="10245" width="24.25" style="52" customWidth="1"/>
    <col min="10246" max="10246" width="4" style="52" customWidth="1"/>
    <col min="10247" max="10249" width="20.125" style="52" customWidth="1"/>
    <col min="10250" max="10250" width="3.125" style="52" customWidth="1"/>
    <col min="10251" max="10251" width="4.375" style="52" customWidth="1"/>
    <col min="10252" max="10252" width="2.5" style="52" customWidth="1"/>
    <col min="10253" max="10499" width="9" style="52"/>
    <col min="10500" max="10500" width="2.25" style="52" customWidth="1"/>
    <col min="10501" max="10501" width="24.25" style="52" customWidth="1"/>
    <col min="10502" max="10502" width="4" style="52" customWidth="1"/>
    <col min="10503" max="10505" width="20.125" style="52" customWidth="1"/>
    <col min="10506" max="10506" width="3.125" style="52" customWidth="1"/>
    <col min="10507" max="10507" width="4.375" style="52" customWidth="1"/>
    <col min="10508" max="10508" width="2.5" style="52" customWidth="1"/>
    <col min="10509" max="10755" width="9" style="52"/>
    <col min="10756" max="10756" width="2.25" style="52" customWidth="1"/>
    <col min="10757" max="10757" width="24.25" style="52" customWidth="1"/>
    <col min="10758" max="10758" width="4" style="52" customWidth="1"/>
    <col min="10759" max="10761" width="20.125" style="52" customWidth="1"/>
    <col min="10762" max="10762" width="3.125" style="52" customWidth="1"/>
    <col min="10763" max="10763" width="4.375" style="52" customWidth="1"/>
    <col min="10764" max="10764" width="2.5" style="52" customWidth="1"/>
    <col min="10765" max="11011" width="9" style="52"/>
    <col min="11012" max="11012" width="2.25" style="52" customWidth="1"/>
    <col min="11013" max="11013" width="24.25" style="52" customWidth="1"/>
    <col min="11014" max="11014" width="4" style="52" customWidth="1"/>
    <col min="11015" max="11017" width="20.125" style="52" customWidth="1"/>
    <col min="11018" max="11018" width="3.125" style="52" customWidth="1"/>
    <col min="11019" max="11019" width="4.375" style="52" customWidth="1"/>
    <col min="11020" max="11020" width="2.5" style="52" customWidth="1"/>
    <col min="11021" max="11267" width="9" style="52"/>
    <col min="11268" max="11268" width="2.25" style="52" customWidth="1"/>
    <col min="11269" max="11269" width="24.25" style="52" customWidth="1"/>
    <col min="11270" max="11270" width="4" style="52" customWidth="1"/>
    <col min="11271" max="11273" width="20.125" style="52" customWidth="1"/>
    <col min="11274" max="11274" width="3.125" style="52" customWidth="1"/>
    <col min="11275" max="11275" width="4.375" style="52" customWidth="1"/>
    <col min="11276" max="11276" width="2.5" style="52" customWidth="1"/>
    <col min="11277" max="11523" width="9" style="52"/>
    <col min="11524" max="11524" width="2.25" style="52" customWidth="1"/>
    <col min="11525" max="11525" width="24.25" style="52" customWidth="1"/>
    <col min="11526" max="11526" width="4" style="52" customWidth="1"/>
    <col min="11527" max="11529" width="20.125" style="52" customWidth="1"/>
    <col min="11530" max="11530" width="3.125" style="52" customWidth="1"/>
    <col min="11531" max="11531" width="4.375" style="52" customWidth="1"/>
    <col min="11532" max="11532" width="2.5" style="52" customWidth="1"/>
    <col min="11533" max="11779" width="9" style="52"/>
    <col min="11780" max="11780" width="2.25" style="52" customWidth="1"/>
    <col min="11781" max="11781" width="24.25" style="52" customWidth="1"/>
    <col min="11782" max="11782" width="4" style="52" customWidth="1"/>
    <col min="11783" max="11785" width="20.125" style="52" customWidth="1"/>
    <col min="11786" max="11786" width="3.125" style="52" customWidth="1"/>
    <col min="11787" max="11787" width="4.375" style="52" customWidth="1"/>
    <col min="11788" max="11788" width="2.5" style="52" customWidth="1"/>
    <col min="11789" max="12035" width="9" style="52"/>
    <col min="12036" max="12036" width="2.25" style="52" customWidth="1"/>
    <col min="12037" max="12037" width="24.25" style="52" customWidth="1"/>
    <col min="12038" max="12038" width="4" style="52" customWidth="1"/>
    <col min="12039" max="12041" width="20.125" style="52" customWidth="1"/>
    <col min="12042" max="12042" width="3.125" style="52" customWidth="1"/>
    <col min="12043" max="12043" width="4.375" style="52" customWidth="1"/>
    <col min="12044" max="12044" width="2.5" style="52" customWidth="1"/>
    <col min="12045" max="12291" width="9" style="52"/>
    <col min="12292" max="12292" width="2.25" style="52" customWidth="1"/>
    <col min="12293" max="12293" width="24.25" style="52" customWidth="1"/>
    <col min="12294" max="12294" width="4" style="52" customWidth="1"/>
    <col min="12295" max="12297" width="20.125" style="52" customWidth="1"/>
    <col min="12298" max="12298" width="3.125" style="52" customWidth="1"/>
    <col min="12299" max="12299" width="4.375" style="52" customWidth="1"/>
    <col min="12300" max="12300" width="2.5" style="52" customWidth="1"/>
    <col min="12301" max="12547" width="9" style="52"/>
    <col min="12548" max="12548" width="2.25" style="52" customWidth="1"/>
    <col min="12549" max="12549" width="24.25" style="52" customWidth="1"/>
    <col min="12550" max="12550" width="4" style="52" customWidth="1"/>
    <col min="12551" max="12553" width="20.125" style="52" customWidth="1"/>
    <col min="12554" max="12554" width="3.125" style="52" customWidth="1"/>
    <col min="12555" max="12555" width="4.375" style="52" customWidth="1"/>
    <col min="12556" max="12556" width="2.5" style="52" customWidth="1"/>
    <col min="12557" max="12803" width="9" style="52"/>
    <col min="12804" max="12804" width="2.25" style="52" customWidth="1"/>
    <col min="12805" max="12805" width="24.25" style="52" customWidth="1"/>
    <col min="12806" max="12806" width="4" style="52" customWidth="1"/>
    <col min="12807" max="12809" width="20.125" style="52" customWidth="1"/>
    <col min="12810" max="12810" width="3.125" style="52" customWidth="1"/>
    <col min="12811" max="12811" width="4.375" style="52" customWidth="1"/>
    <col min="12812" max="12812" width="2.5" style="52" customWidth="1"/>
    <col min="12813" max="13059" width="9" style="52"/>
    <col min="13060" max="13060" width="2.25" style="52" customWidth="1"/>
    <col min="13061" max="13061" width="24.25" style="52" customWidth="1"/>
    <col min="13062" max="13062" width="4" style="52" customWidth="1"/>
    <col min="13063" max="13065" width="20.125" style="52" customWidth="1"/>
    <col min="13066" max="13066" width="3.125" style="52" customWidth="1"/>
    <col min="13067" max="13067" width="4.375" style="52" customWidth="1"/>
    <col min="13068" max="13068" width="2.5" style="52" customWidth="1"/>
    <col min="13069" max="13315" width="9" style="52"/>
    <col min="13316" max="13316" width="2.25" style="52" customWidth="1"/>
    <col min="13317" max="13317" width="24.25" style="52" customWidth="1"/>
    <col min="13318" max="13318" width="4" style="52" customWidth="1"/>
    <col min="13319" max="13321" width="20.125" style="52" customWidth="1"/>
    <col min="13322" max="13322" width="3.125" style="52" customWidth="1"/>
    <col min="13323" max="13323" width="4.375" style="52" customWidth="1"/>
    <col min="13324" max="13324" width="2.5" style="52" customWidth="1"/>
    <col min="13325" max="13571" width="9" style="52"/>
    <col min="13572" max="13572" width="2.25" style="52" customWidth="1"/>
    <col min="13573" max="13573" width="24.25" style="52" customWidth="1"/>
    <col min="13574" max="13574" width="4" style="52" customWidth="1"/>
    <col min="13575" max="13577" width="20.125" style="52" customWidth="1"/>
    <col min="13578" max="13578" width="3.125" style="52" customWidth="1"/>
    <col min="13579" max="13579" width="4.375" style="52" customWidth="1"/>
    <col min="13580" max="13580" width="2.5" style="52" customWidth="1"/>
    <col min="13581" max="13827" width="9" style="52"/>
    <col min="13828" max="13828" width="2.25" style="52" customWidth="1"/>
    <col min="13829" max="13829" width="24.25" style="52" customWidth="1"/>
    <col min="13830" max="13830" width="4" style="52" customWidth="1"/>
    <col min="13831" max="13833" width="20.125" style="52" customWidth="1"/>
    <col min="13834" max="13834" width="3.125" style="52" customWidth="1"/>
    <col min="13835" max="13835" width="4.375" style="52" customWidth="1"/>
    <col min="13836" max="13836" width="2.5" style="52" customWidth="1"/>
    <col min="13837" max="14083" width="9" style="52"/>
    <col min="14084" max="14084" width="2.25" style="52" customWidth="1"/>
    <col min="14085" max="14085" width="24.25" style="52" customWidth="1"/>
    <col min="14086" max="14086" width="4" style="52" customWidth="1"/>
    <col min="14087" max="14089" width="20.125" style="52" customWidth="1"/>
    <col min="14090" max="14090" width="3.125" style="52" customWidth="1"/>
    <col min="14091" max="14091" width="4.375" style="52" customWidth="1"/>
    <col min="14092" max="14092" width="2.5" style="52" customWidth="1"/>
    <col min="14093" max="14339" width="9" style="52"/>
    <col min="14340" max="14340" width="2.25" style="52" customWidth="1"/>
    <col min="14341" max="14341" width="24.25" style="52" customWidth="1"/>
    <col min="14342" max="14342" width="4" style="52" customWidth="1"/>
    <col min="14343" max="14345" width="20.125" style="52" customWidth="1"/>
    <col min="14346" max="14346" width="3.125" style="52" customWidth="1"/>
    <col min="14347" max="14347" width="4.375" style="52" customWidth="1"/>
    <col min="14348" max="14348" width="2.5" style="52" customWidth="1"/>
    <col min="14349" max="14595" width="9" style="52"/>
    <col min="14596" max="14596" width="2.25" style="52" customWidth="1"/>
    <col min="14597" max="14597" width="24.25" style="52" customWidth="1"/>
    <col min="14598" max="14598" width="4" style="52" customWidth="1"/>
    <col min="14599" max="14601" width="20.125" style="52" customWidth="1"/>
    <col min="14602" max="14602" width="3.125" style="52" customWidth="1"/>
    <col min="14603" max="14603" width="4.375" style="52" customWidth="1"/>
    <col min="14604" max="14604" width="2.5" style="52" customWidth="1"/>
    <col min="14605" max="14851" width="9" style="52"/>
    <col min="14852" max="14852" width="2.25" style="52" customWidth="1"/>
    <col min="14853" max="14853" width="24.25" style="52" customWidth="1"/>
    <col min="14854" max="14854" width="4" style="52" customWidth="1"/>
    <col min="14855" max="14857" width="20.125" style="52" customWidth="1"/>
    <col min="14858" max="14858" width="3.125" style="52" customWidth="1"/>
    <col min="14859" max="14859" width="4.375" style="52" customWidth="1"/>
    <col min="14860" max="14860" width="2.5" style="52" customWidth="1"/>
    <col min="14861" max="15107" width="9" style="52"/>
    <col min="15108" max="15108" width="2.25" style="52" customWidth="1"/>
    <col min="15109" max="15109" width="24.25" style="52" customWidth="1"/>
    <col min="15110" max="15110" width="4" style="52" customWidth="1"/>
    <col min="15111" max="15113" width="20.125" style="52" customWidth="1"/>
    <col min="15114" max="15114" width="3.125" style="52" customWidth="1"/>
    <col min="15115" max="15115" width="4.375" style="52" customWidth="1"/>
    <col min="15116" max="15116" width="2.5" style="52" customWidth="1"/>
    <col min="15117" max="15363" width="9" style="52"/>
    <col min="15364" max="15364" width="2.25" style="52" customWidth="1"/>
    <col min="15365" max="15365" width="24.25" style="52" customWidth="1"/>
    <col min="15366" max="15366" width="4" style="52" customWidth="1"/>
    <col min="15367" max="15369" width="20.125" style="52" customWidth="1"/>
    <col min="15370" max="15370" width="3.125" style="52" customWidth="1"/>
    <col min="15371" max="15371" width="4.375" style="52" customWidth="1"/>
    <col min="15372" max="15372" width="2.5" style="52" customWidth="1"/>
    <col min="15373" max="15619" width="9" style="52"/>
    <col min="15620" max="15620" width="2.25" style="52" customWidth="1"/>
    <col min="15621" max="15621" width="24.25" style="52" customWidth="1"/>
    <col min="15622" max="15622" width="4" style="52" customWidth="1"/>
    <col min="15623" max="15625" width="20.125" style="52" customWidth="1"/>
    <col min="15626" max="15626" width="3.125" style="52" customWidth="1"/>
    <col min="15627" max="15627" width="4.375" style="52" customWidth="1"/>
    <col min="15628" max="15628" width="2.5" style="52" customWidth="1"/>
    <col min="15629" max="15875" width="9" style="52"/>
    <col min="15876" max="15876" width="2.25" style="52" customWidth="1"/>
    <col min="15877" max="15877" width="24.25" style="52" customWidth="1"/>
    <col min="15878" max="15878" width="4" style="52" customWidth="1"/>
    <col min="15879" max="15881" width="20.125" style="52" customWidth="1"/>
    <col min="15882" max="15882" width="3.125" style="52" customWidth="1"/>
    <col min="15883" max="15883" width="4.375" style="52" customWidth="1"/>
    <col min="15884" max="15884" width="2.5" style="52" customWidth="1"/>
    <col min="15885" max="16131" width="9" style="52"/>
    <col min="16132" max="16132" width="2.25" style="52" customWidth="1"/>
    <col min="16133" max="16133" width="24.25" style="52" customWidth="1"/>
    <col min="16134" max="16134" width="4" style="52" customWidth="1"/>
    <col min="16135" max="16137" width="20.125" style="52" customWidth="1"/>
    <col min="16138" max="16138" width="3.125" style="52" customWidth="1"/>
    <col min="16139" max="16139" width="4.375" style="52" customWidth="1"/>
    <col min="16140" max="16140" width="2.5" style="52" customWidth="1"/>
    <col min="16141" max="16384" width="9" style="52"/>
  </cols>
  <sheetData>
    <row r="1" spans="1:12" ht="20.100000000000001" customHeight="1">
      <c r="A1" s="180"/>
      <c r="B1" s="218" t="s">
        <v>131</v>
      </c>
      <c r="C1" s="181"/>
      <c r="D1" s="181"/>
      <c r="E1" s="181"/>
      <c r="F1" s="181"/>
      <c r="G1" s="181"/>
      <c r="H1" s="181"/>
      <c r="I1" s="181"/>
      <c r="J1" s="181"/>
      <c r="K1" s="181"/>
      <c r="L1" s="181"/>
    </row>
    <row r="2" spans="1:12" ht="20.100000000000001" customHeight="1">
      <c r="A2" s="180"/>
      <c r="B2" s="181"/>
      <c r="C2" s="181"/>
      <c r="D2" s="181"/>
      <c r="E2" s="181"/>
      <c r="F2" s="181"/>
      <c r="G2" s="181"/>
      <c r="H2" s="181"/>
      <c r="I2" s="307" t="s">
        <v>118</v>
      </c>
      <c r="J2" s="307"/>
      <c r="K2" s="307"/>
      <c r="L2" s="181"/>
    </row>
    <row r="3" spans="1:12" ht="20.100000000000001" customHeight="1">
      <c r="A3" s="180"/>
      <c r="B3" s="181"/>
      <c r="C3" s="181"/>
      <c r="D3" s="181"/>
      <c r="E3" s="181"/>
      <c r="F3" s="181"/>
      <c r="G3" s="181"/>
      <c r="H3" s="181"/>
      <c r="I3" s="253"/>
      <c r="J3" s="253"/>
      <c r="K3" s="253"/>
      <c r="L3" s="181"/>
    </row>
    <row r="4" spans="1:12" ht="20.100000000000001" customHeight="1">
      <c r="A4" s="308" t="s">
        <v>117</v>
      </c>
      <c r="B4" s="308"/>
      <c r="C4" s="308"/>
      <c r="D4" s="308"/>
      <c r="E4" s="308"/>
      <c r="F4" s="308"/>
      <c r="G4" s="308"/>
      <c r="H4" s="308"/>
      <c r="I4" s="308"/>
      <c r="J4" s="308"/>
      <c r="K4" s="308"/>
      <c r="L4" s="181"/>
    </row>
    <row r="5" spans="1:12" ht="20.100000000000001" customHeight="1">
      <c r="A5" s="182"/>
      <c r="B5" s="182"/>
      <c r="C5" s="182"/>
      <c r="D5" s="182"/>
      <c r="E5" s="182"/>
      <c r="F5" s="182"/>
      <c r="G5" s="182"/>
      <c r="H5" s="182"/>
      <c r="I5" s="182"/>
      <c r="J5" s="182"/>
      <c r="K5" s="182"/>
      <c r="L5" s="181"/>
    </row>
    <row r="6" spans="1:12" ht="30" customHeight="1">
      <c r="A6" s="182"/>
      <c r="B6" s="238" t="s">
        <v>108</v>
      </c>
      <c r="C6" s="184"/>
      <c r="D6" s="185"/>
      <c r="E6" s="185"/>
      <c r="F6" s="185"/>
      <c r="G6" s="185"/>
      <c r="H6" s="185"/>
      <c r="I6" s="185"/>
      <c r="J6" s="185"/>
      <c r="K6" s="186"/>
      <c r="L6" s="181"/>
    </row>
    <row r="7" spans="1:12" ht="30" customHeight="1">
      <c r="A7" s="181"/>
      <c r="B7" s="240" t="s">
        <v>109</v>
      </c>
      <c r="C7" s="309" t="s">
        <v>61</v>
      </c>
      <c r="D7" s="309"/>
      <c r="E7" s="309"/>
      <c r="F7" s="309"/>
      <c r="G7" s="309"/>
      <c r="H7" s="309"/>
      <c r="I7" s="309"/>
      <c r="J7" s="309"/>
      <c r="K7" s="310"/>
      <c r="L7" s="181"/>
    </row>
    <row r="8" spans="1:12" ht="30" customHeight="1">
      <c r="A8" s="181"/>
      <c r="B8" s="239" t="s">
        <v>110</v>
      </c>
      <c r="C8" s="311" t="s">
        <v>107</v>
      </c>
      <c r="D8" s="312"/>
      <c r="E8" s="312"/>
      <c r="F8" s="312"/>
      <c r="G8" s="312"/>
      <c r="H8" s="312"/>
      <c r="I8" s="312"/>
      <c r="J8" s="312"/>
      <c r="K8" s="313"/>
      <c r="L8" s="181"/>
    </row>
    <row r="9" spans="1:12" ht="30" customHeight="1">
      <c r="A9" s="181"/>
      <c r="B9" s="241" t="s">
        <v>111</v>
      </c>
      <c r="C9" s="311" t="s">
        <v>115</v>
      </c>
      <c r="D9" s="312"/>
      <c r="E9" s="312"/>
      <c r="F9" s="312"/>
      <c r="G9" s="312"/>
      <c r="H9" s="312"/>
      <c r="I9" s="312"/>
      <c r="J9" s="312"/>
      <c r="K9" s="313"/>
      <c r="L9" s="181"/>
    </row>
    <row r="10" spans="1:12" ht="18.75" customHeight="1">
      <c r="A10" s="181"/>
      <c r="B10" s="304" t="s">
        <v>112</v>
      </c>
      <c r="C10" s="187"/>
      <c r="D10" s="181"/>
      <c r="E10" s="181"/>
      <c r="F10" s="181"/>
      <c r="G10" s="181"/>
      <c r="H10" s="181"/>
      <c r="I10" s="181"/>
      <c r="J10" s="181"/>
      <c r="K10" s="188"/>
      <c r="L10" s="181"/>
    </row>
    <row r="11" spans="1:12" ht="32.25" customHeight="1">
      <c r="A11" s="181"/>
      <c r="B11" s="304"/>
      <c r="C11" s="187"/>
      <c r="D11" s="306" t="s">
        <v>63</v>
      </c>
      <c r="E11" s="306"/>
      <c r="F11" s="189"/>
      <c r="G11" s="190">
        <v>15</v>
      </c>
      <c r="H11" s="191" t="s">
        <v>23</v>
      </c>
      <c r="I11" s="253"/>
      <c r="J11" s="253"/>
      <c r="K11" s="188"/>
      <c r="L11" s="181"/>
    </row>
    <row r="12" spans="1:12" ht="20.25" customHeight="1">
      <c r="A12" s="181"/>
      <c r="B12" s="305"/>
      <c r="C12" s="193"/>
      <c r="D12" s="194" t="s">
        <v>103</v>
      </c>
      <c r="E12" s="194"/>
      <c r="F12" s="195"/>
      <c r="G12" s="195"/>
      <c r="H12" s="195"/>
      <c r="I12" s="195"/>
      <c r="J12" s="195"/>
      <c r="K12" s="196"/>
      <c r="L12" s="181"/>
    </row>
    <row r="13" spans="1:12" ht="30" customHeight="1">
      <c r="A13" s="181"/>
      <c r="B13" s="242" t="s">
        <v>113</v>
      </c>
      <c r="C13" s="311" t="s">
        <v>116</v>
      </c>
      <c r="D13" s="312"/>
      <c r="E13" s="312"/>
      <c r="F13" s="312"/>
      <c r="G13" s="312"/>
      <c r="H13" s="312"/>
      <c r="I13" s="312"/>
      <c r="J13" s="312"/>
      <c r="K13" s="313"/>
      <c r="L13" s="181"/>
    </row>
    <row r="14" spans="1:12">
      <c r="A14" s="181"/>
      <c r="B14" s="315" t="s">
        <v>114</v>
      </c>
      <c r="C14" s="197"/>
      <c r="D14" s="198"/>
      <c r="E14" s="198"/>
      <c r="F14" s="198"/>
      <c r="G14" s="198"/>
      <c r="H14" s="198"/>
      <c r="I14" s="198"/>
      <c r="J14" s="198"/>
      <c r="K14" s="199"/>
      <c r="L14" s="181"/>
    </row>
    <row r="15" spans="1:12" ht="24.75" customHeight="1" thickBot="1">
      <c r="A15" s="181"/>
      <c r="B15" s="304"/>
      <c r="C15" s="187"/>
      <c r="D15" s="200" t="s">
        <v>64</v>
      </c>
      <c r="E15" s="181"/>
      <c r="F15" s="181"/>
      <c r="G15" s="181"/>
      <c r="H15" s="181"/>
      <c r="I15" s="181"/>
      <c r="J15" s="181"/>
      <c r="K15" s="188"/>
      <c r="L15" s="181"/>
    </row>
    <row r="16" spans="1:12" ht="24" customHeight="1">
      <c r="A16" s="181"/>
      <c r="B16" s="304"/>
      <c r="C16" s="187"/>
      <c r="D16" s="201"/>
      <c r="E16" s="316" t="s">
        <v>24</v>
      </c>
      <c r="F16" s="317"/>
      <c r="G16" s="202" t="s">
        <v>51</v>
      </c>
      <c r="H16" s="254"/>
      <c r="I16" s="204" t="s">
        <v>69</v>
      </c>
      <c r="J16" s="205"/>
      <c r="K16" s="188"/>
      <c r="L16" s="181"/>
    </row>
    <row r="17" spans="1:12" ht="24" customHeight="1">
      <c r="A17" s="181"/>
      <c r="B17" s="304"/>
      <c r="C17" s="187"/>
      <c r="D17" s="206" t="s">
        <v>65</v>
      </c>
      <c r="E17" s="190">
        <v>2.5</v>
      </c>
      <c r="F17" s="207" t="s">
        <v>23</v>
      </c>
      <c r="G17" s="190">
        <v>4</v>
      </c>
      <c r="H17" s="255" t="s">
        <v>23</v>
      </c>
      <c r="I17" s="208">
        <f>E17+G17</f>
        <v>6.5</v>
      </c>
      <c r="J17" s="209" t="s">
        <v>23</v>
      </c>
      <c r="K17" s="188"/>
      <c r="L17" s="181"/>
    </row>
    <row r="18" spans="1:12" ht="24" customHeight="1" thickBot="1">
      <c r="A18" s="181"/>
      <c r="B18" s="304"/>
      <c r="C18" s="187"/>
      <c r="D18" s="210" t="s">
        <v>66</v>
      </c>
      <c r="E18" s="190">
        <v>80</v>
      </c>
      <c r="F18" s="191" t="s">
        <v>41</v>
      </c>
      <c r="G18" s="190">
        <v>128</v>
      </c>
      <c r="H18" s="211" t="s">
        <v>41</v>
      </c>
      <c r="I18" s="212">
        <f>E18+G18</f>
        <v>208</v>
      </c>
      <c r="J18" s="213" t="s">
        <v>41</v>
      </c>
      <c r="K18" s="188"/>
      <c r="L18" s="181"/>
    </row>
    <row r="19" spans="1:12" ht="24.75" customHeight="1" thickBot="1">
      <c r="A19" s="181"/>
      <c r="B19" s="304"/>
      <c r="C19" s="187"/>
      <c r="D19" s="200" t="s">
        <v>68</v>
      </c>
      <c r="E19" s="181"/>
      <c r="F19" s="181"/>
      <c r="G19" s="214"/>
      <c r="H19" s="214"/>
      <c r="I19" s="214"/>
      <c r="J19" s="214"/>
      <c r="K19" s="188"/>
      <c r="L19" s="181"/>
    </row>
    <row r="20" spans="1:12" ht="24" customHeight="1">
      <c r="A20" s="181"/>
      <c r="B20" s="304"/>
      <c r="C20" s="187"/>
      <c r="D20" s="215"/>
      <c r="E20" s="216" t="s">
        <v>70</v>
      </c>
      <c r="F20" s="217"/>
      <c r="G20" s="218"/>
      <c r="H20" s="215"/>
      <c r="I20" s="216" t="s">
        <v>71</v>
      </c>
      <c r="J20" s="217"/>
      <c r="K20" s="188"/>
      <c r="L20" s="181"/>
    </row>
    <row r="21" spans="1:12" ht="24" customHeight="1">
      <c r="A21" s="181"/>
      <c r="B21" s="304"/>
      <c r="C21" s="187"/>
      <c r="D21" s="219" t="s">
        <v>65</v>
      </c>
      <c r="E21" s="220">
        <v>1.2</v>
      </c>
      <c r="F21" s="209" t="s">
        <v>23</v>
      </c>
      <c r="G21" s="218"/>
      <c r="H21" s="219" t="s">
        <v>65</v>
      </c>
      <c r="I21" s="220">
        <v>1.3</v>
      </c>
      <c r="J21" s="209" t="s">
        <v>23</v>
      </c>
      <c r="K21" s="188"/>
      <c r="L21" s="181"/>
    </row>
    <row r="22" spans="1:12" ht="24" customHeight="1" thickBot="1">
      <c r="A22" s="181"/>
      <c r="B22" s="304"/>
      <c r="C22" s="187"/>
      <c r="D22" s="221" t="s">
        <v>66</v>
      </c>
      <c r="E22" s="222">
        <v>48</v>
      </c>
      <c r="F22" s="213" t="s">
        <v>41</v>
      </c>
      <c r="G22" s="218"/>
      <c r="H22" s="221" t="s">
        <v>66</v>
      </c>
      <c r="I22" s="222">
        <v>52</v>
      </c>
      <c r="J22" s="213" t="s">
        <v>41</v>
      </c>
      <c r="K22" s="188"/>
      <c r="L22" s="181"/>
    </row>
    <row r="23" spans="1:12" ht="29.25" customHeight="1" thickBot="1">
      <c r="A23" s="181"/>
      <c r="B23" s="304"/>
      <c r="C23" s="187"/>
      <c r="D23" s="200" t="s">
        <v>72</v>
      </c>
      <c r="E23" s="214"/>
      <c r="F23" s="214"/>
      <c r="G23" s="214"/>
      <c r="H23" s="214"/>
      <c r="I23" s="214"/>
      <c r="J23" s="214"/>
      <c r="K23" s="188"/>
      <c r="L23" s="181"/>
    </row>
    <row r="24" spans="1:12" ht="24" customHeight="1">
      <c r="A24" s="181"/>
      <c r="B24" s="304"/>
      <c r="C24" s="187"/>
      <c r="D24" s="214"/>
      <c r="E24" s="214"/>
      <c r="F24" s="214"/>
      <c r="G24" s="214"/>
      <c r="H24" s="215"/>
      <c r="I24" s="216" t="s">
        <v>67</v>
      </c>
      <c r="J24" s="217"/>
      <c r="K24" s="188"/>
      <c r="L24" s="181"/>
    </row>
    <row r="25" spans="1:12" ht="24" customHeight="1">
      <c r="A25" s="181"/>
      <c r="B25" s="304"/>
      <c r="C25" s="187"/>
      <c r="D25" s="214"/>
      <c r="E25" s="214"/>
      <c r="F25" s="214"/>
      <c r="G25" s="214"/>
      <c r="H25" s="219" t="s">
        <v>65</v>
      </c>
      <c r="I25" s="207">
        <f>I17+E21+I21</f>
        <v>9</v>
      </c>
      <c r="J25" s="209" t="s">
        <v>23</v>
      </c>
      <c r="K25" s="188"/>
      <c r="L25" s="181"/>
    </row>
    <row r="26" spans="1:12" ht="24" customHeight="1" thickBot="1">
      <c r="A26" s="181"/>
      <c r="B26" s="304"/>
      <c r="C26" s="187"/>
      <c r="D26" s="223"/>
      <c r="E26" s="218"/>
      <c r="F26" s="223"/>
      <c r="G26" s="218"/>
      <c r="H26" s="221" t="s">
        <v>66</v>
      </c>
      <c r="I26" s="224">
        <f>I18+E22+I22</f>
        <v>308</v>
      </c>
      <c r="J26" s="213" t="s">
        <v>41</v>
      </c>
      <c r="K26" s="188"/>
      <c r="L26" s="181"/>
    </row>
    <row r="27" spans="1:12" ht="15.75" customHeight="1">
      <c r="A27" s="181"/>
      <c r="B27" s="304"/>
      <c r="C27" s="187"/>
      <c r="D27" s="223"/>
      <c r="E27" s="218"/>
      <c r="F27" s="223"/>
      <c r="G27" s="218"/>
      <c r="H27" s="214"/>
      <c r="I27" s="214"/>
      <c r="J27" s="214"/>
      <c r="K27" s="188"/>
      <c r="L27" s="181"/>
    </row>
    <row r="28" spans="1:12" ht="29.25" customHeight="1" thickBot="1">
      <c r="A28" s="181"/>
      <c r="B28" s="304"/>
      <c r="C28" s="225"/>
      <c r="D28" s="226" t="s">
        <v>104</v>
      </c>
      <c r="E28" s="227"/>
      <c r="F28" s="227"/>
      <c r="G28" s="227"/>
      <c r="H28" s="227"/>
      <c r="I28" s="227"/>
      <c r="J28" s="227"/>
      <c r="K28" s="228"/>
      <c r="L28" s="181"/>
    </row>
    <row r="29" spans="1:12" ht="29.25" customHeight="1">
      <c r="A29" s="181"/>
      <c r="B29" s="304"/>
      <c r="C29" s="187"/>
      <c r="D29" s="229"/>
      <c r="E29" s="229"/>
      <c r="F29" s="230"/>
      <c r="G29" s="318" t="s">
        <v>105</v>
      </c>
      <c r="H29" s="319"/>
      <c r="I29" s="320" t="s">
        <v>0</v>
      </c>
      <c r="J29" s="319"/>
      <c r="K29" s="188"/>
      <c r="L29" s="181"/>
    </row>
    <row r="30" spans="1:12" ht="29.25" customHeight="1">
      <c r="A30" s="181"/>
      <c r="B30" s="304"/>
      <c r="C30" s="187"/>
      <c r="D30" s="231"/>
      <c r="E30" s="231"/>
      <c r="F30" s="232" t="s">
        <v>65</v>
      </c>
      <c r="G30" s="233">
        <f>6.7+2.5</f>
        <v>9.1999999999999993</v>
      </c>
      <c r="H30" s="255" t="s">
        <v>23</v>
      </c>
      <c r="I30" s="208">
        <f>G30</f>
        <v>9.1999999999999993</v>
      </c>
      <c r="J30" s="209" t="s">
        <v>23</v>
      </c>
      <c r="K30" s="188"/>
      <c r="L30" s="181"/>
    </row>
    <row r="31" spans="1:12" ht="29.25" customHeight="1" thickBot="1">
      <c r="A31" s="181"/>
      <c r="B31" s="304"/>
      <c r="C31" s="187"/>
      <c r="D31" s="234"/>
      <c r="E31" s="234"/>
      <c r="F31" s="235" t="s">
        <v>66</v>
      </c>
      <c r="G31" s="236">
        <f>214+100</f>
        <v>314</v>
      </c>
      <c r="H31" s="237" t="s">
        <v>41</v>
      </c>
      <c r="I31" s="212">
        <f>G31</f>
        <v>314</v>
      </c>
      <c r="J31" s="213" t="s">
        <v>41</v>
      </c>
      <c r="K31" s="188"/>
      <c r="L31" s="181"/>
    </row>
    <row r="32" spans="1:12" ht="29.25" customHeight="1">
      <c r="A32" s="181"/>
      <c r="B32" s="304"/>
      <c r="C32" s="187"/>
      <c r="D32" s="302"/>
      <c r="E32" s="300" t="s">
        <v>134</v>
      </c>
      <c r="F32" s="301"/>
      <c r="G32" s="301"/>
      <c r="H32" s="301"/>
      <c r="I32" s="301"/>
      <c r="J32" s="301"/>
      <c r="K32" s="303"/>
      <c r="L32" s="181"/>
    </row>
    <row r="33" spans="1:12" ht="29.25" customHeight="1">
      <c r="A33" s="181"/>
      <c r="B33" s="304"/>
      <c r="C33" s="187"/>
      <c r="D33" s="321" t="s">
        <v>73</v>
      </c>
      <c r="E33" s="322"/>
      <c r="F33" s="322"/>
      <c r="G33" s="322"/>
      <c r="H33" s="323"/>
      <c r="I33" s="634" t="str">
        <f>IF(I26&lt;=I31,"可","不可")</f>
        <v>可</v>
      </c>
      <c r="J33" s="635"/>
      <c r="K33" s="188"/>
      <c r="L33" s="181"/>
    </row>
    <row r="34" spans="1:12">
      <c r="A34" s="181"/>
      <c r="B34" s="305"/>
      <c r="C34" s="193"/>
      <c r="D34" s="195"/>
      <c r="E34" s="195"/>
      <c r="F34" s="195"/>
      <c r="G34" s="195"/>
      <c r="H34" s="195"/>
      <c r="I34" s="195"/>
      <c r="J34" s="195"/>
      <c r="K34" s="196"/>
      <c r="L34" s="181"/>
    </row>
    <row r="35" spans="1:12">
      <c r="A35" s="181"/>
      <c r="B35" s="198"/>
      <c r="C35" s="198"/>
      <c r="D35" s="198"/>
      <c r="E35" s="198"/>
      <c r="F35" s="198"/>
      <c r="G35" s="198"/>
      <c r="H35" s="198"/>
      <c r="I35" s="198"/>
      <c r="J35" s="198"/>
      <c r="K35" s="198"/>
      <c r="L35" s="181"/>
    </row>
    <row r="36" spans="1:12" ht="17.25" customHeight="1">
      <c r="A36" s="181"/>
      <c r="B36" s="314" t="s">
        <v>120</v>
      </c>
      <c r="C36" s="314"/>
      <c r="D36" s="314"/>
      <c r="E36" s="314"/>
      <c r="F36" s="314"/>
      <c r="G36" s="314"/>
      <c r="H36" s="314"/>
      <c r="I36" s="314"/>
      <c r="J36" s="314"/>
      <c r="K36" s="314"/>
      <c r="L36" s="181"/>
    </row>
    <row r="37" spans="1:12" ht="17.25" customHeight="1">
      <c r="A37" s="181"/>
      <c r="B37" s="314"/>
      <c r="C37" s="314"/>
      <c r="D37" s="314"/>
      <c r="E37" s="314"/>
      <c r="F37" s="314"/>
      <c r="G37" s="314"/>
      <c r="H37" s="314"/>
      <c r="I37" s="314"/>
      <c r="J37" s="314"/>
      <c r="K37" s="314"/>
      <c r="L37" s="181"/>
    </row>
    <row r="38" spans="1:12" ht="17.25" customHeight="1">
      <c r="A38" s="181"/>
      <c r="B38" s="314"/>
      <c r="C38" s="314"/>
      <c r="D38" s="314"/>
      <c r="E38" s="314"/>
      <c r="F38" s="314"/>
      <c r="G38" s="314"/>
      <c r="H38" s="314"/>
      <c r="I38" s="314"/>
      <c r="J38" s="314"/>
      <c r="K38" s="314"/>
      <c r="L38" s="181"/>
    </row>
    <row r="39" spans="1:12" ht="17.25" customHeight="1">
      <c r="A39" s="181"/>
      <c r="B39" s="314"/>
      <c r="C39" s="314"/>
      <c r="D39" s="314"/>
      <c r="E39" s="314"/>
      <c r="F39" s="314"/>
      <c r="G39" s="314"/>
      <c r="H39" s="314"/>
      <c r="I39" s="314"/>
      <c r="J39" s="314"/>
      <c r="K39" s="314"/>
      <c r="L39" s="181"/>
    </row>
    <row r="40" spans="1:12" ht="17.25" customHeight="1">
      <c r="A40" s="181"/>
      <c r="B40" s="314"/>
      <c r="C40" s="314"/>
      <c r="D40" s="314"/>
      <c r="E40" s="314"/>
      <c r="F40" s="314"/>
      <c r="G40" s="314"/>
      <c r="H40" s="314"/>
      <c r="I40" s="314"/>
      <c r="J40" s="314"/>
      <c r="K40" s="314"/>
      <c r="L40" s="181"/>
    </row>
    <row r="41" spans="1:12" ht="17.25" customHeight="1">
      <c r="A41" s="181"/>
      <c r="B41" s="252"/>
      <c r="C41" s="252"/>
      <c r="D41" s="252"/>
      <c r="E41" s="252"/>
      <c r="F41" s="252"/>
      <c r="G41" s="252"/>
      <c r="H41" s="252"/>
      <c r="I41" s="252"/>
      <c r="J41" s="252"/>
      <c r="K41" s="252"/>
      <c r="L41" s="181"/>
    </row>
    <row r="45" spans="1:12">
      <c r="B45" s="53"/>
    </row>
    <row r="46" spans="1:12">
      <c r="B46" s="54"/>
    </row>
    <row r="47" spans="1:12">
      <c r="B47" s="54"/>
    </row>
    <row r="48" spans="1:12">
      <c r="B48" s="54"/>
    </row>
    <row r="49" spans="2:2">
      <c r="B49" s="54"/>
    </row>
    <row r="50" spans="2:2">
      <c r="B50" s="54"/>
    </row>
  </sheetData>
  <mergeCells count="15">
    <mergeCell ref="B10:B12"/>
    <mergeCell ref="D11:E11"/>
    <mergeCell ref="I2:K2"/>
    <mergeCell ref="A4:K4"/>
    <mergeCell ref="C7:K7"/>
    <mergeCell ref="C8:K8"/>
    <mergeCell ref="C9:K9"/>
    <mergeCell ref="B36:K40"/>
    <mergeCell ref="C13:K13"/>
    <mergeCell ref="B14:B34"/>
    <mergeCell ref="E16:F16"/>
    <mergeCell ref="G29:H29"/>
    <mergeCell ref="I29:J29"/>
    <mergeCell ref="D33:H33"/>
    <mergeCell ref="I33:J33"/>
  </mergeCells>
  <phoneticPr fontId="5"/>
  <pageMargins left="0.7" right="0.7" top="0.75" bottom="0.75" header="0.3" footer="0.3"/>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DH139"/>
  <sheetViews>
    <sheetView view="pageBreakPreview" zoomScale="70" zoomScaleNormal="100" zoomScaleSheetLayoutView="70" workbookViewId="0">
      <selection activeCell="A7" sqref="A7"/>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1:112" ht="21" customHeight="1">
      <c r="A1" s="1" t="s">
        <v>133</v>
      </c>
      <c r="B1" s="2"/>
      <c r="C1" s="2"/>
      <c r="G1" s="1"/>
      <c r="W1" s="1" t="s">
        <v>56</v>
      </c>
      <c r="AK1" s="6"/>
      <c r="AO1" s="159"/>
      <c r="AZ1" s="159"/>
      <c r="BA1" s="159"/>
      <c r="BB1" s="159"/>
      <c r="BC1" s="159"/>
      <c r="BD1" s="159"/>
      <c r="BE1" s="159"/>
      <c r="BF1" s="159"/>
      <c r="BG1" s="159"/>
      <c r="BH1" s="159"/>
      <c r="BI1" s="159"/>
      <c r="BJ1" s="159"/>
      <c r="BK1" s="159"/>
      <c r="BL1" s="159"/>
      <c r="BM1" s="159"/>
      <c r="BN1" s="159"/>
      <c r="BO1" s="159"/>
      <c r="BP1" s="159"/>
      <c r="BQ1" s="159"/>
      <c r="BR1" s="159"/>
      <c r="BS1" s="6"/>
      <c r="BT1" s="6"/>
      <c r="BU1" s="6"/>
      <c r="BV1" s="6"/>
      <c r="BW1" s="6"/>
      <c r="BX1" s="6"/>
      <c r="BY1" s="6"/>
      <c r="BZ1" s="6"/>
      <c r="CA1" s="6"/>
      <c r="CB1" s="6"/>
      <c r="CC1" s="6"/>
      <c r="CD1" s="6"/>
      <c r="CE1" s="6"/>
    </row>
    <row r="2" spans="1:112" ht="21" customHeight="1">
      <c r="B2" s="2"/>
      <c r="C2" s="2"/>
      <c r="G2" s="1"/>
      <c r="Y2" s="1">
        <v>-1</v>
      </c>
      <c r="AO2" s="381" t="s">
        <v>106</v>
      </c>
      <c r="AP2" s="381"/>
      <c r="AQ2" s="381"/>
      <c r="AR2" s="381"/>
      <c r="AS2" s="381"/>
      <c r="AT2" s="381"/>
      <c r="AU2" s="381"/>
      <c r="AV2" s="381"/>
      <c r="AW2" s="382"/>
      <c r="AX2" s="383"/>
      <c r="AY2" s="383"/>
      <c r="AZ2" s="383"/>
      <c r="BA2" s="383"/>
      <c r="BB2" s="383"/>
      <c r="BC2" s="383"/>
      <c r="BD2" s="383"/>
      <c r="BE2" s="383"/>
      <c r="BF2" s="383"/>
      <c r="BG2" s="383"/>
      <c r="BH2" s="383"/>
      <c r="BI2" s="383"/>
      <c r="BJ2" s="383"/>
      <c r="BK2" s="383"/>
      <c r="BL2" s="383"/>
      <c r="BM2" s="383"/>
      <c r="BN2" s="383"/>
      <c r="BO2" s="383"/>
      <c r="BP2" s="383"/>
      <c r="BQ2" s="383"/>
      <c r="BR2" s="384"/>
      <c r="BS2" s="78"/>
      <c r="BT2" s="78"/>
      <c r="BU2" s="78"/>
      <c r="BV2" s="78"/>
      <c r="BW2" s="78"/>
      <c r="BX2" s="78"/>
      <c r="BY2" s="78"/>
      <c r="CA2" s="78"/>
      <c r="CB2" s="78"/>
      <c r="CC2" s="78"/>
      <c r="CD2" s="78"/>
      <c r="CE2" s="78"/>
    </row>
    <row r="3" spans="1:112" ht="21" customHeight="1">
      <c r="B3" s="2"/>
      <c r="C3" s="2"/>
      <c r="G3" s="1"/>
      <c r="AO3" s="381" t="s">
        <v>39</v>
      </c>
      <c r="AP3" s="381"/>
      <c r="AQ3" s="381"/>
      <c r="AR3" s="381"/>
      <c r="AS3" s="381"/>
      <c r="AT3" s="381"/>
      <c r="AU3" s="381"/>
      <c r="AV3" s="381"/>
      <c r="AW3" s="385"/>
      <c r="AX3" s="385"/>
      <c r="AY3" s="385"/>
      <c r="AZ3" s="385"/>
      <c r="BA3" s="385"/>
      <c r="BB3" s="385"/>
      <c r="BC3" s="385"/>
      <c r="BD3" s="385"/>
      <c r="BE3" s="385"/>
      <c r="BF3" s="385"/>
      <c r="BG3" s="385"/>
      <c r="BH3" s="385"/>
      <c r="BI3" s="385"/>
      <c r="BJ3" s="385"/>
      <c r="BK3" s="386" t="s">
        <v>40</v>
      </c>
      <c r="BL3" s="387"/>
      <c r="BM3" s="387"/>
      <c r="BN3" s="388"/>
      <c r="BO3" s="684">
        <v>15</v>
      </c>
      <c r="BP3" s="685"/>
      <c r="BQ3" s="685"/>
      <c r="BR3" s="686"/>
      <c r="BS3" s="78"/>
      <c r="BT3" s="78"/>
      <c r="BU3" s="78"/>
      <c r="BV3" s="78"/>
      <c r="BW3" s="78"/>
      <c r="BX3" s="78"/>
      <c r="BY3" s="78"/>
      <c r="CA3" s="78"/>
      <c r="CB3" s="78"/>
      <c r="CC3" s="78"/>
      <c r="CD3" s="78"/>
      <c r="CE3" s="78"/>
    </row>
    <row r="4" spans="1:112" ht="21" customHeight="1">
      <c r="B4" s="2"/>
      <c r="C4" s="58"/>
      <c r="D4" s="361" t="s">
        <v>74</v>
      </c>
      <c r="E4" s="361"/>
      <c r="F4" s="361"/>
      <c r="G4" s="361"/>
      <c r="H4" s="361"/>
      <c r="I4" s="361"/>
      <c r="J4" s="361"/>
      <c r="K4" s="59"/>
      <c r="L4" s="59"/>
      <c r="M4" s="60"/>
      <c r="N4" s="60"/>
      <c r="O4" s="60"/>
      <c r="P4" s="60"/>
      <c r="Q4" s="60"/>
      <c r="R4" s="60"/>
      <c r="S4" s="60"/>
      <c r="T4" s="60"/>
      <c r="U4" s="61"/>
      <c r="V4" s="62"/>
      <c r="W4" s="63"/>
      <c r="X4" s="3"/>
      <c r="Y4" s="3"/>
      <c r="Z4" s="56" t="s">
        <v>62</v>
      </c>
      <c r="AA4" s="47"/>
      <c r="CA4" s="379"/>
      <c r="CB4" s="379"/>
      <c r="CC4" s="379"/>
      <c r="CD4" s="379"/>
      <c r="CE4" s="379"/>
      <c r="CF4" s="379"/>
      <c r="CG4" s="379"/>
      <c r="CH4" s="380"/>
      <c r="CI4" s="380"/>
      <c r="CJ4" s="380"/>
      <c r="CK4" s="380"/>
      <c r="CL4" s="379"/>
      <c r="CM4" s="379"/>
      <c r="CN4" s="379"/>
      <c r="CO4" s="379"/>
      <c r="CP4" s="379"/>
      <c r="CQ4" s="379"/>
      <c r="CR4" s="379"/>
      <c r="CS4" s="379"/>
      <c r="CT4" s="379"/>
      <c r="CU4" s="379"/>
      <c r="CV4" s="379"/>
      <c r="CW4" s="379"/>
      <c r="CX4" s="379"/>
      <c r="CY4" s="379"/>
      <c r="CZ4" s="379"/>
      <c r="DA4" s="379"/>
      <c r="DB4" s="379"/>
      <c r="DC4" s="379"/>
      <c r="DD4" s="379"/>
      <c r="DE4" s="379"/>
      <c r="DF4" s="379"/>
      <c r="DG4" s="379"/>
      <c r="DH4" s="379"/>
    </row>
    <row r="5" spans="1:112" ht="27.75" customHeight="1">
      <c r="B5" s="2"/>
      <c r="C5" s="58"/>
      <c r="D5" s="680" t="s">
        <v>43</v>
      </c>
      <c r="E5" s="680"/>
      <c r="F5" s="680"/>
      <c r="G5" s="329" t="s">
        <v>31</v>
      </c>
      <c r="H5" s="329"/>
      <c r="I5" s="329"/>
      <c r="J5" s="329"/>
      <c r="K5" s="329"/>
      <c r="L5" s="329"/>
      <c r="M5" s="329"/>
      <c r="N5" s="329"/>
      <c r="O5" s="329"/>
      <c r="P5" s="329"/>
      <c r="Q5" s="329"/>
      <c r="R5" s="329"/>
      <c r="S5" s="329"/>
      <c r="T5" s="330"/>
      <c r="U5" s="61"/>
      <c r="V5" s="61"/>
      <c r="W5" s="63"/>
      <c r="X5" s="3"/>
      <c r="Y5" s="3"/>
      <c r="Z5" s="328"/>
      <c r="AA5" s="329"/>
      <c r="AB5" s="329"/>
      <c r="AC5" s="329"/>
      <c r="AD5" s="329"/>
      <c r="AE5" s="329"/>
      <c r="AF5" s="330"/>
      <c r="AG5" s="354" t="s">
        <v>30</v>
      </c>
      <c r="AH5" s="355"/>
      <c r="AI5" s="355"/>
      <c r="AJ5" s="356"/>
      <c r="AK5" s="328" t="s">
        <v>29</v>
      </c>
      <c r="AL5" s="329"/>
      <c r="AM5" s="329"/>
      <c r="AN5" s="330"/>
      <c r="AO5" s="328" t="s">
        <v>28</v>
      </c>
      <c r="AP5" s="329"/>
      <c r="AQ5" s="329"/>
      <c r="AR5" s="330"/>
      <c r="AS5" s="328" t="s">
        <v>27</v>
      </c>
      <c r="AT5" s="329"/>
      <c r="AU5" s="329"/>
      <c r="AV5" s="330"/>
      <c r="AW5" s="328" t="s">
        <v>26</v>
      </c>
      <c r="AX5" s="329"/>
      <c r="AY5" s="329"/>
      <c r="AZ5" s="330"/>
      <c r="BA5" s="328" t="s">
        <v>25</v>
      </c>
      <c r="BB5" s="329"/>
      <c r="BC5" s="329"/>
      <c r="BD5" s="330"/>
      <c r="BE5" s="328" t="s">
        <v>22</v>
      </c>
      <c r="BF5" s="329"/>
      <c r="BG5" s="330"/>
      <c r="BK5" s="171"/>
      <c r="BL5" s="171"/>
      <c r="BM5" s="171"/>
      <c r="BN5" s="171"/>
      <c r="BO5" s="178"/>
      <c r="BP5" s="168"/>
      <c r="BQ5" s="10"/>
      <c r="BR5" s="10"/>
      <c r="BS5" s="10"/>
      <c r="CA5" s="380"/>
      <c r="CB5" s="380"/>
      <c r="CC5" s="380"/>
      <c r="CD5" s="380"/>
      <c r="CE5" s="380"/>
      <c r="CF5" s="380"/>
      <c r="CG5" s="380"/>
      <c r="CH5" s="377"/>
      <c r="CI5" s="377"/>
      <c r="CJ5" s="377"/>
      <c r="CK5" s="377"/>
      <c r="CL5" s="377"/>
      <c r="CM5" s="377"/>
      <c r="CN5" s="377"/>
      <c r="CO5" s="377"/>
      <c r="CP5" s="377"/>
      <c r="CQ5" s="377"/>
      <c r="CR5" s="377"/>
      <c r="CS5" s="377"/>
      <c r="CT5" s="377"/>
      <c r="CU5" s="377"/>
      <c r="CV5" s="377"/>
      <c r="CW5" s="377"/>
      <c r="CX5" s="377"/>
      <c r="CY5" s="377"/>
      <c r="CZ5" s="377"/>
      <c r="DA5" s="377"/>
      <c r="DB5" s="377"/>
      <c r="DC5" s="377"/>
      <c r="DD5" s="377"/>
      <c r="DE5" s="377"/>
      <c r="DF5" s="378"/>
      <c r="DG5" s="378"/>
      <c r="DH5" s="378"/>
    </row>
    <row r="6" spans="1:112" ht="21" customHeight="1">
      <c r="B6" s="2"/>
      <c r="C6" s="58"/>
      <c r="D6" s="680"/>
      <c r="E6" s="680"/>
      <c r="F6" s="680"/>
      <c r="G6" s="329" t="s">
        <v>20</v>
      </c>
      <c r="H6" s="329"/>
      <c r="I6" s="329"/>
      <c r="J6" s="329"/>
      <c r="K6" s="329"/>
      <c r="L6" s="329"/>
      <c r="M6" s="329"/>
      <c r="N6" s="329"/>
      <c r="O6" s="329"/>
      <c r="P6" s="329"/>
      <c r="Q6" s="329"/>
      <c r="R6" s="329"/>
      <c r="S6" s="329"/>
      <c r="T6" s="330"/>
      <c r="U6" s="61"/>
      <c r="V6" s="61"/>
      <c r="W6" s="63"/>
      <c r="X6" s="3"/>
      <c r="Y6" s="3"/>
      <c r="Z6" s="393" t="s">
        <v>42</v>
      </c>
      <c r="AA6" s="394"/>
      <c r="AB6" s="394"/>
      <c r="AC6" s="394"/>
      <c r="AD6" s="394"/>
      <c r="AE6" s="394"/>
      <c r="AF6" s="395"/>
      <c r="AG6" s="677"/>
      <c r="AH6" s="678"/>
      <c r="AI6" s="678"/>
      <c r="AJ6" s="679"/>
      <c r="AK6" s="677"/>
      <c r="AL6" s="678"/>
      <c r="AM6" s="678"/>
      <c r="AN6" s="679"/>
      <c r="AO6" s="677"/>
      <c r="AP6" s="678"/>
      <c r="AQ6" s="678"/>
      <c r="AR6" s="679"/>
      <c r="AS6" s="677">
        <v>6</v>
      </c>
      <c r="AT6" s="678"/>
      <c r="AU6" s="678"/>
      <c r="AV6" s="679"/>
      <c r="AW6" s="677">
        <v>4</v>
      </c>
      <c r="AX6" s="678"/>
      <c r="AY6" s="678"/>
      <c r="AZ6" s="679"/>
      <c r="BA6" s="677">
        <v>5</v>
      </c>
      <c r="BB6" s="678"/>
      <c r="BC6" s="678"/>
      <c r="BD6" s="679"/>
      <c r="BE6" s="399">
        <f>SUM(AG6:BD6)</f>
        <v>15</v>
      </c>
      <c r="BF6" s="400"/>
      <c r="BG6" s="401"/>
      <c r="BL6" s="25"/>
      <c r="BM6" s="25"/>
      <c r="BN6" s="25"/>
      <c r="BW6" s="57"/>
      <c r="CC6" s="25"/>
      <c r="CD6" s="25"/>
      <c r="CE6" s="25"/>
      <c r="CL6" s="407"/>
      <c r="CM6" s="407"/>
      <c r="CN6" s="407"/>
      <c r="CO6" s="407"/>
      <c r="CP6" s="407"/>
      <c r="CQ6" s="407"/>
      <c r="CR6" s="407"/>
      <c r="CS6" s="407"/>
      <c r="CT6" s="377"/>
      <c r="CU6" s="377"/>
      <c r="CV6" s="377"/>
      <c r="CW6" s="377"/>
      <c r="CX6" s="377"/>
      <c r="CY6" s="377"/>
      <c r="CZ6" s="377"/>
      <c r="DA6" s="377"/>
      <c r="DB6" s="377"/>
      <c r="DC6" s="377"/>
      <c r="DD6" s="377"/>
      <c r="DE6" s="377"/>
      <c r="DF6" s="378"/>
      <c r="DG6" s="378"/>
      <c r="DH6" s="378"/>
    </row>
    <row r="7" spans="1:112" ht="21" customHeight="1">
      <c r="B7" s="2"/>
      <c r="C7" s="58"/>
      <c r="D7" s="680"/>
      <c r="E7" s="680"/>
      <c r="F7" s="680"/>
      <c r="G7" s="329" t="s">
        <v>102</v>
      </c>
      <c r="H7" s="329"/>
      <c r="I7" s="329"/>
      <c r="J7" s="329"/>
      <c r="K7" s="329"/>
      <c r="L7" s="329"/>
      <c r="M7" s="329"/>
      <c r="N7" s="329"/>
      <c r="O7" s="329"/>
      <c r="P7" s="329"/>
      <c r="Q7" s="329"/>
      <c r="R7" s="329"/>
      <c r="S7" s="329"/>
      <c r="T7" s="330"/>
      <c r="U7" s="64"/>
      <c r="V7" s="61"/>
      <c r="W7" s="63"/>
      <c r="X7" s="3"/>
      <c r="Y7" s="3"/>
      <c r="Z7" s="4" t="s">
        <v>33</v>
      </c>
      <c r="AA7" s="354" t="s">
        <v>34</v>
      </c>
      <c r="AB7" s="355"/>
      <c r="AC7" s="355"/>
      <c r="AD7" s="355"/>
      <c r="AE7" s="355"/>
      <c r="AF7" s="356"/>
      <c r="AG7" s="681"/>
      <c r="AH7" s="682"/>
      <c r="AI7" s="682"/>
      <c r="AJ7" s="683"/>
      <c r="AK7" s="681"/>
      <c r="AL7" s="682"/>
      <c r="AM7" s="682"/>
      <c r="AN7" s="683"/>
      <c r="AO7" s="681"/>
      <c r="AP7" s="682"/>
      <c r="AQ7" s="682"/>
      <c r="AR7" s="683"/>
      <c r="AS7" s="677"/>
      <c r="AT7" s="678"/>
      <c r="AU7" s="678"/>
      <c r="AV7" s="679"/>
      <c r="AW7" s="677"/>
      <c r="AX7" s="678"/>
      <c r="AY7" s="678"/>
      <c r="AZ7" s="679"/>
      <c r="BA7" s="677"/>
      <c r="BB7" s="678"/>
      <c r="BC7" s="678"/>
      <c r="BD7" s="679"/>
      <c r="BE7" s="399">
        <f>SUM(AG7:BD7)</f>
        <v>0</v>
      </c>
      <c r="BF7" s="400"/>
      <c r="BG7" s="401"/>
      <c r="CB7" s="379"/>
      <c r="CC7" s="379"/>
      <c r="CD7" s="379"/>
      <c r="CE7" s="379"/>
      <c r="CF7" s="379"/>
      <c r="CG7" s="379"/>
      <c r="CH7" s="379"/>
      <c r="CI7" s="406"/>
      <c r="CJ7" s="406"/>
      <c r="CK7" s="406"/>
      <c r="CL7" s="377"/>
      <c r="CM7" s="377"/>
      <c r="CN7" s="377"/>
      <c r="CO7" s="377"/>
      <c r="CP7" s="377"/>
      <c r="CQ7" s="377"/>
      <c r="CR7" s="377"/>
      <c r="CS7" s="377"/>
      <c r="CT7" s="377"/>
      <c r="CU7" s="377"/>
      <c r="CV7" s="377"/>
      <c r="CW7" s="377"/>
      <c r="CX7" s="377"/>
      <c r="CY7" s="377"/>
      <c r="CZ7" s="377"/>
      <c r="DA7" s="377"/>
      <c r="DB7" s="377"/>
      <c r="DC7" s="377"/>
      <c r="DD7" s="377"/>
      <c r="DE7" s="377"/>
      <c r="DF7" s="378"/>
      <c r="DG7" s="378"/>
      <c r="DH7" s="378"/>
    </row>
    <row r="8" spans="1:112" ht="21" customHeight="1">
      <c r="B8" s="3"/>
      <c r="C8" s="65"/>
      <c r="D8" s="60"/>
      <c r="E8" s="60"/>
      <c r="F8" s="60"/>
      <c r="G8" s="60"/>
      <c r="H8" s="60"/>
      <c r="I8" s="60"/>
      <c r="J8" s="60"/>
      <c r="K8" s="60"/>
      <c r="L8" s="66" t="str">
        <f>IF(COUNTIF(D5:F7,"○")&gt;1,"いずれか１つを選択してください。","")</f>
        <v/>
      </c>
      <c r="M8" s="60"/>
      <c r="N8" s="60"/>
      <c r="O8" s="60"/>
      <c r="P8" s="60"/>
      <c r="Q8" s="60"/>
      <c r="R8" s="60"/>
      <c r="S8" s="60"/>
      <c r="T8" s="60"/>
      <c r="U8" s="67"/>
      <c r="V8" s="67"/>
      <c r="W8" s="63"/>
      <c r="X8" s="3"/>
      <c r="Y8" s="3"/>
      <c r="Z8" s="354" t="s">
        <v>35</v>
      </c>
      <c r="AA8" s="355"/>
      <c r="AB8" s="355"/>
      <c r="AC8" s="355"/>
      <c r="AD8" s="355"/>
      <c r="AE8" s="355"/>
      <c r="AF8" s="356"/>
      <c r="AG8" s="677"/>
      <c r="AH8" s="678"/>
      <c r="AI8" s="678"/>
      <c r="AJ8" s="679"/>
      <c r="AK8" s="677"/>
      <c r="AL8" s="678"/>
      <c r="AM8" s="678"/>
      <c r="AN8" s="679"/>
      <c r="AO8" s="677"/>
      <c r="AP8" s="678"/>
      <c r="AQ8" s="678"/>
      <c r="AR8" s="679"/>
      <c r="AS8" s="677"/>
      <c r="AT8" s="678"/>
      <c r="AU8" s="678"/>
      <c r="AV8" s="679"/>
      <c r="AW8" s="677"/>
      <c r="AX8" s="678"/>
      <c r="AY8" s="678"/>
      <c r="AZ8" s="679"/>
      <c r="BA8" s="677"/>
      <c r="BB8" s="678"/>
      <c r="BC8" s="678"/>
      <c r="BD8" s="679"/>
      <c r="BE8" s="399">
        <f>SUM(AG8:BD8)</f>
        <v>0</v>
      </c>
      <c r="BF8" s="400"/>
      <c r="BG8" s="401"/>
      <c r="BU8" s="57"/>
      <c r="BW8" s="402"/>
      <c r="BX8" s="402"/>
      <c r="BY8" s="402"/>
      <c r="BZ8" s="402"/>
      <c r="CA8" s="402"/>
      <c r="CB8" s="409"/>
      <c r="CC8" s="409"/>
      <c r="CD8" s="409"/>
      <c r="CE8" s="409"/>
      <c r="CF8" s="409"/>
      <c r="CG8" s="409"/>
      <c r="CH8" s="409"/>
      <c r="CI8" s="406"/>
      <c r="CJ8" s="406"/>
      <c r="CK8" s="406"/>
      <c r="CL8" s="378"/>
      <c r="CM8" s="378"/>
      <c r="CN8" s="378"/>
      <c r="CO8" s="378"/>
      <c r="CP8" s="378"/>
      <c r="CQ8" s="378"/>
      <c r="CR8" s="378"/>
      <c r="CS8" s="378"/>
      <c r="CT8" s="378"/>
      <c r="CU8" s="378"/>
      <c r="CV8" s="378"/>
      <c r="CW8" s="378"/>
      <c r="CX8" s="378"/>
      <c r="CY8" s="378"/>
      <c r="CZ8" s="378"/>
      <c r="DA8" s="378"/>
      <c r="DB8" s="378"/>
      <c r="DC8" s="378"/>
      <c r="DD8" s="378"/>
      <c r="DE8" s="378"/>
      <c r="DF8" s="378"/>
      <c r="DG8" s="378"/>
      <c r="DH8" s="378"/>
    </row>
    <row r="9" spans="1:112" ht="21" customHeight="1">
      <c r="B9" s="3"/>
      <c r="C9" s="65"/>
      <c r="D9" s="60"/>
      <c r="E9" s="67"/>
      <c r="F9" s="61"/>
      <c r="G9" s="61"/>
      <c r="H9" s="61"/>
      <c r="I9" s="61"/>
      <c r="J9" s="61"/>
      <c r="K9" s="61"/>
      <c r="L9" s="61"/>
      <c r="M9" s="61"/>
      <c r="N9" s="61"/>
      <c r="O9" s="61"/>
      <c r="P9" s="61"/>
      <c r="Q9" s="61"/>
      <c r="R9" s="61"/>
      <c r="S9" s="61"/>
      <c r="T9" s="61"/>
      <c r="U9" s="61"/>
      <c r="V9" s="67"/>
      <c r="W9" s="63"/>
      <c r="X9" s="3"/>
      <c r="Y9" s="3"/>
      <c r="Z9" s="354" t="s">
        <v>22</v>
      </c>
      <c r="AA9" s="355"/>
      <c r="AB9" s="355"/>
      <c r="AC9" s="355"/>
      <c r="AD9" s="355"/>
      <c r="AE9" s="355"/>
      <c r="AF9" s="356"/>
      <c r="AG9" s="399">
        <f>AG6+AG8</f>
        <v>0</v>
      </c>
      <c r="AH9" s="400"/>
      <c r="AI9" s="400"/>
      <c r="AJ9" s="401"/>
      <c r="AK9" s="399">
        <f t="shared" ref="AK9" si="0">AK6+AK8</f>
        <v>0</v>
      </c>
      <c r="AL9" s="400"/>
      <c r="AM9" s="400"/>
      <c r="AN9" s="401"/>
      <c r="AO9" s="399">
        <f t="shared" ref="AO9" si="1">AO6+AO8</f>
        <v>0</v>
      </c>
      <c r="AP9" s="400"/>
      <c r="AQ9" s="400"/>
      <c r="AR9" s="401"/>
      <c r="AS9" s="399">
        <f>AS6+AS8</f>
        <v>6</v>
      </c>
      <c r="AT9" s="400"/>
      <c r="AU9" s="400"/>
      <c r="AV9" s="401"/>
      <c r="AW9" s="399">
        <f t="shared" ref="AW9" si="2">AW6+AW8</f>
        <v>4</v>
      </c>
      <c r="AX9" s="400"/>
      <c r="AY9" s="400"/>
      <c r="AZ9" s="401"/>
      <c r="BA9" s="399">
        <f t="shared" ref="BA9" si="3">BA6+BA8</f>
        <v>5</v>
      </c>
      <c r="BB9" s="400"/>
      <c r="BC9" s="400"/>
      <c r="BD9" s="401"/>
      <c r="BE9" s="399">
        <f>BE6+BE8</f>
        <v>15</v>
      </c>
      <c r="BF9" s="400"/>
      <c r="BG9" s="401"/>
      <c r="BW9" s="379"/>
      <c r="BX9" s="379"/>
      <c r="BY9" s="379"/>
      <c r="BZ9" s="379"/>
      <c r="CA9" s="379"/>
      <c r="CB9" s="410"/>
      <c r="CC9" s="410"/>
      <c r="CD9" s="410"/>
      <c r="CE9" s="410"/>
      <c r="CF9" s="408"/>
      <c r="CG9" s="408"/>
      <c r="CH9" s="408"/>
      <c r="CI9" s="408"/>
      <c r="CJ9" s="408"/>
      <c r="CK9" s="408"/>
    </row>
    <row r="10" spans="1:112" ht="21" customHeight="1">
      <c r="B10" s="3"/>
      <c r="C10" s="65"/>
      <c r="D10" s="60"/>
      <c r="E10" s="67"/>
      <c r="F10" s="61"/>
      <c r="G10" s="61"/>
      <c r="H10" s="61"/>
      <c r="I10" s="61"/>
      <c r="J10" s="61"/>
      <c r="K10" s="61"/>
      <c r="L10" s="61"/>
      <c r="M10" s="61"/>
      <c r="N10" s="61"/>
      <c r="O10" s="61"/>
      <c r="P10" s="61"/>
      <c r="Q10" s="61"/>
      <c r="R10" s="61"/>
      <c r="S10" s="61"/>
      <c r="T10" s="61"/>
      <c r="U10" s="61"/>
      <c r="V10" s="67"/>
      <c r="W10" s="68"/>
      <c r="X10" s="3"/>
      <c r="Y10" s="3"/>
      <c r="Z10" s="3"/>
      <c r="AA10" s="3"/>
      <c r="BG10" s="55" t="str">
        <f>IF(AND(BE9&lt;&gt;BO3,D12="○"),"「事業者名簿」の定員数と想定される利用者数が一致しません。","")</f>
        <v/>
      </c>
      <c r="BK10" s="171"/>
      <c r="BL10" s="171"/>
      <c r="BM10" s="171"/>
      <c r="BN10" s="171"/>
      <c r="BO10" s="178"/>
      <c r="BP10" s="168"/>
      <c r="BQ10" s="10"/>
      <c r="BR10" s="10"/>
      <c r="BS10" s="10"/>
      <c r="BW10" s="379"/>
      <c r="BX10" s="379"/>
      <c r="BY10" s="379"/>
      <c r="BZ10" s="379"/>
      <c r="CA10" s="379"/>
      <c r="CB10" s="410"/>
      <c r="CC10" s="410"/>
      <c r="CD10" s="410"/>
      <c r="CE10" s="410"/>
      <c r="CF10" s="408"/>
      <c r="CG10" s="408"/>
      <c r="CH10" s="408"/>
      <c r="CI10" s="408"/>
      <c r="CJ10" s="408"/>
      <c r="CK10" s="408"/>
    </row>
    <row r="11" spans="1:112" ht="21" customHeight="1">
      <c r="B11" s="3"/>
      <c r="C11" s="65"/>
      <c r="D11" s="69" t="s">
        <v>81</v>
      </c>
      <c r="E11" s="70"/>
      <c r="F11" s="70"/>
      <c r="G11" s="70"/>
      <c r="H11" s="70"/>
      <c r="I11" s="70"/>
      <c r="J11" s="61"/>
      <c r="K11" s="61"/>
      <c r="L11" s="61"/>
      <c r="M11" s="61"/>
      <c r="N11" s="61"/>
      <c r="O11" s="61"/>
      <c r="P11" s="61"/>
      <c r="Q11" s="61"/>
      <c r="R11" s="61"/>
      <c r="S11" s="61"/>
      <c r="T11" s="61"/>
      <c r="U11" s="61"/>
      <c r="V11" s="67"/>
      <c r="W11" s="71"/>
      <c r="Z11" s="57" t="s">
        <v>80</v>
      </c>
      <c r="AP11" s="57" t="s">
        <v>96</v>
      </c>
      <c r="AQ11" s="57"/>
      <c r="AW11" s="25"/>
      <c r="AX11" s="25"/>
      <c r="AY11" s="25"/>
      <c r="BG11" s="14"/>
      <c r="BH11" s="57" t="s">
        <v>97</v>
      </c>
      <c r="BN11" s="25"/>
      <c r="BO11" s="25"/>
      <c r="BP11" s="25"/>
      <c r="BW11" s="3"/>
      <c r="BX11" s="3"/>
      <c r="BY11" s="3"/>
      <c r="BZ11" s="3"/>
      <c r="CA11" s="3"/>
      <c r="CB11" s="410"/>
      <c r="CC11" s="410"/>
      <c r="CD11" s="410"/>
      <c r="CE11" s="410"/>
      <c r="CF11" s="408"/>
      <c r="CG11" s="408"/>
      <c r="CH11" s="408"/>
      <c r="CI11" s="408"/>
      <c r="CJ11" s="408"/>
      <c r="CK11" s="408"/>
    </row>
    <row r="12" spans="1:112" ht="21" customHeight="1">
      <c r="B12" s="3"/>
      <c r="C12" s="65"/>
      <c r="D12" s="674" t="s">
        <v>43</v>
      </c>
      <c r="E12" s="676"/>
      <c r="F12" s="364" t="s">
        <v>77</v>
      </c>
      <c r="G12" s="365"/>
      <c r="H12" s="365"/>
      <c r="I12" s="365"/>
      <c r="J12" s="365"/>
      <c r="K12" s="365"/>
      <c r="L12" s="365"/>
      <c r="M12" s="365"/>
      <c r="N12" s="365"/>
      <c r="O12" s="365"/>
      <c r="P12" s="365"/>
      <c r="Q12" s="365"/>
      <c r="R12" s="365"/>
      <c r="S12" s="365"/>
      <c r="T12" s="365"/>
      <c r="U12" s="365"/>
      <c r="V12" s="366"/>
      <c r="W12" s="68"/>
      <c r="AE12" s="328" t="s">
        <v>75</v>
      </c>
      <c r="AF12" s="329"/>
      <c r="AG12" s="329"/>
      <c r="AH12" s="329"/>
      <c r="AI12" s="329"/>
      <c r="AJ12" s="329"/>
      <c r="AK12" s="330"/>
      <c r="AL12" s="368" t="s">
        <v>49</v>
      </c>
      <c r="AM12" s="369"/>
      <c r="AN12" s="370"/>
      <c r="AV12" s="328" t="s">
        <v>75</v>
      </c>
      <c r="AW12" s="329"/>
      <c r="AX12" s="329"/>
      <c r="AY12" s="329"/>
      <c r="AZ12" s="329"/>
      <c r="BA12" s="329"/>
      <c r="BB12" s="330"/>
      <c r="BC12" s="368" t="s">
        <v>49</v>
      </c>
      <c r="BD12" s="369"/>
      <c r="BE12" s="370"/>
      <c r="BF12" s="122"/>
      <c r="BG12" s="14"/>
      <c r="BM12" s="328" t="s">
        <v>90</v>
      </c>
      <c r="BN12" s="329"/>
      <c r="BO12" s="329"/>
      <c r="BP12" s="329"/>
      <c r="BQ12" s="329"/>
      <c r="BR12" s="329"/>
      <c r="BS12" s="330"/>
      <c r="BW12" s="415"/>
      <c r="BX12" s="415"/>
      <c r="BY12" s="415"/>
      <c r="BZ12" s="415"/>
      <c r="CA12" s="415"/>
      <c r="CB12" s="413"/>
      <c r="CC12" s="413"/>
      <c r="CD12" s="413"/>
      <c r="CE12" s="413"/>
      <c r="CF12" s="411"/>
      <c r="CG12" s="411"/>
      <c r="CH12" s="411"/>
      <c r="CI12" s="415"/>
      <c r="CJ12" s="415"/>
      <c r="CK12" s="415"/>
    </row>
    <row r="13" spans="1:112" ht="26.25" customHeight="1">
      <c r="B13" s="3"/>
      <c r="C13" s="65"/>
      <c r="D13" s="674"/>
      <c r="E13" s="675"/>
      <c r="F13" s="364" t="s">
        <v>78</v>
      </c>
      <c r="G13" s="365"/>
      <c r="H13" s="365"/>
      <c r="I13" s="365"/>
      <c r="J13" s="365"/>
      <c r="K13" s="365"/>
      <c r="L13" s="365"/>
      <c r="M13" s="365"/>
      <c r="N13" s="365"/>
      <c r="O13" s="365"/>
      <c r="P13" s="365"/>
      <c r="Q13" s="365"/>
      <c r="R13" s="365"/>
      <c r="S13" s="365"/>
      <c r="T13" s="365"/>
      <c r="U13" s="365"/>
      <c r="V13" s="366"/>
      <c r="W13" s="72"/>
      <c r="AE13" s="374" t="s">
        <v>76</v>
      </c>
      <c r="AF13" s="375"/>
      <c r="AG13" s="375"/>
      <c r="AH13" s="376"/>
      <c r="AI13" s="374" t="s">
        <v>55</v>
      </c>
      <c r="AJ13" s="375"/>
      <c r="AK13" s="376"/>
      <c r="AL13" s="371"/>
      <c r="AM13" s="372"/>
      <c r="AN13" s="373"/>
      <c r="AQ13" s="364"/>
      <c r="AR13" s="365"/>
      <c r="AS13" s="365"/>
      <c r="AT13" s="365"/>
      <c r="AU13" s="366"/>
      <c r="AV13" s="374" t="s">
        <v>76</v>
      </c>
      <c r="AW13" s="375"/>
      <c r="AX13" s="375"/>
      <c r="AY13" s="376"/>
      <c r="AZ13" s="374" t="s">
        <v>55</v>
      </c>
      <c r="BA13" s="375"/>
      <c r="BB13" s="376"/>
      <c r="BC13" s="371"/>
      <c r="BD13" s="372"/>
      <c r="BE13" s="373"/>
      <c r="BF13" s="122"/>
      <c r="BG13" s="46"/>
      <c r="BH13" s="364"/>
      <c r="BI13" s="365"/>
      <c r="BJ13" s="365"/>
      <c r="BK13" s="365"/>
      <c r="BL13" s="366"/>
      <c r="BM13" s="374" t="s">
        <v>91</v>
      </c>
      <c r="BN13" s="375"/>
      <c r="BO13" s="375"/>
      <c r="BP13" s="376"/>
      <c r="BQ13" s="374" t="s">
        <v>55</v>
      </c>
      <c r="BR13" s="375"/>
      <c r="BS13" s="376"/>
      <c r="BW13" s="3"/>
      <c r="BX13" s="3"/>
      <c r="BY13" s="3"/>
      <c r="BZ13" s="410"/>
      <c r="CA13" s="410"/>
      <c r="CB13" s="410"/>
      <c r="CC13" s="410"/>
      <c r="CD13" s="408"/>
      <c r="CE13" s="408"/>
      <c r="CF13" s="408"/>
      <c r="CG13" s="408"/>
      <c r="CH13" s="408"/>
      <c r="CI13" s="408"/>
    </row>
    <row r="14" spans="1:112" ht="21" customHeight="1">
      <c r="B14" s="3"/>
      <c r="C14" s="65"/>
      <c r="D14" s="674"/>
      <c r="E14" s="675"/>
      <c r="F14" s="364" t="s">
        <v>79</v>
      </c>
      <c r="G14" s="365"/>
      <c r="H14" s="365"/>
      <c r="I14" s="365"/>
      <c r="J14" s="365"/>
      <c r="K14" s="365"/>
      <c r="L14" s="365"/>
      <c r="M14" s="365"/>
      <c r="N14" s="365"/>
      <c r="O14" s="365"/>
      <c r="P14" s="365"/>
      <c r="Q14" s="365"/>
      <c r="R14" s="365"/>
      <c r="S14" s="365"/>
      <c r="T14" s="365"/>
      <c r="U14" s="365"/>
      <c r="V14" s="366"/>
      <c r="W14" s="72"/>
      <c r="Z14" s="328" t="s">
        <v>58</v>
      </c>
      <c r="AA14" s="329"/>
      <c r="AB14" s="329"/>
      <c r="AC14" s="329"/>
      <c r="AD14" s="330"/>
      <c r="AE14" s="331">
        <f>IF((OR($D$5="○",$D$6="○")),ROUNDDOWN(((BE$6+BE$8*0.9))/6,1))</f>
        <v>2.5</v>
      </c>
      <c r="AF14" s="332"/>
      <c r="AG14" s="332"/>
      <c r="AH14" s="333"/>
      <c r="AI14" s="334">
        <f>AE14*$AY$110</f>
        <v>80</v>
      </c>
      <c r="AJ14" s="335"/>
      <c r="AK14" s="336"/>
      <c r="AL14" s="334">
        <f>AE14*40</f>
        <v>100</v>
      </c>
      <c r="AM14" s="335"/>
      <c r="AN14" s="336"/>
      <c r="AQ14" s="328" t="s">
        <v>58</v>
      </c>
      <c r="AR14" s="329"/>
      <c r="AS14" s="329"/>
      <c r="AT14" s="329"/>
      <c r="AU14" s="330"/>
      <c r="AV14" s="351">
        <f>IF((OR($D$5="○",$D$6="○")),$BE$43)</f>
        <v>2.5</v>
      </c>
      <c r="AW14" s="352"/>
      <c r="AX14" s="352"/>
      <c r="AY14" s="353"/>
      <c r="AZ14" s="412">
        <f>AV14*$AY$110</f>
        <v>80</v>
      </c>
      <c r="BA14" s="412"/>
      <c r="BB14" s="412"/>
      <c r="BC14" s="334">
        <f>AV14*40</f>
        <v>100</v>
      </c>
      <c r="BD14" s="335"/>
      <c r="BE14" s="336"/>
      <c r="BF14" s="109"/>
      <c r="BG14" s="14"/>
      <c r="BH14" s="328" t="s">
        <v>87</v>
      </c>
      <c r="BI14" s="329"/>
      <c r="BJ14" s="329"/>
      <c r="BK14" s="329"/>
      <c r="BL14" s="330"/>
      <c r="BM14" s="351">
        <f>(ROUNDDOWN(BQ14/40,1))</f>
        <v>2.5</v>
      </c>
      <c r="BN14" s="352"/>
      <c r="BO14" s="352"/>
      <c r="BP14" s="353"/>
      <c r="BQ14" s="412">
        <f>$BB$135</f>
        <v>100.25</v>
      </c>
      <c r="BR14" s="412"/>
      <c r="BS14" s="412"/>
      <c r="BU14" s="57"/>
      <c r="BW14" s="57"/>
      <c r="BX14" s="57"/>
      <c r="BY14" s="57"/>
      <c r="BZ14" s="413"/>
      <c r="CA14" s="413"/>
      <c r="CB14" s="413"/>
      <c r="CC14" s="413"/>
      <c r="CD14" s="414"/>
      <c r="CE14" s="414"/>
      <c r="CF14" s="414"/>
      <c r="CG14" s="379"/>
      <c r="CH14" s="379"/>
      <c r="CI14" s="379"/>
    </row>
    <row r="15" spans="1:112" ht="21" customHeight="1">
      <c r="B15" s="3"/>
      <c r="C15" s="73"/>
      <c r="D15" s="74"/>
      <c r="E15" s="74"/>
      <c r="F15" s="74"/>
      <c r="G15" s="74"/>
      <c r="H15" s="74"/>
      <c r="I15" s="74"/>
      <c r="J15" s="74"/>
      <c r="K15" s="74"/>
      <c r="L15" s="75"/>
      <c r="M15" s="74"/>
      <c r="N15" s="74"/>
      <c r="O15" s="74"/>
      <c r="P15" s="74"/>
      <c r="Q15" s="74"/>
      <c r="R15" s="74"/>
      <c r="S15" s="74"/>
      <c r="T15" s="74"/>
      <c r="U15" s="74"/>
      <c r="V15" s="76"/>
      <c r="W15" s="77"/>
      <c r="Z15" s="328" t="s">
        <v>59</v>
      </c>
      <c r="AA15" s="329"/>
      <c r="AB15" s="329"/>
      <c r="AC15" s="329"/>
      <c r="AD15" s="330"/>
      <c r="AE15" s="331" t="b">
        <f>IF((OR($D$7="○")),ROUNDDOWN((BE$6+BE$8*0.9)/5,1))</f>
        <v>0</v>
      </c>
      <c r="AF15" s="332"/>
      <c r="AG15" s="332"/>
      <c r="AH15" s="333"/>
      <c r="AI15" s="334">
        <f>AE15*$AY$110</f>
        <v>0</v>
      </c>
      <c r="AJ15" s="335"/>
      <c r="AK15" s="336"/>
      <c r="AL15" s="334">
        <f>AE15*40</f>
        <v>0</v>
      </c>
      <c r="AM15" s="335"/>
      <c r="AN15" s="336"/>
      <c r="AQ15" s="328" t="s">
        <v>59</v>
      </c>
      <c r="AR15" s="329"/>
      <c r="AS15" s="329"/>
      <c r="AT15" s="329"/>
      <c r="AU15" s="330"/>
      <c r="AV15" s="351" t="b">
        <f>IF(($D$7="○"),$BE$43)</f>
        <v>0</v>
      </c>
      <c r="AW15" s="352"/>
      <c r="AX15" s="352"/>
      <c r="AY15" s="353"/>
      <c r="AZ15" s="412">
        <f>AV15*$AY$110</f>
        <v>0</v>
      </c>
      <c r="BA15" s="412"/>
      <c r="BB15" s="412"/>
      <c r="BC15" s="334">
        <f>AV15*40</f>
        <v>0</v>
      </c>
      <c r="BD15" s="335"/>
      <c r="BE15" s="336"/>
      <c r="BF15" s="109"/>
      <c r="BG15" s="14"/>
      <c r="BH15" s="345" t="s">
        <v>0</v>
      </c>
      <c r="BI15" s="346"/>
      <c r="BJ15" s="346"/>
      <c r="BK15" s="346"/>
      <c r="BL15" s="347"/>
      <c r="BM15" s="357">
        <f>SUM(BM12:BP14)</f>
        <v>2.5</v>
      </c>
      <c r="BN15" s="358"/>
      <c r="BO15" s="358"/>
      <c r="BP15" s="359"/>
      <c r="BQ15" s="348">
        <f>SUMIF(BQ12:BS14,"&lt;&gt;#VALUE!")</f>
        <v>100.25</v>
      </c>
      <c r="BR15" s="348"/>
      <c r="BS15" s="348"/>
      <c r="BW15" s="9"/>
    </row>
    <row r="16" spans="1:112" ht="21" customHeight="1">
      <c r="B16" s="3"/>
      <c r="C16" s="3"/>
      <c r="D16" s="3"/>
      <c r="E16" s="171"/>
      <c r="F16" s="171"/>
      <c r="G16" s="171"/>
      <c r="H16" s="171"/>
      <c r="I16" s="171"/>
      <c r="J16" s="171"/>
      <c r="K16" s="171"/>
      <c r="L16" s="171"/>
      <c r="M16" s="171"/>
      <c r="N16" s="171"/>
      <c r="O16" s="171"/>
      <c r="P16" s="171"/>
      <c r="Q16" s="171"/>
      <c r="R16" s="171"/>
      <c r="S16" s="171"/>
      <c r="T16" s="171"/>
      <c r="U16" s="171"/>
      <c r="V16" s="3"/>
      <c r="W16" s="3"/>
      <c r="X16" s="3"/>
      <c r="Y16" s="3"/>
      <c r="Z16" s="354" t="s">
        <v>21</v>
      </c>
      <c r="AA16" s="355"/>
      <c r="AB16" s="355"/>
      <c r="AC16" s="355"/>
      <c r="AD16" s="356"/>
      <c r="AE16" s="351">
        <f>IF($D$6="○","",ROUNDDOWN(($AO$6+$AO$8*0.9)/9,1)+ROUNDDOWN(($AS$6-$AS$7+$AS$8*0.9)/6,1)+ROUNDDOWN($AS$7/12,1)+ROUNDDOWN(($AW$6-$AW$7+$AW$8*0.9)/4,1)+ROUNDDOWN($AW$7/8,1)+ROUNDDOWN(($BA$6-$BA$7+$BA$8*0.9)/2.5,1)+ROUNDDOWN($BA$7/5,1))</f>
        <v>4</v>
      </c>
      <c r="AF16" s="352"/>
      <c r="AG16" s="352"/>
      <c r="AH16" s="353"/>
      <c r="AI16" s="334">
        <f>AE16*$AY$110</f>
        <v>128</v>
      </c>
      <c r="AJ16" s="335"/>
      <c r="AK16" s="336"/>
      <c r="AL16" s="334">
        <f>AE16*40</f>
        <v>160</v>
      </c>
      <c r="AM16" s="335"/>
      <c r="AN16" s="336"/>
      <c r="AO16" s="3"/>
      <c r="AP16" s="3"/>
      <c r="AQ16" s="354" t="s">
        <v>21</v>
      </c>
      <c r="AR16" s="355"/>
      <c r="AS16" s="355"/>
      <c r="AT16" s="355"/>
      <c r="AU16" s="356"/>
      <c r="AV16" s="351">
        <f>IF(($D$6="○"),"",$BE$78)</f>
        <v>4.2</v>
      </c>
      <c r="AW16" s="352"/>
      <c r="AX16" s="352"/>
      <c r="AY16" s="353"/>
      <c r="AZ16" s="412">
        <f>AV16*$AY$110</f>
        <v>134.4</v>
      </c>
      <c r="BA16" s="412"/>
      <c r="BB16" s="412"/>
      <c r="BC16" s="334">
        <f>AV16*40</f>
        <v>168</v>
      </c>
      <c r="BD16" s="335"/>
      <c r="BE16" s="336"/>
      <c r="BF16" s="109"/>
      <c r="BG16" s="14"/>
      <c r="BH16" s="3"/>
      <c r="BI16" s="3"/>
      <c r="BJ16" s="3"/>
      <c r="BK16" s="3"/>
      <c r="BL16" s="3"/>
      <c r="BM16" s="25"/>
      <c r="BN16" s="25"/>
      <c r="BO16" s="25"/>
      <c r="BP16" s="25"/>
      <c r="BQ16" s="109"/>
      <c r="BR16" s="109"/>
      <c r="BS16" s="109"/>
    </row>
    <row r="17" spans="2:96" ht="21" customHeight="1">
      <c r="B17" s="3"/>
      <c r="C17" s="3"/>
      <c r="D17" s="3"/>
      <c r="E17" s="171"/>
      <c r="F17" s="171"/>
      <c r="G17" s="171"/>
      <c r="H17" s="171"/>
      <c r="I17" s="171"/>
      <c r="J17" s="171"/>
      <c r="K17" s="171"/>
      <c r="L17" s="171"/>
      <c r="M17" s="171"/>
      <c r="N17" s="171"/>
      <c r="O17" s="171"/>
      <c r="P17" s="171"/>
      <c r="Q17" s="171"/>
      <c r="R17" s="171"/>
      <c r="S17" s="171"/>
      <c r="T17" s="171"/>
      <c r="U17" s="171"/>
      <c r="V17" s="3"/>
      <c r="W17" s="57"/>
      <c r="X17" s="57"/>
      <c r="Y17" s="57"/>
      <c r="Z17" s="345" t="s">
        <v>0</v>
      </c>
      <c r="AA17" s="346"/>
      <c r="AB17" s="346"/>
      <c r="AC17" s="346"/>
      <c r="AD17" s="347"/>
      <c r="AE17" s="357">
        <f>SUM(AE14:AH16)</f>
        <v>6.5</v>
      </c>
      <c r="AF17" s="358"/>
      <c r="AG17" s="358"/>
      <c r="AH17" s="359"/>
      <c r="AI17" s="360">
        <f>SUMIF(AI14:AK16,"&lt;&gt;#VALUE!")</f>
        <v>208</v>
      </c>
      <c r="AJ17" s="360"/>
      <c r="AK17" s="360"/>
      <c r="AL17" s="360">
        <f>SUMIF(AL14:AN16,"&lt;&gt;#VALUE!")</f>
        <v>260</v>
      </c>
      <c r="AM17" s="360"/>
      <c r="AN17" s="360"/>
      <c r="AO17" s="57"/>
      <c r="AP17" s="57"/>
      <c r="AQ17" s="345" t="s">
        <v>0</v>
      </c>
      <c r="AR17" s="346"/>
      <c r="AS17" s="346"/>
      <c r="AT17" s="346"/>
      <c r="AU17" s="347"/>
      <c r="AV17" s="357">
        <f>SUM(AV14:AY16)</f>
        <v>6.7</v>
      </c>
      <c r="AW17" s="358"/>
      <c r="AX17" s="358"/>
      <c r="AY17" s="359"/>
      <c r="AZ17" s="348">
        <f>SUMIF(AZ14:BB16,"&lt;&gt;#VALUE!")</f>
        <v>214.4</v>
      </c>
      <c r="BA17" s="348"/>
      <c r="BB17" s="348"/>
      <c r="BC17" s="345">
        <f>SUMIF(BC14:BE16,"&lt;&gt;#VALUE!")</f>
        <v>268</v>
      </c>
      <c r="BD17" s="346"/>
      <c r="BE17" s="347"/>
      <c r="BF17" s="57"/>
      <c r="BG17" s="15"/>
      <c r="BH17" s="57"/>
      <c r="BI17" s="57"/>
      <c r="BJ17" s="57"/>
      <c r="BK17" s="57"/>
      <c r="BL17" s="57"/>
      <c r="BM17" s="110"/>
      <c r="BN17" s="110"/>
      <c r="BO17" s="110"/>
      <c r="BP17" s="110"/>
      <c r="BQ17" s="111"/>
      <c r="BR17" s="111"/>
      <c r="BS17" s="111"/>
      <c r="BT17" s="57"/>
      <c r="BU17" s="57"/>
      <c r="BV17" s="57"/>
      <c r="BW17" s="177"/>
      <c r="BX17" s="12"/>
    </row>
    <row r="18" spans="2:96" ht="21" customHeight="1" thickBot="1">
      <c r="B18" s="3"/>
      <c r="C18" s="3"/>
      <c r="D18" s="3"/>
      <c r="E18" s="171"/>
      <c r="F18" s="171"/>
      <c r="G18" s="171"/>
      <c r="H18" s="171"/>
      <c r="I18" s="171"/>
      <c r="J18" s="171"/>
      <c r="K18" s="171"/>
      <c r="L18" s="171"/>
      <c r="M18" s="171"/>
      <c r="N18" s="171"/>
      <c r="O18" s="171"/>
      <c r="P18" s="171"/>
      <c r="Q18" s="171"/>
      <c r="R18" s="171"/>
      <c r="S18" s="171"/>
      <c r="T18" s="171"/>
      <c r="U18" s="171"/>
      <c r="V18" s="3"/>
      <c r="W18" s="176"/>
      <c r="X18" s="176"/>
      <c r="Y18" s="176"/>
      <c r="Z18" s="176"/>
      <c r="AA18" s="176"/>
      <c r="AB18" s="27"/>
      <c r="AC18" s="27"/>
      <c r="AD18" s="27"/>
      <c r="AE18" s="27"/>
      <c r="AF18" s="171"/>
      <c r="AG18" s="171"/>
      <c r="AH18" s="171"/>
      <c r="AI18" s="171"/>
      <c r="AJ18" s="171"/>
      <c r="AK18" s="171"/>
      <c r="AM18" s="176"/>
      <c r="AN18" s="176"/>
      <c r="AO18" s="176"/>
      <c r="AP18" s="176"/>
      <c r="AQ18" s="176"/>
      <c r="AR18" s="27"/>
      <c r="AS18" s="27"/>
      <c r="AT18" s="27"/>
      <c r="AU18" s="27"/>
      <c r="AV18" s="175"/>
      <c r="AW18" s="175"/>
      <c r="AX18" s="175"/>
      <c r="AY18" s="171"/>
      <c r="AZ18" s="171"/>
      <c r="BA18" s="171"/>
      <c r="BD18" s="15"/>
      <c r="BE18" s="15"/>
      <c r="BF18" s="15"/>
      <c r="BG18" s="15"/>
      <c r="BH18" s="15"/>
      <c r="BI18" s="13"/>
      <c r="BJ18" s="13"/>
      <c r="BK18" s="13"/>
      <c r="BL18" s="13"/>
      <c r="BM18" s="26"/>
      <c r="BN18" s="26"/>
      <c r="BO18" s="26"/>
      <c r="BP18" s="26"/>
      <c r="BQ18" s="47"/>
      <c r="BR18" s="177"/>
      <c r="BS18" s="177"/>
      <c r="BT18" s="177"/>
      <c r="BU18" s="9"/>
      <c r="BV18" s="9"/>
      <c r="BW18" s="9"/>
      <c r="BX18" s="12"/>
    </row>
    <row r="19" spans="2:96" ht="8.25" customHeight="1">
      <c r="B19" s="98"/>
      <c r="C19" s="88"/>
      <c r="D19" s="88"/>
      <c r="E19" s="169"/>
      <c r="F19" s="169"/>
      <c r="G19" s="169"/>
      <c r="H19" s="169"/>
      <c r="I19" s="169"/>
      <c r="J19" s="169"/>
      <c r="K19" s="169"/>
      <c r="L19" s="169"/>
      <c r="M19" s="169"/>
      <c r="N19" s="169"/>
      <c r="O19" s="169"/>
      <c r="P19" s="169"/>
      <c r="Q19" s="169"/>
      <c r="R19" s="169"/>
      <c r="S19" s="169"/>
      <c r="T19" s="169"/>
      <c r="U19" s="169"/>
      <c r="V19" s="88"/>
      <c r="W19" s="99"/>
      <c r="X19" s="99"/>
      <c r="Y19" s="99"/>
      <c r="Z19" s="99"/>
      <c r="AA19" s="99"/>
      <c r="AB19" s="100"/>
      <c r="AC19" s="100"/>
      <c r="AD19" s="100"/>
      <c r="AE19" s="100"/>
      <c r="AF19" s="169"/>
      <c r="AG19" s="169"/>
      <c r="AH19" s="169"/>
      <c r="AI19" s="169"/>
      <c r="AJ19" s="169"/>
      <c r="AK19" s="169"/>
      <c r="AL19" s="17"/>
      <c r="AM19" s="99"/>
      <c r="AN19" s="99"/>
      <c r="AO19" s="99"/>
      <c r="AP19" s="99"/>
      <c r="AQ19" s="99"/>
      <c r="AR19" s="100"/>
      <c r="AS19" s="100"/>
      <c r="AT19" s="100"/>
      <c r="AU19" s="100"/>
      <c r="AV19" s="101"/>
      <c r="AW19" s="101"/>
      <c r="AX19" s="101"/>
      <c r="AY19" s="169"/>
      <c r="AZ19" s="169"/>
      <c r="BA19" s="169"/>
      <c r="BB19" s="17"/>
      <c r="BC19" s="17"/>
      <c r="BD19" s="102"/>
      <c r="BE19" s="102"/>
      <c r="BF19" s="102"/>
      <c r="BG19" s="102"/>
      <c r="BH19" s="102"/>
      <c r="BI19" s="86"/>
      <c r="BJ19" s="86"/>
      <c r="BK19" s="86"/>
      <c r="BL19" s="86"/>
      <c r="BM19" s="87"/>
      <c r="BN19" s="103"/>
      <c r="BO19" s="26"/>
      <c r="BP19" s="26"/>
      <c r="BQ19" s="47"/>
      <c r="BR19" s="177"/>
      <c r="BS19" s="177"/>
      <c r="BT19" s="177"/>
      <c r="BU19" s="9"/>
      <c r="BV19" s="9"/>
      <c r="BW19" s="9"/>
      <c r="BX19" s="12"/>
    </row>
    <row r="20" spans="2:96" ht="21" customHeight="1">
      <c r="B20" s="89"/>
      <c r="D20" s="57" t="s">
        <v>99</v>
      </c>
      <c r="E20" s="28"/>
      <c r="F20" s="28"/>
      <c r="G20" s="28"/>
      <c r="H20" s="28"/>
      <c r="I20" s="29"/>
      <c r="J20" s="13"/>
      <c r="K20" s="13"/>
      <c r="L20" s="13"/>
      <c r="M20" s="26"/>
      <c r="N20" s="26"/>
      <c r="O20" s="29"/>
      <c r="P20" s="26"/>
      <c r="Q20" s="171"/>
      <c r="R20" s="171"/>
      <c r="S20" s="171"/>
      <c r="T20" s="171"/>
      <c r="U20" s="171"/>
      <c r="V20" s="3"/>
      <c r="W20" s="38"/>
      <c r="X20" s="81"/>
      <c r="Y20" s="81"/>
      <c r="Z20" s="337" t="s">
        <v>98</v>
      </c>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8"/>
      <c r="BN20" s="106"/>
      <c r="BO20" s="26"/>
      <c r="BP20" s="26"/>
      <c r="BQ20" s="47"/>
      <c r="BR20" s="177"/>
      <c r="BS20" s="177"/>
      <c r="BT20" s="177"/>
      <c r="BU20" s="9"/>
      <c r="BV20" s="9"/>
      <c r="BW20" s="9"/>
      <c r="BX20" s="26"/>
    </row>
    <row r="21" spans="2:96" ht="16.5" customHeight="1">
      <c r="B21" s="89"/>
      <c r="C21" s="3"/>
      <c r="D21" s="3"/>
      <c r="E21" s="1"/>
      <c r="F21" s="13"/>
      <c r="G21" s="13"/>
      <c r="H21" s="13"/>
      <c r="I21" s="26"/>
      <c r="J21" s="26"/>
      <c r="L21" s="26"/>
      <c r="M21" s="171"/>
      <c r="N21" s="171"/>
      <c r="Q21" s="171"/>
      <c r="S21" s="13"/>
      <c r="T21" s="13"/>
      <c r="U21" s="13"/>
      <c r="V21" s="26"/>
      <c r="W21" s="161" t="s">
        <v>95</v>
      </c>
      <c r="X21" s="82"/>
      <c r="Y21" s="116"/>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40"/>
      <c r="BN21" s="106"/>
      <c r="BO21" s="26"/>
      <c r="BQ21" s="28"/>
      <c r="BR21" s="108"/>
      <c r="BS21" s="108"/>
      <c r="BT21" s="24"/>
      <c r="BU21" s="24"/>
      <c r="BX21" s="26"/>
    </row>
    <row r="22" spans="2:96" ht="16.5" customHeight="1">
      <c r="B22" s="89"/>
      <c r="C22" s="3"/>
      <c r="D22" s="3"/>
      <c r="E22" s="1"/>
      <c r="F22" s="13"/>
      <c r="G22" s="13"/>
      <c r="H22" s="13"/>
      <c r="I22" s="26"/>
      <c r="J22" s="26"/>
      <c r="L22" s="26"/>
      <c r="M22" s="171"/>
      <c r="N22" s="171"/>
      <c r="Q22" s="171"/>
      <c r="S22" s="13"/>
      <c r="T22" s="13"/>
      <c r="U22" s="13"/>
      <c r="V22" s="26"/>
      <c r="W22" s="84"/>
      <c r="X22" s="85"/>
      <c r="Y22" s="85"/>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2"/>
      <c r="BN22" s="106"/>
      <c r="BO22" s="177"/>
      <c r="BQ22" s="28"/>
      <c r="BR22" s="108"/>
      <c r="BS22" s="108"/>
      <c r="BT22" s="24"/>
      <c r="BU22" s="24"/>
      <c r="BX22" s="26"/>
    </row>
    <row r="23" spans="2:96" ht="12" customHeight="1">
      <c r="B23" s="89"/>
      <c r="C23" s="3"/>
      <c r="D23" s="3"/>
      <c r="E23" s="1"/>
      <c r="F23" s="13"/>
      <c r="G23" s="13"/>
      <c r="H23" s="13"/>
      <c r="I23" s="26"/>
      <c r="J23" s="26"/>
      <c r="L23" s="26"/>
      <c r="M23" s="171"/>
      <c r="N23" s="171"/>
      <c r="Q23" s="171"/>
      <c r="S23" s="13"/>
      <c r="T23" s="13"/>
      <c r="U23" s="13"/>
      <c r="V23" s="26"/>
      <c r="W23" s="30"/>
      <c r="X23" s="79"/>
      <c r="Y23" s="79"/>
      <c r="Z23" s="8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106"/>
      <c r="BO23" s="177"/>
      <c r="BQ23" s="28"/>
      <c r="BR23" s="108"/>
      <c r="BS23" s="108"/>
      <c r="BT23" s="24"/>
      <c r="BU23" s="162"/>
      <c r="BV23" s="160"/>
      <c r="BW23" s="160"/>
      <c r="BX23" s="163"/>
      <c r="BY23" s="160"/>
      <c r="BZ23" s="160"/>
      <c r="CA23" s="160"/>
      <c r="CB23" s="160"/>
      <c r="CC23" s="160"/>
      <c r="CD23" s="160"/>
      <c r="CE23" s="160"/>
      <c r="CF23" s="160"/>
      <c r="CG23" s="160"/>
      <c r="CH23" s="160"/>
      <c r="CI23" s="160"/>
      <c r="CJ23" s="160"/>
      <c r="CK23" s="160"/>
      <c r="CL23" s="160"/>
      <c r="CM23" s="160"/>
      <c r="CN23" s="160"/>
      <c r="CO23" s="160"/>
      <c r="CP23" s="160"/>
      <c r="CQ23" s="160"/>
      <c r="CR23" s="160"/>
    </row>
    <row r="24" spans="2:96" ht="21" customHeight="1">
      <c r="B24" s="89"/>
      <c r="C24" s="121"/>
      <c r="D24" s="343" t="s">
        <v>60</v>
      </c>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112"/>
      <c r="AH24" s="26"/>
      <c r="AI24" s="113"/>
      <c r="AJ24" s="344" t="s">
        <v>38</v>
      </c>
      <c r="AK24" s="344"/>
      <c r="AL24" s="344"/>
      <c r="AM24" s="344"/>
      <c r="AN24" s="344"/>
      <c r="AO24" s="344"/>
      <c r="AP24" s="344"/>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114"/>
      <c r="BN24" s="106"/>
      <c r="BO24" s="177"/>
      <c r="BQ24" s="28"/>
      <c r="BR24" s="108"/>
      <c r="BS24" s="108"/>
      <c r="BT24" s="24"/>
      <c r="BU24" s="162"/>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row>
    <row r="25" spans="2:96" ht="21" customHeight="1">
      <c r="B25" s="89"/>
      <c r="C25" s="48"/>
      <c r="D25" s="349" t="s">
        <v>45</v>
      </c>
      <c r="E25" s="349"/>
      <c r="F25" s="349"/>
      <c r="G25" s="349"/>
      <c r="H25" s="349"/>
      <c r="I25" s="117" t="s">
        <v>50</v>
      </c>
      <c r="J25" s="117"/>
      <c r="K25" s="117"/>
      <c r="L25" s="117"/>
      <c r="M25" s="117" t="s">
        <v>48</v>
      </c>
      <c r="N25" s="117"/>
      <c r="O25" s="117"/>
      <c r="P25" s="117"/>
      <c r="Q25" s="83"/>
      <c r="R25" s="115"/>
      <c r="S25" s="115"/>
      <c r="T25" s="349" t="s">
        <v>46</v>
      </c>
      <c r="U25" s="349"/>
      <c r="V25" s="349"/>
      <c r="W25" s="349"/>
      <c r="X25" s="349"/>
      <c r="Y25" s="117" t="s">
        <v>50</v>
      </c>
      <c r="Z25" s="117"/>
      <c r="AA25" s="117"/>
      <c r="AB25" s="117"/>
      <c r="AC25" s="117" t="s">
        <v>48</v>
      </c>
      <c r="AD25" s="117"/>
      <c r="AE25" s="117"/>
      <c r="AF25" s="117"/>
      <c r="AG25" s="118"/>
      <c r="AH25" s="115"/>
      <c r="AI25" s="119"/>
      <c r="AJ25" s="349" t="s">
        <v>47</v>
      </c>
      <c r="AK25" s="349"/>
      <c r="AL25" s="349"/>
      <c r="AM25" s="349"/>
      <c r="AN25" s="349"/>
      <c r="AO25" s="117" t="s">
        <v>50</v>
      </c>
      <c r="AP25" s="117"/>
      <c r="AQ25" s="117"/>
      <c r="AR25" s="117"/>
      <c r="AS25" s="117" t="s">
        <v>48</v>
      </c>
      <c r="AT25" s="117"/>
      <c r="AU25" s="117"/>
      <c r="AV25" s="117"/>
      <c r="AW25" s="146"/>
      <c r="AX25" s="147"/>
      <c r="AY25" s="148"/>
      <c r="AZ25" s="349" t="s">
        <v>57</v>
      </c>
      <c r="BA25" s="349"/>
      <c r="BB25" s="349"/>
      <c r="BC25" s="349"/>
      <c r="BD25" s="349"/>
      <c r="BE25" s="117" t="s">
        <v>50</v>
      </c>
      <c r="BF25" s="117"/>
      <c r="BG25" s="117"/>
      <c r="BH25" s="117"/>
      <c r="BI25" s="117" t="s">
        <v>48</v>
      </c>
      <c r="BJ25" s="117"/>
      <c r="BK25" s="117"/>
      <c r="BL25" s="117"/>
      <c r="BM25" s="51"/>
      <c r="BN25" s="91"/>
      <c r="BO25" s="26"/>
      <c r="BQ25" s="28"/>
      <c r="BR25" s="108"/>
      <c r="BS25" s="108"/>
      <c r="BT25" s="24"/>
      <c r="BU25" s="162"/>
      <c r="BV25" s="146"/>
      <c r="BW25" s="146"/>
      <c r="BX25" s="146"/>
      <c r="BY25" s="146"/>
      <c r="BZ25" s="160"/>
      <c r="CA25" s="146"/>
      <c r="CB25" s="146"/>
      <c r="CC25" s="146"/>
      <c r="CD25" s="146"/>
      <c r="CE25" s="160"/>
      <c r="CF25" s="146"/>
      <c r="CG25" s="146"/>
      <c r="CH25" s="146"/>
      <c r="CI25" s="146"/>
      <c r="CJ25" s="160"/>
      <c r="CK25" s="146"/>
      <c r="CL25" s="146"/>
      <c r="CM25" s="146"/>
      <c r="CN25" s="146"/>
      <c r="CO25" s="160"/>
      <c r="CP25" s="160"/>
      <c r="CQ25" s="160"/>
      <c r="CR25" s="160"/>
    </row>
    <row r="26" spans="2:96" ht="21" customHeight="1">
      <c r="B26" s="89"/>
      <c r="C26" s="48"/>
      <c r="D26" s="349" t="s">
        <v>88</v>
      </c>
      <c r="E26" s="349"/>
      <c r="F26" s="349"/>
      <c r="G26" s="349"/>
      <c r="H26" s="349"/>
      <c r="I26" s="350">
        <f>(ROUNDDOWN(M26/40,1))</f>
        <v>-1.2</v>
      </c>
      <c r="J26" s="350"/>
      <c r="K26" s="350"/>
      <c r="L26" s="350"/>
      <c r="M26" s="350">
        <f>((((ROUNDDOWN($BE$9/12,1))*40)))*-1</f>
        <v>-48</v>
      </c>
      <c r="N26" s="350"/>
      <c r="O26" s="350"/>
      <c r="P26" s="350"/>
      <c r="Q26" s="83"/>
      <c r="R26" s="115"/>
      <c r="S26" s="115"/>
      <c r="T26" s="349" t="s">
        <v>88</v>
      </c>
      <c r="U26" s="349"/>
      <c r="V26" s="349"/>
      <c r="W26" s="349"/>
      <c r="X26" s="349"/>
      <c r="Y26" s="350">
        <f>(ROUNDDOWN(AC26/40,1))</f>
        <v>-0.5</v>
      </c>
      <c r="Z26" s="350"/>
      <c r="AA26" s="350"/>
      <c r="AB26" s="350"/>
      <c r="AC26" s="350">
        <f>((((ROUNDDOWN($BE$9/30,1))*40)))*-1</f>
        <v>-20</v>
      </c>
      <c r="AD26" s="350"/>
      <c r="AE26" s="350"/>
      <c r="AF26" s="350"/>
      <c r="AG26" s="118"/>
      <c r="AH26" s="115"/>
      <c r="AI26" s="119"/>
      <c r="AJ26" s="349" t="s">
        <v>88</v>
      </c>
      <c r="AK26" s="349"/>
      <c r="AL26" s="349"/>
      <c r="AM26" s="349"/>
      <c r="AN26" s="349"/>
      <c r="AO26" s="350">
        <f>(ROUNDDOWN(AS26/40,1))</f>
        <v>-2</v>
      </c>
      <c r="AP26" s="350"/>
      <c r="AQ26" s="350"/>
      <c r="AR26" s="350"/>
      <c r="AS26" s="350">
        <f>((((ROUNDDOWN($BE$9/7.5,1))*40)))*-1</f>
        <v>-80</v>
      </c>
      <c r="AT26" s="350"/>
      <c r="AU26" s="350"/>
      <c r="AV26" s="350"/>
      <c r="AW26" s="149"/>
      <c r="AX26" s="147"/>
      <c r="AY26" s="148"/>
      <c r="AZ26" s="349" t="s">
        <v>88</v>
      </c>
      <c r="BA26" s="349"/>
      <c r="BB26" s="349"/>
      <c r="BC26" s="349"/>
      <c r="BD26" s="349"/>
      <c r="BE26" s="350">
        <f>(ROUNDDOWN(BI26/40,1))</f>
        <v>-0.7</v>
      </c>
      <c r="BF26" s="350"/>
      <c r="BG26" s="350"/>
      <c r="BH26" s="350"/>
      <c r="BI26" s="416">
        <f>((((ROUNDDOWN($BE$9/20,1))*40)))*-1</f>
        <v>-28</v>
      </c>
      <c r="BJ26" s="417"/>
      <c r="BK26" s="417"/>
      <c r="BL26" s="418"/>
      <c r="BM26" s="51"/>
      <c r="BN26" s="91"/>
      <c r="BO26" s="26"/>
      <c r="BQ26" s="28"/>
      <c r="BR26" s="108"/>
      <c r="BS26" s="108"/>
      <c r="BT26" s="24"/>
      <c r="BU26" s="162"/>
      <c r="BV26" s="164"/>
      <c r="BW26" s="164"/>
      <c r="BX26" s="164"/>
      <c r="BY26" s="164"/>
      <c r="BZ26" s="160"/>
      <c r="CA26" s="164"/>
      <c r="CB26" s="164"/>
      <c r="CC26" s="164"/>
      <c r="CD26" s="164"/>
      <c r="CE26" s="160"/>
      <c r="CF26" s="164"/>
      <c r="CG26" s="164"/>
      <c r="CH26" s="164"/>
      <c r="CI26" s="164"/>
      <c r="CJ26" s="160"/>
      <c r="CK26" s="164"/>
      <c r="CL26" s="164"/>
      <c r="CM26" s="164"/>
      <c r="CN26" s="164"/>
      <c r="CO26" s="160"/>
      <c r="CP26" s="160"/>
      <c r="CQ26" s="160"/>
      <c r="CR26" s="160"/>
    </row>
    <row r="27" spans="2:96" ht="21" customHeight="1">
      <c r="B27" s="89"/>
      <c r="C27" s="48"/>
      <c r="D27" s="419" t="s">
        <v>89</v>
      </c>
      <c r="E27" s="420"/>
      <c r="F27" s="420"/>
      <c r="G27" s="420"/>
      <c r="H27" s="421"/>
      <c r="I27" s="350">
        <f>(ROUNDDOWN(M27/40,1))</f>
        <v>-1.3</v>
      </c>
      <c r="J27" s="350"/>
      <c r="K27" s="350"/>
      <c r="L27" s="350"/>
      <c r="M27" s="416">
        <f>($AL$17-$AI$17)*-1</f>
        <v>-52</v>
      </c>
      <c r="N27" s="417"/>
      <c r="O27" s="417"/>
      <c r="P27" s="418"/>
      <c r="Q27" s="83"/>
      <c r="R27" s="115"/>
      <c r="S27" s="115"/>
      <c r="T27" s="419" t="s">
        <v>89</v>
      </c>
      <c r="U27" s="420"/>
      <c r="V27" s="420"/>
      <c r="W27" s="420"/>
      <c r="X27" s="421"/>
      <c r="Y27" s="350">
        <f>(ROUNDDOWN(AC27/40,1))</f>
        <v>-1.3</v>
      </c>
      <c r="Z27" s="350"/>
      <c r="AA27" s="350"/>
      <c r="AB27" s="350"/>
      <c r="AC27" s="416">
        <f>($AL$17-$AI$17)*-1</f>
        <v>-52</v>
      </c>
      <c r="AD27" s="417"/>
      <c r="AE27" s="417"/>
      <c r="AF27" s="418"/>
      <c r="AG27" s="118"/>
      <c r="AH27" s="115"/>
      <c r="AI27" s="119"/>
      <c r="AJ27" s="419" t="s">
        <v>89</v>
      </c>
      <c r="AK27" s="420"/>
      <c r="AL27" s="420"/>
      <c r="AM27" s="420"/>
      <c r="AN27" s="421"/>
      <c r="AO27" s="350">
        <f>(ROUNDDOWN(AS27/40,1))</f>
        <v>-1.3</v>
      </c>
      <c r="AP27" s="350"/>
      <c r="AQ27" s="350"/>
      <c r="AR27" s="350"/>
      <c r="AS27" s="416">
        <f>($AL$17-$AI$17)*-1</f>
        <v>-52</v>
      </c>
      <c r="AT27" s="417"/>
      <c r="AU27" s="417"/>
      <c r="AV27" s="418"/>
      <c r="AW27" s="149"/>
      <c r="AX27" s="147"/>
      <c r="AY27" s="148"/>
      <c r="AZ27" s="419" t="s">
        <v>89</v>
      </c>
      <c r="BA27" s="420"/>
      <c r="BB27" s="420"/>
      <c r="BC27" s="420"/>
      <c r="BD27" s="421"/>
      <c r="BE27" s="350">
        <f>(ROUNDDOWN(BI27/40,1))</f>
        <v>-1.3</v>
      </c>
      <c r="BF27" s="350"/>
      <c r="BG27" s="350"/>
      <c r="BH27" s="350"/>
      <c r="BI27" s="416">
        <f>($AL$17-$AI$17)*-1</f>
        <v>-52</v>
      </c>
      <c r="BJ27" s="417"/>
      <c r="BK27" s="417"/>
      <c r="BL27" s="418"/>
      <c r="BM27" s="51"/>
      <c r="BN27" s="91"/>
      <c r="BO27" s="26"/>
      <c r="BQ27" s="28"/>
      <c r="BR27" s="108"/>
      <c r="BS27" s="108"/>
      <c r="BT27" s="24"/>
      <c r="BU27" s="162"/>
      <c r="BV27" s="164"/>
      <c r="BW27" s="164"/>
      <c r="BX27" s="164"/>
      <c r="BY27" s="164"/>
      <c r="BZ27" s="160"/>
      <c r="CA27" s="164"/>
      <c r="CB27" s="164"/>
      <c r="CC27" s="164"/>
      <c r="CD27" s="164"/>
      <c r="CE27" s="160"/>
      <c r="CF27" s="164"/>
      <c r="CG27" s="164"/>
      <c r="CH27" s="164"/>
      <c r="CI27" s="164"/>
      <c r="CJ27" s="160"/>
      <c r="CK27" s="164"/>
      <c r="CL27" s="164"/>
      <c r="CM27" s="164"/>
      <c r="CN27" s="164"/>
      <c r="CO27" s="160"/>
      <c r="CP27" s="160"/>
      <c r="CQ27" s="160"/>
      <c r="CR27" s="160"/>
    </row>
    <row r="28" spans="2:96" ht="21" customHeight="1" thickBot="1">
      <c r="B28" s="89"/>
      <c r="C28" s="48"/>
      <c r="D28" s="422" t="s">
        <v>92</v>
      </c>
      <c r="E28" s="422"/>
      <c r="F28" s="422"/>
      <c r="G28" s="422"/>
      <c r="H28" s="422"/>
      <c r="I28" s="427">
        <f>(ROUNDDOWN(M28/40,1))</f>
        <v>2.6</v>
      </c>
      <c r="J28" s="427"/>
      <c r="K28" s="427"/>
      <c r="L28" s="427"/>
      <c r="M28" s="424">
        <f>$BB$135+(AZ17-AI17)</f>
        <v>106.65</v>
      </c>
      <c r="N28" s="425"/>
      <c r="O28" s="425"/>
      <c r="P28" s="426"/>
      <c r="Q28" s="83"/>
      <c r="R28" s="115"/>
      <c r="S28" s="115"/>
      <c r="T28" s="422" t="s">
        <v>92</v>
      </c>
      <c r="U28" s="422"/>
      <c r="V28" s="422"/>
      <c r="W28" s="422"/>
      <c r="X28" s="422"/>
      <c r="Y28" s="427">
        <f>(ROUNDDOWN(AC28/40,1))</f>
        <v>2.5</v>
      </c>
      <c r="Z28" s="427"/>
      <c r="AA28" s="427"/>
      <c r="AB28" s="427"/>
      <c r="AC28" s="424">
        <f>$BB$135</f>
        <v>100.25</v>
      </c>
      <c r="AD28" s="425"/>
      <c r="AE28" s="425"/>
      <c r="AF28" s="426"/>
      <c r="AG28" s="118"/>
      <c r="AH28" s="115"/>
      <c r="AI28" s="119"/>
      <c r="AJ28" s="422" t="s">
        <v>92</v>
      </c>
      <c r="AK28" s="422"/>
      <c r="AL28" s="422"/>
      <c r="AM28" s="422"/>
      <c r="AN28" s="422"/>
      <c r="AO28" s="427">
        <f>(ROUNDDOWN(AS28/40,1))</f>
        <v>2.5</v>
      </c>
      <c r="AP28" s="427"/>
      <c r="AQ28" s="427"/>
      <c r="AR28" s="427"/>
      <c r="AS28" s="424">
        <f>$BB$135</f>
        <v>100.25</v>
      </c>
      <c r="AT28" s="425"/>
      <c r="AU28" s="425"/>
      <c r="AV28" s="426"/>
      <c r="AW28" s="149"/>
      <c r="AX28" s="147"/>
      <c r="AY28" s="148"/>
      <c r="AZ28" s="422" t="s">
        <v>92</v>
      </c>
      <c r="BA28" s="422"/>
      <c r="BB28" s="422"/>
      <c r="BC28" s="422"/>
      <c r="BD28" s="422"/>
      <c r="BE28" s="423">
        <f>(ROUNDDOWN(BI28/40,1))</f>
        <v>2.5</v>
      </c>
      <c r="BF28" s="423"/>
      <c r="BG28" s="423"/>
      <c r="BH28" s="423"/>
      <c r="BI28" s="424">
        <f>$BB$135</f>
        <v>100.25</v>
      </c>
      <c r="BJ28" s="425"/>
      <c r="BK28" s="425"/>
      <c r="BL28" s="426"/>
      <c r="BM28" s="51"/>
      <c r="BN28" s="91"/>
      <c r="BO28" s="26"/>
      <c r="BU28" s="160"/>
      <c r="BV28" s="165"/>
      <c r="BW28" s="165"/>
      <c r="BX28" s="165"/>
      <c r="BY28" s="165"/>
      <c r="BZ28" s="160"/>
      <c r="CA28" s="165"/>
      <c r="CB28" s="165"/>
      <c r="CC28" s="165"/>
      <c r="CD28" s="165"/>
      <c r="CE28" s="160"/>
      <c r="CF28" s="165"/>
      <c r="CG28" s="165"/>
      <c r="CH28" s="165"/>
      <c r="CI28" s="165"/>
      <c r="CJ28" s="160"/>
      <c r="CK28" s="165"/>
      <c r="CL28" s="165"/>
      <c r="CM28" s="165"/>
      <c r="CN28" s="165"/>
      <c r="CO28" s="160"/>
      <c r="CP28" s="160"/>
      <c r="CQ28" s="160"/>
      <c r="CR28" s="160"/>
    </row>
    <row r="29" spans="2:96" ht="30.75" customHeight="1" thickTop="1">
      <c r="B29" s="89"/>
      <c r="C29" s="48"/>
      <c r="D29" s="429" t="s">
        <v>93</v>
      </c>
      <c r="E29" s="430"/>
      <c r="F29" s="430"/>
      <c r="G29" s="430"/>
      <c r="H29" s="430"/>
      <c r="I29" s="428">
        <f>SUM(I26:L28)</f>
        <v>0.10000000000000009</v>
      </c>
      <c r="J29" s="428"/>
      <c r="K29" s="428"/>
      <c r="L29" s="428"/>
      <c r="M29" s="428">
        <f>SUM(M26:P28)</f>
        <v>6.6500000000000057</v>
      </c>
      <c r="N29" s="428"/>
      <c r="O29" s="428"/>
      <c r="P29" s="428"/>
      <c r="Q29" s="115"/>
      <c r="R29" s="115"/>
      <c r="S29" s="115"/>
      <c r="T29" s="429" t="s">
        <v>93</v>
      </c>
      <c r="U29" s="430"/>
      <c r="V29" s="430"/>
      <c r="W29" s="430"/>
      <c r="X29" s="430"/>
      <c r="Y29" s="428">
        <f>SUM(Y26:AB28)</f>
        <v>0.7</v>
      </c>
      <c r="Z29" s="428"/>
      <c r="AA29" s="428"/>
      <c r="AB29" s="428"/>
      <c r="AC29" s="428">
        <f>SUM(AC26:AF28)</f>
        <v>28.25</v>
      </c>
      <c r="AD29" s="428"/>
      <c r="AE29" s="428"/>
      <c r="AF29" s="428"/>
      <c r="AG29" s="118"/>
      <c r="AH29" s="115"/>
      <c r="AI29" s="119"/>
      <c r="AJ29" s="429" t="s">
        <v>94</v>
      </c>
      <c r="AK29" s="430"/>
      <c r="AL29" s="430"/>
      <c r="AM29" s="430"/>
      <c r="AN29" s="430"/>
      <c r="AO29" s="440">
        <f>SUM(AO26:AR28)</f>
        <v>-0.79999999999999982</v>
      </c>
      <c r="AP29" s="440"/>
      <c r="AQ29" s="440"/>
      <c r="AR29" s="440"/>
      <c r="AS29" s="428">
        <f>SUM(AS26:AV28)</f>
        <v>-31.75</v>
      </c>
      <c r="AT29" s="428"/>
      <c r="AU29" s="428"/>
      <c r="AV29" s="428"/>
      <c r="AW29" s="149"/>
      <c r="AX29" s="147"/>
      <c r="AY29" s="148"/>
      <c r="AZ29" s="429" t="s">
        <v>94</v>
      </c>
      <c r="BA29" s="430"/>
      <c r="BB29" s="430"/>
      <c r="BC29" s="430"/>
      <c r="BD29" s="430"/>
      <c r="BE29" s="440">
        <f>SUM(BE26:BH28)</f>
        <v>0.5</v>
      </c>
      <c r="BF29" s="440"/>
      <c r="BG29" s="440"/>
      <c r="BH29" s="440"/>
      <c r="BI29" s="428">
        <f>SUM(BI26:BL28)</f>
        <v>20.25</v>
      </c>
      <c r="BJ29" s="428"/>
      <c r="BK29" s="428"/>
      <c r="BL29" s="428"/>
      <c r="BM29" s="51"/>
      <c r="BN29" s="91"/>
      <c r="BO29" s="26"/>
      <c r="BQ29" s="28"/>
      <c r="BR29" s="108"/>
      <c r="BS29" s="108"/>
      <c r="BT29" s="24"/>
      <c r="BU29" s="162"/>
      <c r="BV29" s="166"/>
      <c r="BW29" s="166"/>
      <c r="BX29" s="166"/>
      <c r="BY29" s="166"/>
      <c r="BZ29" s="160"/>
      <c r="CA29" s="166"/>
      <c r="CB29" s="166"/>
      <c r="CC29" s="166"/>
      <c r="CD29" s="166"/>
      <c r="CE29" s="160"/>
      <c r="CF29" s="166"/>
      <c r="CG29" s="166"/>
      <c r="CH29" s="166"/>
      <c r="CI29" s="166"/>
      <c r="CJ29" s="160"/>
      <c r="CK29" s="166"/>
      <c r="CL29" s="166"/>
      <c r="CM29" s="166"/>
      <c r="CN29" s="166"/>
      <c r="CO29" s="160"/>
      <c r="CP29" s="160"/>
      <c r="CQ29" s="160"/>
      <c r="CR29" s="160"/>
    </row>
    <row r="30" spans="2:96" ht="20.25" customHeight="1">
      <c r="B30" s="89"/>
      <c r="C30" s="48"/>
      <c r="D30" s="104"/>
      <c r="E30" s="104"/>
      <c r="F30" s="104"/>
      <c r="G30" s="104"/>
      <c r="H30" s="104"/>
      <c r="I30" s="105"/>
      <c r="J30" s="105"/>
      <c r="K30" s="105"/>
      <c r="L30" s="105"/>
      <c r="M30" s="105"/>
      <c r="N30" s="105"/>
      <c r="O30" s="105"/>
      <c r="P30" s="105"/>
      <c r="Q30" s="171"/>
      <c r="R30" s="171"/>
      <c r="S30" s="171"/>
      <c r="T30" s="104"/>
      <c r="U30" s="104"/>
      <c r="V30" s="104"/>
      <c r="W30" s="104"/>
      <c r="X30" s="104"/>
      <c r="Y30" s="105"/>
      <c r="Z30" s="105"/>
      <c r="AA30" s="105"/>
      <c r="AB30" s="105"/>
      <c r="AC30" s="105"/>
      <c r="AD30" s="105"/>
      <c r="AE30" s="105"/>
      <c r="AF30" s="105"/>
      <c r="AG30" s="172"/>
      <c r="AH30" s="171"/>
      <c r="AI30" s="170"/>
      <c r="AJ30" s="150"/>
      <c r="AK30" s="150"/>
      <c r="AL30" s="150"/>
      <c r="AM30" s="150"/>
      <c r="AN30" s="150"/>
      <c r="AO30" s="151"/>
      <c r="AP30" s="151"/>
      <c r="AQ30" s="151"/>
      <c r="AR30" s="151"/>
      <c r="AS30" s="151"/>
      <c r="AT30" s="151"/>
      <c r="AU30" s="151"/>
      <c r="AV30" s="151"/>
      <c r="AW30" s="152"/>
      <c r="AX30" s="153"/>
      <c r="AY30" s="154"/>
      <c r="AZ30" s="150"/>
      <c r="BA30" s="150"/>
      <c r="BB30" s="150"/>
      <c r="BC30" s="150"/>
      <c r="BD30" s="150"/>
      <c r="BE30" s="151"/>
      <c r="BF30" s="151"/>
      <c r="BG30" s="151"/>
      <c r="BH30" s="151"/>
      <c r="BI30" s="151"/>
      <c r="BJ30" s="151"/>
      <c r="BK30" s="151"/>
      <c r="BL30" s="151"/>
      <c r="BM30" s="51"/>
      <c r="BN30" s="91"/>
      <c r="BO30" s="26"/>
      <c r="BQ30" s="28"/>
      <c r="BR30" s="108"/>
      <c r="BS30" s="108"/>
      <c r="BT30" s="24"/>
      <c r="BU30" s="162"/>
      <c r="BV30" s="160"/>
      <c r="BW30" s="160"/>
      <c r="BX30" s="163"/>
      <c r="BY30" s="160"/>
      <c r="BZ30" s="160"/>
      <c r="CA30" s="160"/>
      <c r="CB30" s="160"/>
      <c r="CC30" s="160"/>
      <c r="CD30" s="160"/>
      <c r="CE30" s="160"/>
      <c r="CF30" s="160"/>
      <c r="CG30" s="160"/>
      <c r="CH30" s="160"/>
      <c r="CI30" s="160"/>
      <c r="CJ30" s="160"/>
      <c r="CK30" s="160"/>
      <c r="CL30" s="160"/>
      <c r="CM30" s="160"/>
      <c r="CN30" s="160"/>
      <c r="CO30" s="160"/>
      <c r="CP30" s="160"/>
      <c r="CQ30" s="160"/>
      <c r="CR30" s="160"/>
    </row>
    <row r="31" spans="2:96" ht="20.25" customHeight="1">
      <c r="B31" s="89"/>
      <c r="C31" s="48"/>
      <c r="D31" s="104"/>
      <c r="E31" s="104"/>
      <c r="F31" s="104"/>
      <c r="G31" s="104"/>
      <c r="H31" s="104"/>
      <c r="I31" s="105"/>
      <c r="J31" s="105"/>
      <c r="K31" s="445" t="s">
        <v>83</v>
      </c>
      <c r="L31" s="446"/>
      <c r="M31" s="446"/>
      <c r="N31" s="448" t="str">
        <f>IF(OR($BE$9&gt;0,),IF(AND(OR($D$5="○",$D$6="○"),$I$29&gt;=0),"可",IF(AND(OR($D$5="○",$D$6="○"),$I$29&lt;0),"不可","")),"")</f>
        <v>可</v>
      </c>
      <c r="O31" s="449"/>
      <c r="P31" s="450"/>
      <c r="Q31" s="171"/>
      <c r="R31" s="171"/>
      <c r="S31" s="171"/>
      <c r="T31" s="104"/>
      <c r="U31" s="104"/>
      <c r="V31" s="104"/>
      <c r="W31" s="104"/>
      <c r="X31" s="104"/>
      <c r="Y31" s="105"/>
      <c r="Z31" s="105"/>
      <c r="AA31" s="445" t="s">
        <v>84</v>
      </c>
      <c r="AB31" s="446"/>
      <c r="AC31" s="447"/>
      <c r="AD31" s="448" t="str">
        <f>IF(OR($BE$9&gt;0,),IF(AND(OR($D$5="○",$D$6="○"),$Y$29&gt;=0),"可",IF(AND(OR($D$5="○",$D$6="○"),$Y$29&lt;0),"不可","")),"")</f>
        <v>可</v>
      </c>
      <c r="AE31" s="449"/>
      <c r="AF31" s="450"/>
      <c r="AG31" s="172"/>
      <c r="AH31" s="171"/>
      <c r="AI31" s="170"/>
      <c r="AJ31" s="150"/>
      <c r="AK31" s="150"/>
      <c r="AL31" s="150"/>
      <c r="AM31" s="150"/>
      <c r="AN31" s="150"/>
      <c r="AO31" s="151"/>
      <c r="AP31" s="151"/>
      <c r="AQ31" s="445" t="s">
        <v>82</v>
      </c>
      <c r="AR31" s="446"/>
      <c r="AS31" s="447"/>
      <c r="AT31" s="448" t="str">
        <f>IF(OR($BE$9&gt;0,),IF(AND(OR($D$7="○"),$AO$29&gt;=0),"可",IF(AND(OR($D$7="○"),$AO$29&lt;0),"不可","")),"")</f>
        <v/>
      </c>
      <c r="AU31" s="449"/>
      <c r="AV31" s="450"/>
      <c r="AW31" s="152"/>
      <c r="AX31" s="153"/>
      <c r="AY31" s="154"/>
      <c r="AZ31" s="150"/>
      <c r="BA31" s="150"/>
      <c r="BB31" s="150"/>
      <c r="BC31" s="150"/>
      <c r="BD31" s="150"/>
      <c r="BE31" s="151"/>
      <c r="BF31" s="151"/>
      <c r="BG31" s="445" t="s">
        <v>85</v>
      </c>
      <c r="BH31" s="446"/>
      <c r="BI31" s="447"/>
      <c r="BJ31" s="448" t="str">
        <f>IF(OR($BE$9&gt;0,),IF(AND(OR($D$7="○"),$BE$29&gt;=0),"可",IF(AND(OR($D$7="○"),$BE$29&lt;0),"不可","")),"")</f>
        <v/>
      </c>
      <c r="BK31" s="449"/>
      <c r="BL31" s="450"/>
      <c r="BM31" s="51"/>
      <c r="BN31" s="91"/>
      <c r="BO31" s="26"/>
      <c r="BQ31" s="28"/>
      <c r="BR31" s="108"/>
      <c r="BS31" s="108"/>
      <c r="BT31" s="24"/>
      <c r="BU31" s="162"/>
      <c r="BV31" s="160"/>
      <c r="BW31" s="160"/>
      <c r="BX31" s="163"/>
      <c r="BY31" s="160"/>
      <c r="BZ31" s="160"/>
      <c r="CA31" s="160"/>
      <c r="CB31" s="160"/>
      <c r="CC31" s="160"/>
      <c r="CD31" s="160"/>
      <c r="CE31" s="160"/>
      <c r="CF31" s="160"/>
      <c r="CG31" s="160"/>
      <c r="CH31" s="160"/>
      <c r="CI31" s="160"/>
      <c r="CJ31" s="160"/>
      <c r="CK31" s="160"/>
      <c r="CL31" s="160"/>
      <c r="CM31" s="160"/>
      <c r="CN31" s="160"/>
      <c r="CO31" s="160"/>
      <c r="CP31" s="160"/>
      <c r="CQ31" s="160"/>
      <c r="CR31" s="160"/>
    </row>
    <row r="32" spans="2:96" ht="20.25" customHeight="1">
      <c r="B32" s="89"/>
      <c r="C32" s="49"/>
      <c r="D32" s="20"/>
      <c r="E32" s="20"/>
      <c r="F32" s="20"/>
      <c r="G32" s="20"/>
      <c r="H32" s="20"/>
      <c r="I32" s="21"/>
      <c r="J32" s="21"/>
      <c r="K32" s="21"/>
      <c r="L32" s="21"/>
      <c r="M32" s="21"/>
      <c r="N32" s="21"/>
      <c r="O32" s="21"/>
      <c r="P32" s="21"/>
      <c r="Q32" s="23"/>
      <c r="R32" s="23"/>
      <c r="S32" s="23"/>
      <c r="T32" s="20"/>
      <c r="U32" s="20"/>
      <c r="V32" s="20"/>
      <c r="W32" s="20"/>
      <c r="X32" s="20"/>
      <c r="Y32" s="21"/>
      <c r="Z32" s="21"/>
      <c r="AA32" s="21"/>
      <c r="AB32" s="21"/>
      <c r="AC32" s="21"/>
      <c r="AD32" s="21"/>
      <c r="AE32" s="21"/>
      <c r="AF32" s="21"/>
      <c r="AG32" s="50"/>
      <c r="AH32" s="171"/>
      <c r="AI32" s="155"/>
      <c r="AJ32" s="20"/>
      <c r="AK32" s="20"/>
      <c r="AL32" s="20"/>
      <c r="AM32" s="20"/>
      <c r="AN32" s="20"/>
      <c r="AO32" s="21"/>
      <c r="AP32" s="21"/>
      <c r="AQ32" s="21"/>
      <c r="AR32" s="21"/>
      <c r="AS32" s="21"/>
      <c r="AT32" s="21"/>
      <c r="AU32" s="21"/>
      <c r="AV32" s="21"/>
      <c r="AW32" s="156"/>
      <c r="AX32" s="23"/>
      <c r="AY32" s="157"/>
      <c r="AZ32" s="20"/>
      <c r="BA32" s="20"/>
      <c r="BB32" s="20"/>
      <c r="BC32" s="20"/>
      <c r="BD32" s="20"/>
      <c r="BE32" s="21"/>
      <c r="BF32" s="21"/>
      <c r="BG32" s="21"/>
      <c r="BH32" s="21"/>
      <c r="BI32" s="21"/>
      <c r="BJ32" s="21"/>
      <c r="BK32" s="21"/>
      <c r="BL32" s="21"/>
      <c r="BM32" s="158"/>
      <c r="BN32" s="91"/>
      <c r="BO32" s="26"/>
      <c r="BQ32" s="28"/>
      <c r="BR32" s="108"/>
      <c r="BS32" s="108"/>
      <c r="BT32" s="24"/>
      <c r="BU32" s="162"/>
      <c r="BV32" s="160"/>
      <c r="BW32" s="160"/>
      <c r="BX32" s="163"/>
      <c r="BY32" s="160"/>
      <c r="BZ32" s="160"/>
      <c r="CA32" s="160"/>
      <c r="CB32" s="160"/>
      <c r="CC32" s="160"/>
      <c r="CD32" s="160"/>
      <c r="CE32" s="160"/>
      <c r="CF32" s="160"/>
      <c r="CG32" s="160"/>
      <c r="CH32" s="160"/>
      <c r="CI32" s="160"/>
      <c r="CJ32" s="160"/>
      <c r="CK32" s="160"/>
      <c r="CL32" s="160"/>
      <c r="CM32" s="160"/>
      <c r="CN32" s="160"/>
      <c r="CO32" s="160"/>
      <c r="CP32" s="160"/>
      <c r="CQ32" s="160"/>
      <c r="CR32" s="160"/>
    </row>
    <row r="33" spans="2:96" ht="20.25" customHeight="1" thickBot="1">
      <c r="B33" s="92"/>
      <c r="C33" s="120"/>
      <c r="D33" s="93"/>
      <c r="E33" s="93"/>
      <c r="F33" s="93"/>
      <c r="G33" s="93"/>
      <c r="H33" s="93"/>
      <c r="I33" s="94"/>
      <c r="J33" s="94"/>
      <c r="K33" s="94"/>
      <c r="L33" s="94"/>
      <c r="M33" s="94"/>
      <c r="N33" s="94"/>
      <c r="O33" s="94"/>
      <c r="P33" s="94"/>
      <c r="Q33" s="173"/>
      <c r="R33" s="173"/>
      <c r="S33" s="173"/>
      <c r="T33" s="93"/>
      <c r="U33" s="93"/>
      <c r="V33" s="93"/>
      <c r="W33" s="93"/>
      <c r="X33" s="93"/>
      <c r="Y33" s="94"/>
      <c r="Z33" s="94"/>
      <c r="AA33" s="94"/>
      <c r="AB33" s="94"/>
      <c r="AC33" s="94"/>
      <c r="AD33" s="94"/>
      <c r="AE33" s="94"/>
      <c r="AF33" s="94"/>
      <c r="AG33" s="173"/>
      <c r="AH33" s="173"/>
      <c r="AI33" s="173"/>
      <c r="AJ33" s="93"/>
      <c r="AK33" s="93"/>
      <c r="AL33" s="93"/>
      <c r="AM33" s="93"/>
      <c r="AN33" s="93"/>
      <c r="AO33" s="94"/>
      <c r="AP33" s="94"/>
      <c r="AQ33" s="94"/>
      <c r="AR33" s="94"/>
      <c r="AS33" s="94"/>
      <c r="AT33" s="94"/>
      <c r="AU33" s="94"/>
      <c r="AV33" s="94"/>
      <c r="AW33" s="95"/>
      <c r="AX33" s="173"/>
      <c r="AY33" s="96"/>
      <c r="AZ33" s="93"/>
      <c r="BA33" s="93"/>
      <c r="BB33" s="93"/>
      <c r="BC33" s="93"/>
      <c r="BD33" s="93"/>
      <c r="BE33" s="94"/>
      <c r="BF33" s="94"/>
      <c r="BG33" s="94"/>
      <c r="BH33" s="94"/>
      <c r="BI33" s="94"/>
      <c r="BJ33" s="94"/>
      <c r="BK33" s="94"/>
      <c r="BL33" s="94"/>
      <c r="BM33" s="107"/>
      <c r="BN33" s="97"/>
      <c r="BO33" s="177"/>
      <c r="BQ33" s="28"/>
      <c r="BR33" s="108"/>
      <c r="BS33" s="108"/>
      <c r="BT33" s="24"/>
      <c r="BU33" s="162"/>
      <c r="BV33" s="160"/>
      <c r="BW33" s="160"/>
      <c r="BX33" s="163"/>
      <c r="BY33" s="160"/>
      <c r="BZ33" s="160"/>
      <c r="CA33" s="160"/>
      <c r="CB33" s="160"/>
      <c r="CC33" s="160"/>
      <c r="CD33" s="160"/>
      <c r="CE33" s="160"/>
      <c r="CF33" s="160"/>
      <c r="CG33" s="160"/>
      <c r="CH33" s="160"/>
      <c r="CI33" s="160"/>
      <c r="CJ33" s="160"/>
      <c r="CK33" s="160"/>
      <c r="CL33" s="160"/>
      <c r="CM33" s="160"/>
      <c r="CN33" s="160"/>
      <c r="CO33" s="160"/>
      <c r="CP33" s="160"/>
      <c r="CQ33" s="160"/>
      <c r="CR33" s="160"/>
    </row>
    <row r="34" spans="2:96" ht="21" customHeight="1" thickBot="1">
      <c r="B34" s="57" t="s">
        <v>100</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29"/>
      <c r="BB34" s="30"/>
      <c r="BC34" s="29"/>
      <c r="BD34" s="29"/>
      <c r="BE34" s="30"/>
      <c r="BF34" s="29"/>
      <c r="BG34" s="30"/>
      <c r="BH34" s="30"/>
      <c r="BI34" s="30"/>
      <c r="BJ34" s="30"/>
      <c r="BK34" s="30"/>
      <c r="BL34" s="30"/>
      <c r="BM34" s="30"/>
      <c r="BN34" s="30"/>
      <c r="BO34" s="177"/>
      <c r="BQ34" s="28"/>
      <c r="BR34" s="108"/>
      <c r="BS34" s="108"/>
      <c r="BT34" s="24"/>
      <c r="BU34" s="162"/>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row>
    <row r="35" spans="2:96" ht="32.25" customHeight="1" thickBot="1">
      <c r="B35" s="444"/>
      <c r="C35" s="22"/>
      <c r="D35" s="436" t="s">
        <v>19</v>
      </c>
      <c r="E35" s="436"/>
      <c r="F35" s="436"/>
      <c r="G35" s="436"/>
      <c r="H35" s="436"/>
      <c r="I35" s="452"/>
      <c r="J35" s="431" t="s">
        <v>122</v>
      </c>
      <c r="K35" s="432"/>
      <c r="L35" s="432"/>
      <c r="M35" s="432"/>
      <c r="N35" s="432"/>
      <c r="O35" s="454"/>
      <c r="P35" s="435" t="s">
        <v>17</v>
      </c>
      <c r="Q35" s="436"/>
      <c r="R35" s="436"/>
      <c r="S35" s="436"/>
      <c r="T35" s="436"/>
      <c r="U35" s="436"/>
      <c r="V35" s="437"/>
      <c r="W35" s="441" t="s">
        <v>16</v>
      </c>
      <c r="X35" s="442"/>
      <c r="Y35" s="442"/>
      <c r="Z35" s="442"/>
      <c r="AA35" s="442"/>
      <c r="AB35" s="442"/>
      <c r="AC35" s="443"/>
      <c r="AD35" s="441" t="s">
        <v>15</v>
      </c>
      <c r="AE35" s="442"/>
      <c r="AF35" s="442"/>
      <c r="AG35" s="442"/>
      <c r="AH35" s="442"/>
      <c r="AI35" s="442"/>
      <c r="AJ35" s="443"/>
      <c r="AK35" s="441" t="s">
        <v>14</v>
      </c>
      <c r="AL35" s="442"/>
      <c r="AM35" s="442"/>
      <c r="AN35" s="442"/>
      <c r="AO35" s="442"/>
      <c r="AP35" s="442"/>
      <c r="AQ35" s="443"/>
      <c r="AR35" s="444" t="s">
        <v>13</v>
      </c>
      <c r="AS35" s="436"/>
      <c r="AT35" s="436"/>
      <c r="AU35" s="436"/>
      <c r="AV35" s="436"/>
      <c r="AW35" s="436"/>
      <c r="AX35" s="437"/>
      <c r="AY35" s="432" t="s">
        <v>12</v>
      </c>
      <c r="AZ35" s="432"/>
      <c r="BA35" s="454"/>
      <c r="BB35" s="431" t="s">
        <v>11</v>
      </c>
      <c r="BC35" s="432"/>
      <c r="BD35" s="454"/>
      <c r="BE35" s="431" t="s">
        <v>10</v>
      </c>
      <c r="BF35" s="432"/>
      <c r="BG35" s="432"/>
      <c r="BH35" s="431" t="s">
        <v>44</v>
      </c>
      <c r="BI35" s="432"/>
      <c r="BJ35" s="432"/>
      <c r="BK35" s="435" t="s">
        <v>32</v>
      </c>
      <c r="BL35" s="436"/>
      <c r="BM35" s="436"/>
      <c r="BN35" s="437"/>
      <c r="BQ35" s="28"/>
      <c r="BR35" s="108"/>
      <c r="BS35" s="108"/>
      <c r="BT35" s="24"/>
      <c r="BU35" s="24"/>
    </row>
    <row r="36" spans="2:96" ht="32.25" customHeight="1" thickBot="1">
      <c r="B36" s="451"/>
      <c r="C36" s="18"/>
      <c r="D36" s="379"/>
      <c r="E36" s="379"/>
      <c r="F36" s="379"/>
      <c r="G36" s="379"/>
      <c r="H36" s="379"/>
      <c r="I36" s="453"/>
      <c r="J36" s="433"/>
      <c r="K36" s="434"/>
      <c r="L36" s="434"/>
      <c r="M36" s="434"/>
      <c r="N36" s="434"/>
      <c r="O36" s="455"/>
      <c r="P36" s="456"/>
      <c r="Q36" s="457"/>
      <c r="R36" s="457"/>
      <c r="S36" s="457"/>
      <c r="T36" s="457"/>
      <c r="U36" s="457"/>
      <c r="V36" s="458"/>
      <c r="W36" s="31" t="s">
        <v>9</v>
      </c>
      <c r="X36" s="32" t="s">
        <v>8</v>
      </c>
      <c r="Y36" s="32" t="s">
        <v>7</v>
      </c>
      <c r="Z36" s="32" t="s">
        <v>6</v>
      </c>
      <c r="AA36" s="32" t="s">
        <v>5</v>
      </c>
      <c r="AB36" s="32" t="s">
        <v>4</v>
      </c>
      <c r="AC36" s="33" t="s">
        <v>3</v>
      </c>
      <c r="AD36" s="31" t="s">
        <v>9</v>
      </c>
      <c r="AE36" s="32" t="s">
        <v>8</v>
      </c>
      <c r="AF36" s="32" t="s">
        <v>7</v>
      </c>
      <c r="AG36" s="32" t="s">
        <v>6</v>
      </c>
      <c r="AH36" s="32" t="s">
        <v>5</v>
      </c>
      <c r="AI36" s="32" t="s">
        <v>4</v>
      </c>
      <c r="AJ36" s="33" t="s">
        <v>3</v>
      </c>
      <c r="AK36" s="31" t="s">
        <v>9</v>
      </c>
      <c r="AL36" s="32" t="s">
        <v>8</v>
      </c>
      <c r="AM36" s="32" t="s">
        <v>7</v>
      </c>
      <c r="AN36" s="32" t="s">
        <v>6</v>
      </c>
      <c r="AO36" s="32" t="s">
        <v>5</v>
      </c>
      <c r="AP36" s="32" t="s">
        <v>4</v>
      </c>
      <c r="AQ36" s="33" t="s">
        <v>3</v>
      </c>
      <c r="AR36" s="34" t="s">
        <v>9</v>
      </c>
      <c r="AS36" s="35" t="s">
        <v>8</v>
      </c>
      <c r="AT36" s="35" t="s">
        <v>7</v>
      </c>
      <c r="AU36" s="35" t="s">
        <v>6</v>
      </c>
      <c r="AV36" s="35" t="s">
        <v>5</v>
      </c>
      <c r="AW36" s="35" t="s">
        <v>4</v>
      </c>
      <c r="AX36" s="36" t="s">
        <v>3</v>
      </c>
      <c r="AY36" s="434"/>
      <c r="AZ36" s="434"/>
      <c r="BA36" s="455"/>
      <c r="BB36" s="433"/>
      <c r="BC36" s="434"/>
      <c r="BD36" s="455"/>
      <c r="BE36" s="433"/>
      <c r="BF36" s="434"/>
      <c r="BG36" s="434"/>
      <c r="BH36" s="433"/>
      <c r="BI36" s="434"/>
      <c r="BJ36" s="434"/>
      <c r="BK36" s="438"/>
      <c r="BL36" s="379"/>
      <c r="BM36" s="379"/>
      <c r="BN36" s="439"/>
      <c r="BQ36" s="28"/>
      <c r="BR36" s="108"/>
      <c r="BS36" s="108"/>
      <c r="BT36" s="24"/>
      <c r="BU36" s="24"/>
    </row>
    <row r="37" spans="2:96" ht="21" customHeight="1" thickBot="1">
      <c r="B37" s="505" t="s">
        <v>37</v>
      </c>
      <c r="C37" s="19"/>
      <c r="D37" s="669" t="s">
        <v>2</v>
      </c>
      <c r="E37" s="669"/>
      <c r="F37" s="669"/>
      <c r="G37" s="669"/>
      <c r="H37" s="669"/>
      <c r="I37" s="670"/>
      <c r="J37" s="687" t="s">
        <v>130</v>
      </c>
      <c r="K37" s="669"/>
      <c r="L37" s="669"/>
      <c r="M37" s="669"/>
      <c r="N37" s="669"/>
      <c r="O37" s="670"/>
      <c r="P37" s="671"/>
      <c r="Q37" s="656"/>
      <c r="R37" s="656"/>
      <c r="S37" s="656"/>
      <c r="T37" s="656"/>
      <c r="U37" s="656"/>
      <c r="V37" s="657"/>
      <c r="W37" s="123">
        <v>4</v>
      </c>
      <c r="X37" s="124">
        <v>4</v>
      </c>
      <c r="Y37" s="124">
        <v>4</v>
      </c>
      <c r="Z37" s="124">
        <v>4</v>
      </c>
      <c r="AA37" s="124">
        <v>4</v>
      </c>
      <c r="AB37" s="124"/>
      <c r="AC37" s="125"/>
      <c r="AD37" s="123">
        <v>4</v>
      </c>
      <c r="AE37" s="124">
        <v>4</v>
      </c>
      <c r="AF37" s="124">
        <v>4</v>
      </c>
      <c r="AG37" s="124">
        <v>4</v>
      </c>
      <c r="AH37" s="124">
        <v>4</v>
      </c>
      <c r="AI37" s="124"/>
      <c r="AJ37" s="125"/>
      <c r="AK37" s="123">
        <v>4</v>
      </c>
      <c r="AL37" s="124">
        <v>4</v>
      </c>
      <c r="AM37" s="124">
        <v>4</v>
      </c>
      <c r="AN37" s="124">
        <v>4</v>
      </c>
      <c r="AO37" s="124">
        <v>4</v>
      </c>
      <c r="AP37" s="124"/>
      <c r="AQ37" s="125"/>
      <c r="AR37" s="123">
        <v>4</v>
      </c>
      <c r="AS37" s="124">
        <v>4</v>
      </c>
      <c r="AT37" s="124">
        <v>4</v>
      </c>
      <c r="AU37" s="124">
        <v>4</v>
      </c>
      <c r="AV37" s="124">
        <v>4</v>
      </c>
      <c r="AW37" s="124"/>
      <c r="AX37" s="125"/>
      <c r="AY37" s="476">
        <f t="shared" ref="AY37:AY103" si="4">SUM(W37:AX37)</f>
        <v>80</v>
      </c>
      <c r="AZ37" s="476"/>
      <c r="BA37" s="477"/>
      <c r="BB37" s="478">
        <f t="shared" ref="BB37:BB103" si="5">AY37/4</f>
        <v>20</v>
      </c>
      <c r="BC37" s="479"/>
      <c r="BD37" s="480"/>
      <c r="BE37" s="481"/>
      <c r="BF37" s="482"/>
      <c r="BG37" s="482"/>
      <c r="BH37" s="481"/>
      <c r="BI37" s="482"/>
      <c r="BJ37" s="482"/>
      <c r="BK37" s="514"/>
      <c r="BL37" s="515"/>
      <c r="BM37" s="515"/>
      <c r="BN37" s="516"/>
      <c r="BQ37" s="28"/>
      <c r="BR37" s="108"/>
      <c r="BS37" s="108"/>
      <c r="BT37" s="24"/>
      <c r="BU37" s="24"/>
    </row>
    <row r="38" spans="2:96" ht="21" customHeight="1">
      <c r="B38" s="506"/>
      <c r="C38" s="517" t="s">
        <v>52</v>
      </c>
      <c r="D38" s="668" t="s">
        <v>1</v>
      </c>
      <c r="E38" s="668"/>
      <c r="F38" s="668"/>
      <c r="G38" s="668"/>
      <c r="H38" s="668"/>
      <c r="I38" s="661"/>
      <c r="J38" s="688" t="s">
        <v>126</v>
      </c>
      <c r="K38" s="668"/>
      <c r="L38" s="668"/>
      <c r="M38" s="668"/>
      <c r="N38" s="668"/>
      <c r="O38" s="661"/>
      <c r="P38" s="662"/>
      <c r="Q38" s="663"/>
      <c r="R38" s="663"/>
      <c r="S38" s="663"/>
      <c r="T38" s="663"/>
      <c r="U38" s="663"/>
      <c r="V38" s="664"/>
      <c r="W38" s="126">
        <v>8</v>
      </c>
      <c r="X38" s="127">
        <v>8</v>
      </c>
      <c r="Y38" s="127">
        <v>8</v>
      </c>
      <c r="Z38" s="127">
        <v>8</v>
      </c>
      <c r="AA38" s="127">
        <v>8</v>
      </c>
      <c r="AB38" s="127"/>
      <c r="AC38" s="128"/>
      <c r="AD38" s="126">
        <v>8</v>
      </c>
      <c r="AE38" s="127">
        <v>8</v>
      </c>
      <c r="AF38" s="127">
        <v>8</v>
      </c>
      <c r="AG38" s="127">
        <v>8</v>
      </c>
      <c r="AH38" s="127">
        <v>8</v>
      </c>
      <c r="AI38" s="127"/>
      <c r="AJ38" s="128"/>
      <c r="AK38" s="126">
        <v>8</v>
      </c>
      <c r="AL38" s="127">
        <v>8</v>
      </c>
      <c r="AM38" s="127">
        <v>8</v>
      </c>
      <c r="AN38" s="127">
        <v>8</v>
      </c>
      <c r="AO38" s="127">
        <v>8</v>
      </c>
      <c r="AP38" s="127"/>
      <c r="AQ38" s="128"/>
      <c r="AR38" s="126">
        <v>8</v>
      </c>
      <c r="AS38" s="127">
        <v>8</v>
      </c>
      <c r="AT38" s="127">
        <v>8</v>
      </c>
      <c r="AU38" s="127">
        <v>8</v>
      </c>
      <c r="AV38" s="127">
        <v>8</v>
      </c>
      <c r="AW38" s="127"/>
      <c r="AX38" s="128"/>
      <c r="AY38" s="522">
        <f t="shared" si="4"/>
        <v>160</v>
      </c>
      <c r="AZ38" s="522"/>
      <c r="BA38" s="523"/>
      <c r="BB38" s="459">
        <f t="shared" si="5"/>
        <v>40</v>
      </c>
      <c r="BC38" s="460"/>
      <c r="BD38" s="461"/>
      <c r="BE38" s="491"/>
      <c r="BF38" s="492"/>
      <c r="BG38" s="493"/>
      <c r="BH38" s="491"/>
      <c r="BI38" s="492"/>
      <c r="BJ38" s="493"/>
      <c r="BK38" s="511"/>
      <c r="BL38" s="512"/>
      <c r="BM38" s="512"/>
      <c r="BN38" s="513"/>
      <c r="BO38" s="37"/>
    </row>
    <row r="39" spans="2:96" ht="21" customHeight="1">
      <c r="B39" s="506"/>
      <c r="C39" s="518"/>
      <c r="D39" s="647"/>
      <c r="E39" s="647"/>
      <c r="F39" s="647"/>
      <c r="G39" s="647"/>
      <c r="H39" s="647"/>
      <c r="I39" s="648"/>
      <c r="J39" s="646"/>
      <c r="K39" s="647"/>
      <c r="L39" s="647"/>
      <c r="M39" s="647"/>
      <c r="N39" s="647"/>
      <c r="O39" s="648"/>
      <c r="P39" s="643"/>
      <c r="Q39" s="644"/>
      <c r="R39" s="644"/>
      <c r="S39" s="644"/>
      <c r="T39" s="644"/>
      <c r="U39" s="644"/>
      <c r="V39" s="645"/>
      <c r="W39" s="129"/>
      <c r="X39" s="130"/>
      <c r="Y39" s="130"/>
      <c r="Z39" s="130"/>
      <c r="AA39" s="130"/>
      <c r="AB39" s="130"/>
      <c r="AC39" s="131"/>
      <c r="AD39" s="129"/>
      <c r="AE39" s="130"/>
      <c r="AF39" s="130"/>
      <c r="AG39" s="130"/>
      <c r="AH39" s="130"/>
      <c r="AI39" s="130"/>
      <c r="AJ39" s="131"/>
      <c r="AK39" s="129"/>
      <c r="AL39" s="130"/>
      <c r="AM39" s="130"/>
      <c r="AN39" s="130"/>
      <c r="AO39" s="130"/>
      <c r="AP39" s="130"/>
      <c r="AQ39" s="131"/>
      <c r="AR39" s="129"/>
      <c r="AS39" s="130"/>
      <c r="AT39" s="130"/>
      <c r="AU39" s="130"/>
      <c r="AV39" s="130"/>
      <c r="AW39" s="130"/>
      <c r="AX39" s="131"/>
      <c r="AY39" s="483">
        <f t="shared" si="4"/>
        <v>0</v>
      </c>
      <c r="AZ39" s="483"/>
      <c r="BA39" s="484"/>
      <c r="BB39" s="485">
        <f t="shared" si="5"/>
        <v>0</v>
      </c>
      <c r="BC39" s="486"/>
      <c r="BD39" s="487"/>
      <c r="BE39" s="488"/>
      <c r="BF39" s="489"/>
      <c r="BG39" s="490"/>
      <c r="BH39" s="488"/>
      <c r="BI39" s="489"/>
      <c r="BJ39" s="490"/>
      <c r="BK39" s="354"/>
      <c r="BL39" s="355"/>
      <c r="BM39" s="355"/>
      <c r="BN39" s="503"/>
      <c r="BO39" s="37"/>
    </row>
    <row r="40" spans="2:96" ht="21" customHeight="1">
      <c r="B40" s="506"/>
      <c r="C40" s="518"/>
      <c r="D40" s="647"/>
      <c r="E40" s="647"/>
      <c r="F40" s="647"/>
      <c r="G40" s="647"/>
      <c r="H40" s="647"/>
      <c r="I40" s="648"/>
      <c r="J40" s="646"/>
      <c r="K40" s="647"/>
      <c r="L40" s="647"/>
      <c r="M40" s="647"/>
      <c r="N40" s="647"/>
      <c r="O40" s="648"/>
      <c r="P40" s="643"/>
      <c r="Q40" s="644"/>
      <c r="R40" s="644"/>
      <c r="S40" s="644"/>
      <c r="T40" s="644"/>
      <c r="U40" s="644"/>
      <c r="V40" s="645"/>
      <c r="W40" s="129"/>
      <c r="X40" s="130"/>
      <c r="Y40" s="130"/>
      <c r="Z40" s="130"/>
      <c r="AA40" s="130"/>
      <c r="AB40" s="130"/>
      <c r="AC40" s="131"/>
      <c r="AD40" s="129"/>
      <c r="AE40" s="130"/>
      <c r="AF40" s="130"/>
      <c r="AG40" s="130"/>
      <c r="AH40" s="130"/>
      <c r="AI40" s="130"/>
      <c r="AJ40" s="131"/>
      <c r="AK40" s="129"/>
      <c r="AL40" s="130"/>
      <c r="AM40" s="130"/>
      <c r="AN40" s="130"/>
      <c r="AO40" s="130"/>
      <c r="AP40" s="130"/>
      <c r="AQ40" s="131"/>
      <c r="AR40" s="129"/>
      <c r="AS40" s="130"/>
      <c r="AT40" s="130"/>
      <c r="AU40" s="130"/>
      <c r="AV40" s="130"/>
      <c r="AW40" s="130"/>
      <c r="AX40" s="131"/>
      <c r="AY40" s="483">
        <f t="shared" si="4"/>
        <v>0</v>
      </c>
      <c r="AZ40" s="483"/>
      <c r="BA40" s="484"/>
      <c r="BB40" s="485">
        <f t="shared" si="5"/>
        <v>0</v>
      </c>
      <c r="BC40" s="486"/>
      <c r="BD40" s="487"/>
      <c r="BE40" s="488"/>
      <c r="BF40" s="489"/>
      <c r="BG40" s="490"/>
      <c r="BH40" s="488"/>
      <c r="BI40" s="489"/>
      <c r="BJ40" s="490"/>
      <c r="BK40" s="354"/>
      <c r="BL40" s="355"/>
      <c r="BM40" s="355"/>
      <c r="BN40" s="503"/>
      <c r="BO40" s="37"/>
    </row>
    <row r="41" spans="2:96" ht="21" customHeight="1">
      <c r="B41" s="506"/>
      <c r="C41" s="518"/>
      <c r="D41" s="647"/>
      <c r="E41" s="647"/>
      <c r="F41" s="647"/>
      <c r="G41" s="647"/>
      <c r="H41" s="647"/>
      <c r="I41" s="648"/>
      <c r="J41" s="646"/>
      <c r="K41" s="647"/>
      <c r="L41" s="647"/>
      <c r="M41" s="647"/>
      <c r="N41" s="647"/>
      <c r="O41" s="648"/>
      <c r="P41" s="643"/>
      <c r="Q41" s="644"/>
      <c r="R41" s="644"/>
      <c r="S41" s="644"/>
      <c r="T41" s="644"/>
      <c r="U41" s="644"/>
      <c r="V41" s="645"/>
      <c r="W41" s="129"/>
      <c r="X41" s="130"/>
      <c r="Y41" s="130"/>
      <c r="Z41" s="130"/>
      <c r="AA41" s="130"/>
      <c r="AB41" s="130"/>
      <c r="AC41" s="131"/>
      <c r="AD41" s="129"/>
      <c r="AE41" s="130"/>
      <c r="AF41" s="130"/>
      <c r="AG41" s="130"/>
      <c r="AH41" s="130"/>
      <c r="AI41" s="130"/>
      <c r="AJ41" s="131"/>
      <c r="AK41" s="129"/>
      <c r="AL41" s="130"/>
      <c r="AM41" s="130"/>
      <c r="AN41" s="130"/>
      <c r="AO41" s="130"/>
      <c r="AP41" s="130"/>
      <c r="AQ41" s="131"/>
      <c r="AR41" s="129"/>
      <c r="AS41" s="130"/>
      <c r="AT41" s="130"/>
      <c r="AU41" s="130"/>
      <c r="AV41" s="130"/>
      <c r="AW41" s="130"/>
      <c r="AX41" s="131"/>
      <c r="AY41" s="483">
        <f t="shared" si="4"/>
        <v>0</v>
      </c>
      <c r="AZ41" s="483"/>
      <c r="BA41" s="484"/>
      <c r="BB41" s="485">
        <f t="shared" si="5"/>
        <v>0</v>
      </c>
      <c r="BC41" s="486"/>
      <c r="BD41" s="487"/>
      <c r="BE41" s="488"/>
      <c r="BF41" s="489"/>
      <c r="BG41" s="490"/>
      <c r="BH41" s="488"/>
      <c r="BI41" s="489"/>
      <c r="BJ41" s="490"/>
      <c r="BK41" s="354"/>
      <c r="BL41" s="355"/>
      <c r="BM41" s="355"/>
      <c r="BN41" s="503"/>
      <c r="BO41" s="37"/>
      <c r="CC41" s="8"/>
      <c r="CD41" s="6"/>
      <c r="CE41" s="6"/>
      <c r="CF41" s="6"/>
      <c r="CG41" s="6"/>
      <c r="CH41" s="6"/>
      <c r="CI41" s="6"/>
      <c r="CJ41" s="6"/>
      <c r="CK41" s="6"/>
      <c r="CL41" s="6"/>
      <c r="CM41" s="6"/>
      <c r="CN41" s="6"/>
      <c r="CO41" s="6"/>
      <c r="CP41" s="6"/>
      <c r="CQ41" s="6"/>
      <c r="CR41" s="6"/>
    </row>
    <row r="42" spans="2:96" ht="21" customHeight="1" thickBot="1">
      <c r="B42" s="506"/>
      <c r="C42" s="518"/>
      <c r="D42" s="672"/>
      <c r="E42" s="672"/>
      <c r="F42" s="672"/>
      <c r="G42" s="672"/>
      <c r="H42" s="672"/>
      <c r="I42" s="673"/>
      <c r="J42" s="689"/>
      <c r="K42" s="690"/>
      <c r="L42" s="690"/>
      <c r="M42" s="690"/>
      <c r="N42" s="690"/>
      <c r="O42" s="691"/>
      <c r="P42" s="643"/>
      <c r="Q42" s="644"/>
      <c r="R42" s="644"/>
      <c r="S42" s="644"/>
      <c r="T42" s="644"/>
      <c r="U42" s="644"/>
      <c r="V42" s="645"/>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3"/>
      <c r="AU42" s="133"/>
      <c r="AV42" s="133"/>
      <c r="AW42" s="133"/>
      <c r="AX42" s="134"/>
      <c r="AY42" s="465">
        <f t="shared" si="4"/>
        <v>0</v>
      </c>
      <c r="AZ42" s="465"/>
      <c r="BA42" s="466"/>
      <c r="BB42" s="467">
        <f t="shared" si="5"/>
        <v>0</v>
      </c>
      <c r="BC42" s="468"/>
      <c r="BD42" s="469"/>
      <c r="BE42" s="473"/>
      <c r="BF42" s="474"/>
      <c r="BG42" s="475"/>
      <c r="BH42" s="473"/>
      <c r="BI42" s="474"/>
      <c r="BJ42" s="475"/>
      <c r="BK42" s="393"/>
      <c r="BL42" s="394"/>
      <c r="BM42" s="394"/>
      <c r="BN42" s="504"/>
      <c r="BO42" s="37"/>
      <c r="CC42" s="6"/>
      <c r="CD42" s="6"/>
      <c r="CE42" s="530"/>
      <c r="CF42" s="530"/>
      <c r="CG42" s="530"/>
      <c r="CH42" s="530"/>
      <c r="CI42" s="530"/>
      <c r="CJ42" s="530"/>
      <c r="CK42" s="527"/>
      <c r="CL42" s="527"/>
      <c r="CM42" s="527"/>
      <c r="CN42" s="527"/>
      <c r="CO42" s="527"/>
      <c r="CP42" s="24"/>
      <c r="CQ42" s="24"/>
      <c r="CR42" s="24"/>
    </row>
    <row r="43" spans="2:96" ht="21" customHeight="1">
      <c r="B43" s="506"/>
      <c r="C43" s="525" t="s">
        <v>24</v>
      </c>
      <c r="D43" s="651" t="s">
        <v>121</v>
      </c>
      <c r="E43" s="652"/>
      <c r="F43" s="652"/>
      <c r="G43" s="652"/>
      <c r="H43" s="652"/>
      <c r="I43" s="652"/>
      <c r="J43" s="688" t="s">
        <v>123</v>
      </c>
      <c r="K43" s="668"/>
      <c r="L43" s="668"/>
      <c r="M43" s="668"/>
      <c r="N43" s="668"/>
      <c r="O43" s="661"/>
      <c r="P43" s="662"/>
      <c r="Q43" s="663"/>
      <c r="R43" s="663"/>
      <c r="S43" s="663"/>
      <c r="T43" s="663"/>
      <c r="U43" s="663"/>
      <c r="V43" s="664"/>
      <c r="W43" s="126"/>
      <c r="X43" s="127">
        <v>8</v>
      </c>
      <c r="Y43" s="127"/>
      <c r="Z43" s="127">
        <v>8</v>
      </c>
      <c r="AA43" s="127">
        <v>8</v>
      </c>
      <c r="AB43" s="127"/>
      <c r="AC43" s="128"/>
      <c r="AD43" s="126"/>
      <c r="AE43" s="127">
        <v>8</v>
      </c>
      <c r="AF43" s="127"/>
      <c r="AG43" s="127">
        <v>8</v>
      </c>
      <c r="AH43" s="127">
        <v>8</v>
      </c>
      <c r="AI43" s="127"/>
      <c r="AJ43" s="128"/>
      <c r="AK43" s="126"/>
      <c r="AL43" s="127">
        <v>8</v>
      </c>
      <c r="AM43" s="127"/>
      <c r="AN43" s="127">
        <v>8</v>
      </c>
      <c r="AO43" s="127">
        <v>8</v>
      </c>
      <c r="AP43" s="127"/>
      <c r="AQ43" s="128"/>
      <c r="AR43" s="135"/>
      <c r="AS43" s="127">
        <v>8</v>
      </c>
      <c r="AT43" s="127"/>
      <c r="AU43" s="127">
        <v>8</v>
      </c>
      <c r="AV43" s="127">
        <v>8</v>
      </c>
      <c r="AW43" s="127"/>
      <c r="AX43" s="128"/>
      <c r="AY43" s="523">
        <f t="shared" si="4"/>
        <v>96</v>
      </c>
      <c r="AZ43" s="550"/>
      <c r="BA43" s="550"/>
      <c r="BB43" s="524">
        <f>AY43/4</f>
        <v>24</v>
      </c>
      <c r="BC43" s="524"/>
      <c r="BD43" s="524"/>
      <c r="BE43" s="531">
        <f>ROUNDDOWN(SUM(BB43:BD77)/AY110,1)</f>
        <v>2.5</v>
      </c>
      <c r="BF43" s="532"/>
      <c r="BG43" s="533"/>
      <c r="BH43" s="540">
        <f>ROUNDDOWN(SUM(BB43:BD77)/40,1)</f>
        <v>2</v>
      </c>
      <c r="BI43" s="541"/>
      <c r="BJ43" s="542"/>
      <c r="BK43" s="511"/>
      <c r="BL43" s="512"/>
      <c r="BM43" s="512"/>
      <c r="BN43" s="513"/>
      <c r="BO43" s="37"/>
      <c r="BP43" s="11"/>
      <c r="CC43" s="6"/>
      <c r="CD43" s="6"/>
      <c r="CE43" s="530"/>
      <c r="CF43" s="530"/>
      <c r="CG43" s="530"/>
      <c r="CH43" s="530"/>
      <c r="CI43" s="530"/>
      <c r="CJ43" s="530"/>
      <c r="CK43" s="527"/>
      <c r="CL43" s="527"/>
      <c r="CM43" s="527"/>
      <c r="CN43" s="527"/>
      <c r="CO43" s="527"/>
      <c r="CP43" s="24"/>
      <c r="CQ43" s="24"/>
      <c r="CR43" s="24"/>
    </row>
    <row r="44" spans="2:96" ht="21" customHeight="1">
      <c r="B44" s="506"/>
      <c r="C44" s="506"/>
      <c r="D44" s="641" t="s">
        <v>121</v>
      </c>
      <c r="E44" s="642"/>
      <c r="F44" s="642"/>
      <c r="G44" s="642"/>
      <c r="H44" s="642"/>
      <c r="I44" s="642"/>
      <c r="J44" s="646" t="s">
        <v>123</v>
      </c>
      <c r="K44" s="647"/>
      <c r="L44" s="647"/>
      <c r="M44" s="647"/>
      <c r="N44" s="647"/>
      <c r="O44" s="648"/>
      <c r="P44" s="643"/>
      <c r="Q44" s="644"/>
      <c r="R44" s="644"/>
      <c r="S44" s="644"/>
      <c r="T44" s="644"/>
      <c r="U44" s="644"/>
      <c r="V44" s="645"/>
      <c r="W44" s="129">
        <v>4</v>
      </c>
      <c r="X44" s="130"/>
      <c r="Y44" s="130">
        <v>7</v>
      </c>
      <c r="Z44" s="130"/>
      <c r="AA44" s="130"/>
      <c r="AB44" s="130">
        <v>1</v>
      </c>
      <c r="AC44" s="131">
        <v>4</v>
      </c>
      <c r="AD44" s="129">
        <v>4</v>
      </c>
      <c r="AE44" s="130"/>
      <c r="AF44" s="130">
        <v>7</v>
      </c>
      <c r="AG44" s="130"/>
      <c r="AH44" s="130"/>
      <c r="AI44" s="130">
        <v>1</v>
      </c>
      <c r="AJ44" s="131">
        <v>4</v>
      </c>
      <c r="AK44" s="129">
        <v>4</v>
      </c>
      <c r="AL44" s="130"/>
      <c r="AM44" s="130">
        <v>7</v>
      </c>
      <c r="AN44" s="130">
        <v>2</v>
      </c>
      <c r="AO44" s="130"/>
      <c r="AP44" s="130">
        <v>1</v>
      </c>
      <c r="AQ44" s="131">
        <v>4</v>
      </c>
      <c r="AR44" s="136">
        <v>4</v>
      </c>
      <c r="AS44" s="130"/>
      <c r="AT44" s="130"/>
      <c r="AU44" s="130"/>
      <c r="AV44" s="130"/>
      <c r="AW44" s="130"/>
      <c r="AX44" s="131">
        <v>7</v>
      </c>
      <c r="AY44" s="484">
        <f t="shared" si="4"/>
        <v>61</v>
      </c>
      <c r="AZ44" s="528"/>
      <c r="BA44" s="528"/>
      <c r="BB44" s="529">
        <f>AY44/4</f>
        <v>15.25</v>
      </c>
      <c r="BC44" s="529"/>
      <c r="BD44" s="529"/>
      <c r="BE44" s="534"/>
      <c r="BF44" s="535"/>
      <c r="BG44" s="536"/>
      <c r="BH44" s="543"/>
      <c r="BI44" s="544"/>
      <c r="BJ44" s="545"/>
      <c r="BK44" s="354"/>
      <c r="BL44" s="355"/>
      <c r="BM44" s="355"/>
      <c r="BN44" s="503"/>
      <c r="BO44" s="37"/>
      <c r="CC44" s="6"/>
      <c r="CD44" s="6"/>
      <c r="CE44" s="530"/>
      <c r="CF44" s="530"/>
      <c r="CG44" s="530"/>
      <c r="CH44" s="530"/>
      <c r="CI44" s="530"/>
      <c r="CJ44" s="530"/>
      <c r="CK44" s="527"/>
      <c r="CL44" s="527"/>
      <c r="CM44" s="527"/>
      <c r="CN44" s="527"/>
      <c r="CO44" s="527"/>
      <c r="CP44" s="24"/>
      <c r="CQ44" s="24"/>
      <c r="CR44" s="24"/>
    </row>
    <row r="45" spans="2:96" ht="21" customHeight="1">
      <c r="B45" s="506"/>
      <c r="C45" s="506"/>
      <c r="D45" s="641" t="s">
        <v>121</v>
      </c>
      <c r="E45" s="642"/>
      <c r="F45" s="642"/>
      <c r="G45" s="642"/>
      <c r="H45" s="642"/>
      <c r="I45" s="642"/>
      <c r="J45" s="646" t="s">
        <v>123</v>
      </c>
      <c r="K45" s="647"/>
      <c r="L45" s="647"/>
      <c r="M45" s="647"/>
      <c r="N45" s="647"/>
      <c r="O45" s="648"/>
      <c r="P45" s="643"/>
      <c r="Q45" s="644"/>
      <c r="R45" s="644"/>
      <c r="S45" s="644"/>
      <c r="T45" s="644"/>
      <c r="U45" s="644"/>
      <c r="V45" s="645"/>
      <c r="W45" s="129">
        <v>4</v>
      </c>
      <c r="X45" s="130"/>
      <c r="Y45" s="130">
        <v>7</v>
      </c>
      <c r="Z45" s="130"/>
      <c r="AA45" s="130"/>
      <c r="AB45" s="130">
        <v>1</v>
      </c>
      <c r="AC45" s="131">
        <v>4</v>
      </c>
      <c r="AD45" s="129">
        <v>4</v>
      </c>
      <c r="AE45" s="130"/>
      <c r="AF45" s="130">
        <v>7</v>
      </c>
      <c r="AG45" s="130"/>
      <c r="AH45" s="130"/>
      <c r="AI45" s="130">
        <v>1</v>
      </c>
      <c r="AJ45" s="131">
        <v>4</v>
      </c>
      <c r="AK45" s="129">
        <v>4</v>
      </c>
      <c r="AL45" s="130"/>
      <c r="AM45" s="130">
        <v>7</v>
      </c>
      <c r="AN45" s="130">
        <v>2</v>
      </c>
      <c r="AO45" s="130"/>
      <c r="AP45" s="130">
        <v>1</v>
      </c>
      <c r="AQ45" s="131">
        <v>4</v>
      </c>
      <c r="AR45" s="136">
        <v>4</v>
      </c>
      <c r="AS45" s="130"/>
      <c r="AT45" s="130"/>
      <c r="AU45" s="130"/>
      <c r="AV45" s="130"/>
      <c r="AW45" s="130"/>
      <c r="AX45" s="131">
        <v>7</v>
      </c>
      <c r="AY45" s="484">
        <f t="shared" si="4"/>
        <v>61</v>
      </c>
      <c r="AZ45" s="528"/>
      <c r="BA45" s="528"/>
      <c r="BB45" s="529">
        <f t="shared" si="5"/>
        <v>15.25</v>
      </c>
      <c r="BC45" s="529"/>
      <c r="BD45" s="529"/>
      <c r="BE45" s="534"/>
      <c r="BF45" s="535"/>
      <c r="BG45" s="536"/>
      <c r="BH45" s="543"/>
      <c r="BI45" s="544"/>
      <c r="BJ45" s="545"/>
      <c r="BK45" s="354"/>
      <c r="BL45" s="355"/>
      <c r="BM45" s="355"/>
      <c r="BN45" s="503"/>
      <c r="BO45" s="37"/>
      <c r="CC45" s="7"/>
      <c r="CD45" s="6"/>
      <c r="CE45" s="530"/>
      <c r="CF45" s="530"/>
      <c r="CG45" s="530"/>
      <c r="CH45" s="530"/>
      <c r="CI45" s="530"/>
      <c r="CJ45" s="530"/>
      <c r="CK45" s="527"/>
      <c r="CL45" s="527"/>
      <c r="CM45" s="527"/>
      <c r="CN45" s="527"/>
      <c r="CO45" s="527"/>
      <c r="CP45" s="24"/>
      <c r="CQ45" s="24"/>
      <c r="CR45" s="24"/>
    </row>
    <row r="46" spans="2:96" ht="21" customHeight="1">
      <c r="B46" s="506"/>
      <c r="C46" s="506"/>
      <c r="D46" s="641" t="s">
        <v>121</v>
      </c>
      <c r="E46" s="642"/>
      <c r="F46" s="642"/>
      <c r="G46" s="642"/>
      <c r="H46" s="642"/>
      <c r="I46" s="642"/>
      <c r="J46" s="646" t="s">
        <v>124</v>
      </c>
      <c r="K46" s="647"/>
      <c r="L46" s="647"/>
      <c r="M46" s="647"/>
      <c r="N46" s="647"/>
      <c r="O46" s="648"/>
      <c r="P46" s="643"/>
      <c r="Q46" s="644"/>
      <c r="R46" s="644"/>
      <c r="S46" s="644"/>
      <c r="T46" s="644"/>
      <c r="U46" s="644"/>
      <c r="V46" s="645"/>
      <c r="W46" s="129"/>
      <c r="X46" s="130"/>
      <c r="Y46" s="130"/>
      <c r="Z46" s="130"/>
      <c r="AA46" s="130">
        <v>7</v>
      </c>
      <c r="AB46" s="130"/>
      <c r="AC46" s="131"/>
      <c r="AD46" s="129">
        <v>1</v>
      </c>
      <c r="AE46" s="130">
        <v>4</v>
      </c>
      <c r="AF46" s="130">
        <v>4</v>
      </c>
      <c r="AG46" s="130"/>
      <c r="AH46" s="130">
        <v>7</v>
      </c>
      <c r="AI46" s="130"/>
      <c r="AJ46" s="131"/>
      <c r="AK46" s="129">
        <v>1</v>
      </c>
      <c r="AL46" s="130">
        <v>4</v>
      </c>
      <c r="AM46" s="130">
        <v>4</v>
      </c>
      <c r="AN46" s="130"/>
      <c r="AO46" s="130">
        <v>7</v>
      </c>
      <c r="AP46" s="130">
        <v>2</v>
      </c>
      <c r="AQ46" s="131"/>
      <c r="AR46" s="136">
        <v>1</v>
      </c>
      <c r="AS46" s="130">
        <v>4</v>
      </c>
      <c r="AT46" s="130"/>
      <c r="AU46" s="130"/>
      <c r="AV46" s="130">
        <v>7</v>
      </c>
      <c r="AW46" s="130"/>
      <c r="AX46" s="131">
        <v>4</v>
      </c>
      <c r="AY46" s="484">
        <f t="shared" si="4"/>
        <v>57</v>
      </c>
      <c r="AZ46" s="528"/>
      <c r="BA46" s="528"/>
      <c r="BB46" s="529">
        <f t="shared" si="5"/>
        <v>14.25</v>
      </c>
      <c r="BC46" s="529"/>
      <c r="BD46" s="529"/>
      <c r="BE46" s="534"/>
      <c r="BF46" s="535"/>
      <c r="BG46" s="536"/>
      <c r="BH46" s="543"/>
      <c r="BI46" s="544"/>
      <c r="BJ46" s="545"/>
      <c r="BK46" s="393"/>
      <c r="BL46" s="394"/>
      <c r="BM46" s="394"/>
      <c r="BN46" s="504"/>
      <c r="BO46" s="37"/>
    </row>
    <row r="47" spans="2:96" ht="21" customHeight="1">
      <c r="B47" s="506"/>
      <c r="C47" s="506"/>
      <c r="D47" s="641" t="s">
        <v>121</v>
      </c>
      <c r="E47" s="642"/>
      <c r="F47" s="642"/>
      <c r="G47" s="642"/>
      <c r="H47" s="642"/>
      <c r="I47" s="642"/>
      <c r="J47" s="646" t="s">
        <v>124</v>
      </c>
      <c r="K47" s="647"/>
      <c r="L47" s="647"/>
      <c r="M47" s="647"/>
      <c r="N47" s="647"/>
      <c r="O47" s="648"/>
      <c r="P47" s="643"/>
      <c r="Q47" s="644"/>
      <c r="R47" s="644"/>
      <c r="S47" s="644"/>
      <c r="T47" s="644"/>
      <c r="U47" s="644"/>
      <c r="V47" s="645"/>
      <c r="W47" s="129"/>
      <c r="X47" s="130"/>
      <c r="Y47" s="130"/>
      <c r="Z47" s="130"/>
      <c r="AA47" s="130">
        <v>7</v>
      </c>
      <c r="AB47" s="130"/>
      <c r="AC47" s="131"/>
      <c r="AD47" s="129">
        <v>1</v>
      </c>
      <c r="AE47" s="130">
        <v>4</v>
      </c>
      <c r="AF47" s="130">
        <v>4</v>
      </c>
      <c r="AG47" s="130"/>
      <c r="AH47" s="130">
        <v>7</v>
      </c>
      <c r="AI47" s="130"/>
      <c r="AJ47" s="131"/>
      <c r="AK47" s="129">
        <v>1</v>
      </c>
      <c r="AL47" s="130">
        <v>4</v>
      </c>
      <c r="AM47" s="130">
        <v>4</v>
      </c>
      <c r="AN47" s="130"/>
      <c r="AO47" s="130">
        <v>7</v>
      </c>
      <c r="AP47" s="130">
        <v>2</v>
      </c>
      <c r="AQ47" s="131"/>
      <c r="AR47" s="136">
        <v>1</v>
      </c>
      <c r="AS47" s="130">
        <v>4</v>
      </c>
      <c r="AT47" s="130"/>
      <c r="AU47" s="130"/>
      <c r="AV47" s="130">
        <v>7</v>
      </c>
      <c r="AW47" s="130"/>
      <c r="AX47" s="131">
        <v>4</v>
      </c>
      <c r="AY47" s="484">
        <f t="shared" si="4"/>
        <v>57</v>
      </c>
      <c r="AZ47" s="528"/>
      <c r="BA47" s="528"/>
      <c r="BB47" s="529">
        <f t="shared" si="5"/>
        <v>14.25</v>
      </c>
      <c r="BC47" s="529"/>
      <c r="BD47" s="529"/>
      <c r="BE47" s="534"/>
      <c r="BF47" s="535"/>
      <c r="BG47" s="536"/>
      <c r="BH47" s="543"/>
      <c r="BI47" s="544"/>
      <c r="BJ47" s="545"/>
      <c r="BK47" s="354"/>
      <c r="BL47" s="355"/>
      <c r="BM47" s="355"/>
      <c r="BN47" s="503"/>
      <c r="BO47" s="37"/>
    </row>
    <row r="48" spans="2:96" ht="21" customHeight="1">
      <c r="B48" s="506"/>
      <c r="C48" s="506"/>
      <c r="D48" s="641"/>
      <c r="E48" s="642"/>
      <c r="F48" s="642"/>
      <c r="G48" s="642"/>
      <c r="H48" s="642"/>
      <c r="I48" s="642"/>
      <c r="J48" s="646"/>
      <c r="K48" s="647"/>
      <c r="L48" s="647"/>
      <c r="M48" s="647"/>
      <c r="N48" s="647"/>
      <c r="O48" s="648"/>
      <c r="P48" s="243"/>
      <c r="Q48" s="244"/>
      <c r="R48" s="244"/>
      <c r="S48" s="244"/>
      <c r="T48" s="244"/>
      <c r="U48" s="244"/>
      <c r="V48" s="245"/>
      <c r="W48" s="129"/>
      <c r="X48" s="130"/>
      <c r="Y48" s="130"/>
      <c r="Z48" s="130"/>
      <c r="AA48" s="130"/>
      <c r="AB48" s="130"/>
      <c r="AC48" s="131"/>
      <c r="AD48" s="129"/>
      <c r="AE48" s="130"/>
      <c r="AF48" s="130"/>
      <c r="AG48" s="130"/>
      <c r="AH48" s="130"/>
      <c r="AI48" s="130"/>
      <c r="AJ48" s="131"/>
      <c r="AK48" s="129"/>
      <c r="AL48" s="130"/>
      <c r="AM48" s="130"/>
      <c r="AN48" s="130"/>
      <c r="AO48" s="130"/>
      <c r="AP48" s="130"/>
      <c r="AQ48" s="131"/>
      <c r="AR48" s="136"/>
      <c r="AS48" s="130"/>
      <c r="AT48" s="130"/>
      <c r="AU48" s="130"/>
      <c r="AV48" s="130"/>
      <c r="AW48" s="130"/>
      <c r="AX48" s="131"/>
      <c r="AY48" s="484">
        <f t="shared" ref="AY48:AY49" si="6">SUM(W48:AX48)</f>
        <v>0</v>
      </c>
      <c r="AZ48" s="528"/>
      <c r="BA48" s="528"/>
      <c r="BB48" s="529">
        <f t="shared" ref="BB48:BB49" si="7">AY48/4</f>
        <v>0</v>
      </c>
      <c r="BC48" s="529"/>
      <c r="BD48" s="529"/>
      <c r="BE48" s="534"/>
      <c r="BF48" s="535"/>
      <c r="BG48" s="536"/>
      <c r="BH48" s="543"/>
      <c r="BI48" s="544"/>
      <c r="BJ48" s="545"/>
      <c r="BK48" s="354"/>
      <c r="BL48" s="355"/>
      <c r="BM48" s="355"/>
      <c r="BN48" s="503"/>
      <c r="BO48" s="37"/>
    </row>
    <row r="49" spans="2:67" ht="21" customHeight="1">
      <c r="B49" s="506"/>
      <c r="C49" s="506"/>
      <c r="D49" s="641"/>
      <c r="E49" s="642"/>
      <c r="F49" s="642"/>
      <c r="G49" s="642"/>
      <c r="H49" s="642"/>
      <c r="I49" s="642"/>
      <c r="J49" s="646"/>
      <c r="K49" s="647"/>
      <c r="L49" s="647"/>
      <c r="M49" s="647"/>
      <c r="N49" s="647"/>
      <c r="O49" s="648"/>
      <c r="P49" s="243"/>
      <c r="Q49" s="244"/>
      <c r="R49" s="244"/>
      <c r="S49" s="244"/>
      <c r="T49" s="244"/>
      <c r="U49" s="244"/>
      <c r="V49" s="245"/>
      <c r="W49" s="129"/>
      <c r="X49" s="130"/>
      <c r="Y49" s="130"/>
      <c r="Z49" s="130"/>
      <c r="AA49" s="130"/>
      <c r="AB49" s="130"/>
      <c r="AC49" s="131"/>
      <c r="AD49" s="129"/>
      <c r="AE49" s="130"/>
      <c r="AF49" s="130"/>
      <c r="AG49" s="130"/>
      <c r="AH49" s="130"/>
      <c r="AI49" s="130"/>
      <c r="AJ49" s="131"/>
      <c r="AK49" s="129"/>
      <c r="AL49" s="130"/>
      <c r="AM49" s="130"/>
      <c r="AN49" s="130"/>
      <c r="AO49" s="130"/>
      <c r="AP49" s="130"/>
      <c r="AQ49" s="131"/>
      <c r="AR49" s="136"/>
      <c r="AS49" s="130"/>
      <c r="AT49" s="130"/>
      <c r="AU49" s="130"/>
      <c r="AV49" s="130"/>
      <c r="AW49" s="130"/>
      <c r="AX49" s="131"/>
      <c r="AY49" s="484">
        <f t="shared" si="6"/>
        <v>0</v>
      </c>
      <c r="AZ49" s="528"/>
      <c r="BA49" s="528"/>
      <c r="BB49" s="529">
        <f t="shared" si="7"/>
        <v>0</v>
      </c>
      <c r="BC49" s="529"/>
      <c r="BD49" s="529"/>
      <c r="BE49" s="534"/>
      <c r="BF49" s="535"/>
      <c r="BG49" s="536"/>
      <c r="BH49" s="543"/>
      <c r="BI49" s="544"/>
      <c r="BJ49" s="545"/>
      <c r="BK49" s="354"/>
      <c r="BL49" s="355"/>
      <c r="BM49" s="355"/>
      <c r="BN49" s="503"/>
      <c r="BO49" s="37"/>
    </row>
    <row r="50" spans="2:67" ht="21" customHeight="1">
      <c r="B50" s="506"/>
      <c r="C50" s="506"/>
      <c r="D50" s="641"/>
      <c r="E50" s="642"/>
      <c r="F50" s="642"/>
      <c r="G50" s="642"/>
      <c r="H50" s="642"/>
      <c r="I50" s="642"/>
      <c r="J50" s="646"/>
      <c r="K50" s="647"/>
      <c r="L50" s="647"/>
      <c r="M50" s="647"/>
      <c r="N50" s="647"/>
      <c r="O50" s="648"/>
      <c r="P50" s="243"/>
      <c r="Q50" s="244"/>
      <c r="R50" s="244"/>
      <c r="S50" s="244"/>
      <c r="T50" s="244"/>
      <c r="U50" s="244"/>
      <c r="V50" s="245"/>
      <c r="W50" s="129"/>
      <c r="X50" s="130"/>
      <c r="Y50" s="130"/>
      <c r="Z50" s="130"/>
      <c r="AA50" s="130"/>
      <c r="AB50" s="130"/>
      <c r="AC50" s="131"/>
      <c r="AD50" s="129"/>
      <c r="AE50" s="130"/>
      <c r="AF50" s="130"/>
      <c r="AG50" s="130"/>
      <c r="AH50" s="130"/>
      <c r="AI50" s="130"/>
      <c r="AJ50" s="131"/>
      <c r="AK50" s="129"/>
      <c r="AL50" s="130"/>
      <c r="AM50" s="130"/>
      <c r="AN50" s="130"/>
      <c r="AO50" s="130"/>
      <c r="AP50" s="130"/>
      <c r="AQ50" s="131"/>
      <c r="AR50" s="136"/>
      <c r="AS50" s="130"/>
      <c r="AT50" s="130"/>
      <c r="AU50" s="130"/>
      <c r="AV50" s="130"/>
      <c r="AW50" s="130"/>
      <c r="AX50" s="131"/>
      <c r="AY50" s="484">
        <f t="shared" ref="AY50:AY57" si="8">SUM(W50:AX50)</f>
        <v>0</v>
      </c>
      <c r="AZ50" s="528"/>
      <c r="BA50" s="528"/>
      <c r="BB50" s="529">
        <f t="shared" ref="BB50:BB57" si="9">AY50/4</f>
        <v>0</v>
      </c>
      <c r="BC50" s="529"/>
      <c r="BD50" s="529"/>
      <c r="BE50" s="534"/>
      <c r="BF50" s="535"/>
      <c r="BG50" s="536"/>
      <c r="BH50" s="543"/>
      <c r="BI50" s="544"/>
      <c r="BJ50" s="545"/>
      <c r="BK50" s="354"/>
      <c r="BL50" s="355"/>
      <c r="BM50" s="355"/>
      <c r="BN50" s="503"/>
      <c r="BO50" s="37"/>
    </row>
    <row r="51" spans="2:67" ht="21" customHeight="1">
      <c r="B51" s="506"/>
      <c r="C51" s="506"/>
      <c r="D51" s="641"/>
      <c r="E51" s="642"/>
      <c r="F51" s="642"/>
      <c r="G51" s="642"/>
      <c r="H51" s="642"/>
      <c r="I51" s="642"/>
      <c r="J51" s="646"/>
      <c r="K51" s="647"/>
      <c r="L51" s="647"/>
      <c r="M51" s="647"/>
      <c r="N51" s="647"/>
      <c r="O51" s="648"/>
      <c r="P51" s="243"/>
      <c r="Q51" s="244"/>
      <c r="R51" s="244"/>
      <c r="S51" s="244"/>
      <c r="T51" s="244"/>
      <c r="U51" s="244"/>
      <c r="V51" s="245"/>
      <c r="W51" s="129"/>
      <c r="X51" s="130"/>
      <c r="Y51" s="130"/>
      <c r="Z51" s="130"/>
      <c r="AA51" s="130"/>
      <c r="AB51" s="130"/>
      <c r="AC51" s="131"/>
      <c r="AD51" s="129"/>
      <c r="AE51" s="130"/>
      <c r="AF51" s="130"/>
      <c r="AG51" s="130"/>
      <c r="AH51" s="130"/>
      <c r="AI51" s="130"/>
      <c r="AJ51" s="131"/>
      <c r="AK51" s="129"/>
      <c r="AL51" s="130"/>
      <c r="AM51" s="130"/>
      <c r="AN51" s="130"/>
      <c r="AO51" s="130"/>
      <c r="AP51" s="130"/>
      <c r="AQ51" s="131"/>
      <c r="AR51" s="136"/>
      <c r="AS51" s="130"/>
      <c r="AT51" s="130"/>
      <c r="AU51" s="130"/>
      <c r="AV51" s="130"/>
      <c r="AW51" s="130"/>
      <c r="AX51" s="131"/>
      <c r="AY51" s="484">
        <f t="shared" si="8"/>
        <v>0</v>
      </c>
      <c r="AZ51" s="528"/>
      <c r="BA51" s="528"/>
      <c r="BB51" s="529">
        <f t="shared" si="9"/>
        <v>0</v>
      </c>
      <c r="BC51" s="529"/>
      <c r="BD51" s="529"/>
      <c r="BE51" s="534"/>
      <c r="BF51" s="535"/>
      <c r="BG51" s="536"/>
      <c r="BH51" s="543"/>
      <c r="BI51" s="544"/>
      <c r="BJ51" s="545"/>
      <c r="BK51" s="354"/>
      <c r="BL51" s="355"/>
      <c r="BM51" s="355"/>
      <c r="BN51" s="503"/>
      <c r="BO51" s="37"/>
    </row>
    <row r="52" spans="2:67" ht="21" customHeight="1">
      <c r="B52" s="506"/>
      <c r="C52" s="506"/>
      <c r="D52" s="641"/>
      <c r="E52" s="642"/>
      <c r="F52" s="642"/>
      <c r="G52" s="642"/>
      <c r="H52" s="642"/>
      <c r="I52" s="642"/>
      <c r="J52" s="646"/>
      <c r="K52" s="647"/>
      <c r="L52" s="647"/>
      <c r="M52" s="647"/>
      <c r="N52" s="647"/>
      <c r="O52" s="648"/>
      <c r="P52" s="243"/>
      <c r="Q52" s="244"/>
      <c r="R52" s="244"/>
      <c r="S52" s="244"/>
      <c r="T52" s="244"/>
      <c r="U52" s="244"/>
      <c r="V52" s="245"/>
      <c r="W52" s="129"/>
      <c r="X52" s="130"/>
      <c r="Y52" s="130"/>
      <c r="Z52" s="130"/>
      <c r="AA52" s="130"/>
      <c r="AB52" s="130"/>
      <c r="AC52" s="131"/>
      <c r="AD52" s="129"/>
      <c r="AE52" s="130"/>
      <c r="AF52" s="130"/>
      <c r="AG52" s="130"/>
      <c r="AH52" s="130"/>
      <c r="AI52" s="130"/>
      <c r="AJ52" s="131"/>
      <c r="AK52" s="129"/>
      <c r="AL52" s="130"/>
      <c r="AM52" s="130"/>
      <c r="AN52" s="130"/>
      <c r="AO52" s="130"/>
      <c r="AP52" s="130"/>
      <c r="AQ52" s="131"/>
      <c r="AR52" s="136"/>
      <c r="AS52" s="130"/>
      <c r="AT52" s="130"/>
      <c r="AU52" s="130"/>
      <c r="AV52" s="130"/>
      <c r="AW52" s="130"/>
      <c r="AX52" s="131"/>
      <c r="AY52" s="484">
        <f t="shared" si="8"/>
        <v>0</v>
      </c>
      <c r="AZ52" s="528"/>
      <c r="BA52" s="528"/>
      <c r="BB52" s="529">
        <f t="shared" si="9"/>
        <v>0</v>
      </c>
      <c r="BC52" s="529"/>
      <c r="BD52" s="529"/>
      <c r="BE52" s="534"/>
      <c r="BF52" s="535"/>
      <c r="BG52" s="536"/>
      <c r="BH52" s="543"/>
      <c r="BI52" s="544"/>
      <c r="BJ52" s="545"/>
      <c r="BK52" s="354"/>
      <c r="BL52" s="355"/>
      <c r="BM52" s="355"/>
      <c r="BN52" s="503"/>
      <c r="BO52" s="37"/>
    </row>
    <row r="53" spans="2:67" ht="21" customHeight="1">
      <c r="B53" s="506"/>
      <c r="C53" s="506"/>
      <c r="D53" s="641"/>
      <c r="E53" s="642"/>
      <c r="F53" s="642"/>
      <c r="G53" s="642"/>
      <c r="H53" s="642"/>
      <c r="I53" s="642"/>
      <c r="J53" s="646"/>
      <c r="K53" s="647"/>
      <c r="L53" s="647"/>
      <c r="M53" s="647"/>
      <c r="N53" s="647"/>
      <c r="O53" s="648"/>
      <c r="P53" s="243"/>
      <c r="Q53" s="244"/>
      <c r="R53" s="244"/>
      <c r="S53" s="244"/>
      <c r="T53" s="244"/>
      <c r="U53" s="244"/>
      <c r="V53" s="245"/>
      <c r="W53" s="129"/>
      <c r="X53" s="130"/>
      <c r="Y53" s="130"/>
      <c r="Z53" s="130"/>
      <c r="AA53" s="130"/>
      <c r="AB53" s="130"/>
      <c r="AC53" s="131"/>
      <c r="AD53" s="129"/>
      <c r="AE53" s="130"/>
      <c r="AF53" s="130"/>
      <c r="AG53" s="130"/>
      <c r="AH53" s="130"/>
      <c r="AI53" s="130"/>
      <c r="AJ53" s="131"/>
      <c r="AK53" s="129"/>
      <c r="AL53" s="130"/>
      <c r="AM53" s="130"/>
      <c r="AN53" s="130"/>
      <c r="AO53" s="130"/>
      <c r="AP53" s="130"/>
      <c r="AQ53" s="131"/>
      <c r="AR53" s="136"/>
      <c r="AS53" s="130"/>
      <c r="AT53" s="130"/>
      <c r="AU53" s="130"/>
      <c r="AV53" s="130"/>
      <c r="AW53" s="130"/>
      <c r="AX53" s="131"/>
      <c r="AY53" s="484">
        <f t="shared" si="8"/>
        <v>0</v>
      </c>
      <c r="AZ53" s="528"/>
      <c r="BA53" s="528"/>
      <c r="BB53" s="529">
        <f t="shared" si="9"/>
        <v>0</v>
      </c>
      <c r="BC53" s="529"/>
      <c r="BD53" s="529"/>
      <c r="BE53" s="534"/>
      <c r="BF53" s="535"/>
      <c r="BG53" s="536"/>
      <c r="BH53" s="543"/>
      <c r="BI53" s="544"/>
      <c r="BJ53" s="545"/>
      <c r="BK53" s="354"/>
      <c r="BL53" s="355"/>
      <c r="BM53" s="355"/>
      <c r="BN53" s="503"/>
      <c r="BO53" s="37"/>
    </row>
    <row r="54" spans="2:67" ht="21" customHeight="1">
      <c r="B54" s="506"/>
      <c r="C54" s="506"/>
      <c r="D54" s="641"/>
      <c r="E54" s="642"/>
      <c r="F54" s="642"/>
      <c r="G54" s="642"/>
      <c r="H54" s="642"/>
      <c r="I54" s="642"/>
      <c r="J54" s="646"/>
      <c r="K54" s="647"/>
      <c r="L54" s="647"/>
      <c r="M54" s="647"/>
      <c r="N54" s="647"/>
      <c r="O54" s="648"/>
      <c r="P54" s="243"/>
      <c r="Q54" s="244"/>
      <c r="R54" s="244"/>
      <c r="S54" s="244"/>
      <c r="T54" s="244"/>
      <c r="U54" s="244"/>
      <c r="V54" s="245"/>
      <c r="W54" s="129"/>
      <c r="X54" s="130"/>
      <c r="Y54" s="130"/>
      <c r="Z54" s="130"/>
      <c r="AA54" s="130"/>
      <c r="AB54" s="130"/>
      <c r="AC54" s="131"/>
      <c r="AD54" s="129"/>
      <c r="AE54" s="130"/>
      <c r="AF54" s="130"/>
      <c r="AG54" s="130"/>
      <c r="AH54" s="130"/>
      <c r="AI54" s="130"/>
      <c r="AJ54" s="131"/>
      <c r="AK54" s="129"/>
      <c r="AL54" s="130"/>
      <c r="AM54" s="130"/>
      <c r="AN54" s="130"/>
      <c r="AO54" s="130"/>
      <c r="AP54" s="130"/>
      <c r="AQ54" s="131"/>
      <c r="AR54" s="136"/>
      <c r="AS54" s="130"/>
      <c r="AT54" s="130"/>
      <c r="AU54" s="130"/>
      <c r="AV54" s="130"/>
      <c r="AW54" s="130"/>
      <c r="AX54" s="131"/>
      <c r="AY54" s="484">
        <f t="shared" si="8"/>
        <v>0</v>
      </c>
      <c r="AZ54" s="528"/>
      <c r="BA54" s="528"/>
      <c r="BB54" s="529">
        <f t="shared" si="9"/>
        <v>0</v>
      </c>
      <c r="BC54" s="529"/>
      <c r="BD54" s="529"/>
      <c r="BE54" s="534"/>
      <c r="BF54" s="535"/>
      <c r="BG54" s="536"/>
      <c r="BH54" s="543"/>
      <c r="BI54" s="544"/>
      <c r="BJ54" s="545"/>
      <c r="BK54" s="354"/>
      <c r="BL54" s="355"/>
      <c r="BM54" s="355"/>
      <c r="BN54" s="503"/>
      <c r="BO54" s="37"/>
    </row>
    <row r="55" spans="2:67" ht="21" customHeight="1">
      <c r="B55" s="506"/>
      <c r="C55" s="506"/>
      <c r="D55" s="641"/>
      <c r="E55" s="642"/>
      <c r="F55" s="642"/>
      <c r="G55" s="642"/>
      <c r="H55" s="642"/>
      <c r="I55" s="642"/>
      <c r="J55" s="646"/>
      <c r="K55" s="647"/>
      <c r="L55" s="647"/>
      <c r="M55" s="647"/>
      <c r="N55" s="647"/>
      <c r="O55" s="648"/>
      <c r="P55" s="243"/>
      <c r="Q55" s="244"/>
      <c r="R55" s="244"/>
      <c r="S55" s="244"/>
      <c r="T55" s="244"/>
      <c r="U55" s="244"/>
      <c r="V55" s="245"/>
      <c r="W55" s="129"/>
      <c r="X55" s="130"/>
      <c r="Y55" s="130"/>
      <c r="Z55" s="130"/>
      <c r="AA55" s="130"/>
      <c r="AB55" s="130"/>
      <c r="AC55" s="131"/>
      <c r="AD55" s="129"/>
      <c r="AE55" s="130"/>
      <c r="AF55" s="130"/>
      <c r="AG55" s="130"/>
      <c r="AH55" s="130"/>
      <c r="AI55" s="130"/>
      <c r="AJ55" s="131"/>
      <c r="AK55" s="129"/>
      <c r="AL55" s="130"/>
      <c r="AM55" s="130"/>
      <c r="AN55" s="130"/>
      <c r="AO55" s="130"/>
      <c r="AP55" s="130"/>
      <c r="AQ55" s="131"/>
      <c r="AR55" s="136"/>
      <c r="AS55" s="130"/>
      <c r="AT55" s="130"/>
      <c r="AU55" s="130"/>
      <c r="AV55" s="130"/>
      <c r="AW55" s="130"/>
      <c r="AX55" s="131"/>
      <c r="AY55" s="484">
        <f t="shared" si="8"/>
        <v>0</v>
      </c>
      <c r="AZ55" s="528"/>
      <c r="BA55" s="528"/>
      <c r="BB55" s="529">
        <f t="shared" si="9"/>
        <v>0</v>
      </c>
      <c r="BC55" s="529"/>
      <c r="BD55" s="529"/>
      <c r="BE55" s="534"/>
      <c r="BF55" s="535"/>
      <c r="BG55" s="536"/>
      <c r="BH55" s="543"/>
      <c r="BI55" s="544"/>
      <c r="BJ55" s="545"/>
      <c r="BK55" s="354"/>
      <c r="BL55" s="355"/>
      <c r="BM55" s="355"/>
      <c r="BN55" s="503"/>
      <c r="BO55" s="37"/>
    </row>
    <row r="56" spans="2:67" ht="21" customHeight="1">
      <c r="B56" s="506"/>
      <c r="C56" s="506"/>
      <c r="D56" s="641"/>
      <c r="E56" s="642"/>
      <c r="F56" s="642"/>
      <c r="G56" s="642"/>
      <c r="H56" s="642"/>
      <c r="I56" s="642"/>
      <c r="J56" s="646"/>
      <c r="K56" s="647"/>
      <c r="L56" s="647"/>
      <c r="M56" s="647"/>
      <c r="N56" s="647"/>
      <c r="O56" s="648"/>
      <c r="P56" s="243"/>
      <c r="Q56" s="244"/>
      <c r="R56" s="244"/>
      <c r="S56" s="244"/>
      <c r="T56" s="244"/>
      <c r="U56" s="244"/>
      <c r="V56" s="245"/>
      <c r="W56" s="129"/>
      <c r="X56" s="130"/>
      <c r="Y56" s="130"/>
      <c r="Z56" s="130"/>
      <c r="AA56" s="130"/>
      <c r="AB56" s="130"/>
      <c r="AC56" s="131"/>
      <c r="AD56" s="129"/>
      <c r="AE56" s="130"/>
      <c r="AF56" s="130"/>
      <c r="AG56" s="130"/>
      <c r="AH56" s="130"/>
      <c r="AI56" s="130"/>
      <c r="AJ56" s="131"/>
      <c r="AK56" s="129"/>
      <c r="AL56" s="130"/>
      <c r="AM56" s="130"/>
      <c r="AN56" s="130"/>
      <c r="AO56" s="130"/>
      <c r="AP56" s="130"/>
      <c r="AQ56" s="131"/>
      <c r="AR56" s="136"/>
      <c r="AS56" s="130"/>
      <c r="AT56" s="130"/>
      <c r="AU56" s="130"/>
      <c r="AV56" s="130"/>
      <c r="AW56" s="130"/>
      <c r="AX56" s="131"/>
      <c r="AY56" s="484">
        <f t="shared" si="8"/>
        <v>0</v>
      </c>
      <c r="AZ56" s="528"/>
      <c r="BA56" s="528"/>
      <c r="BB56" s="529">
        <f t="shared" si="9"/>
        <v>0</v>
      </c>
      <c r="BC56" s="529"/>
      <c r="BD56" s="529"/>
      <c r="BE56" s="534"/>
      <c r="BF56" s="535"/>
      <c r="BG56" s="536"/>
      <c r="BH56" s="543"/>
      <c r="BI56" s="544"/>
      <c r="BJ56" s="545"/>
      <c r="BK56" s="354"/>
      <c r="BL56" s="355"/>
      <c r="BM56" s="355"/>
      <c r="BN56" s="503"/>
      <c r="BO56" s="37"/>
    </row>
    <row r="57" spans="2:67" ht="21" customHeight="1">
      <c r="B57" s="506"/>
      <c r="C57" s="506"/>
      <c r="D57" s="641"/>
      <c r="E57" s="642"/>
      <c r="F57" s="642"/>
      <c r="G57" s="642"/>
      <c r="H57" s="642"/>
      <c r="I57" s="642"/>
      <c r="J57" s="646"/>
      <c r="K57" s="647"/>
      <c r="L57" s="647"/>
      <c r="M57" s="647"/>
      <c r="N57" s="647"/>
      <c r="O57" s="648"/>
      <c r="P57" s="243"/>
      <c r="Q57" s="244"/>
      <c r="R57" s="244"/>
      <c r="S57" s="244"/>
      <c r="T57" s="244"/>
      <c r="U57" s="244"/>
      <c r="V57" s="245"/>
      <c r="W57" s="129"/>
      <c r="X57" s="130"/>
      <c r="Y57" s="130"/>
      <c r="Z57" s="130"/>
      <c r="AA57" s="130"/>
      <c r="AB57" s="130"/>
      <c r="AC57" s="131"/>
      <c r="AD57" s="129"/>
      <c r="AE57" s="130"/>
      <c r="AF57" s="130"/>
      <c r="AG57" s="130"/>
      <c r="AH57" s="130"/>
      <c r="AI57" s="130"/>
      <c r="AJ57" s="131"/>
      <c r="AK57" s="129"/>
      <c r="AL57" s="130"/>
      <c r="AM57" s="130"/>
      <c r="AN57" s="130"/>
      <c r="AO57" s="130"/>
      <c r="AP57" s="130"/>
      <c r="AQ57" s="131"/>
      <c r="AR57" s="136"/>
      <c r="AS57" s="130"/>
      <c r="AT57" s="130"/>
      <c r="AU57" s="130"/>
      <c r="AV57" s="130"/>
      <c r="AW57" s="130"/>
      <c r="AX57" s="131"/>
      <c r="AY57" s="484">
        <f t="shared" si="8"/>
        <v>0</v>
      </c>
      <c r="AZ57" s="528"/>
      <c r="BA57" s="528"/>
      <c r="BB57" s="529">
        <f t="shared" si="9"/>
        <v>0</v>
      </c>
      <c r="BC57" s="529"/>
      <c r="BD57" s="529"/>
      <c r="BE57" s="534"/>
      <c r="BF57" s="535"/>
      <c r="BG57" s="536"/>
      <c r="BH57" s="543"/>
      <c r="BI57" s="544"/>
      <c r="BJ57" s="545"/>
      <c r="BK57" s="354"/>
      <c r="BL57" s="355"/>
      <c r="BM57" s="355"/>
      <c r="BN57" s="503"/>
      <c r="BO57" s="37"/>
    </row>
    <row r="58" spans="2:67" ht="21" customHeight="1">
      <c r="B58" s="506"/>
      <c r="C58" s="506"/>
      <c r="D58" s="641"/>
      <c r="E58" s="642"/>
      <c r="F58" s="642"/>
      <c r="G58" s="642"/>
      <c r="H58" s="642"/>
      <c r="I58" s="642"/>
      <c r="J58" s="646"/>
      <c r="K58" s="647"/>
      <c r="L58" s="647"/>
      <c r="M58" s="647"/>
      <c r="N58" s="647"/>
      <c r="O58" s="648"/>
      <c r="P58" s="643"/>
      <c r="Q58" s="644"/>
      <c r="R58" s="644"/>
      <c r="S58" s="644"/>
      <c r="T58" s="644"/>
      <c r="U58" s="644"/>
      <c r="V58" s="645"/>
      <c r="W58" s="129"/>
      <c r="X58" s="130"/>
      <c r="Y58" s="130"/>
      <c r="Z58" s="130"/>
      <c r="AA58" s="130"/>
      <c r="AB58" s="130"/>
      <c r="AC58" s="131"/>
      <c r="AD58" s="129"/>
      <c r="AE58" s="130"/>
      <c r="AF58" s="130"/>
      <c r="AG58" s="130"/>
      <c r="AH58" s="130"/>
      <c r="AI58" s="130"/>
      <c r="AJ58" s="131"/>
      <c r="AK58" s="129"/>
      <c r="AL58" s="130"/>
      <c r="AM58" s="130"/>
      <c r="AN58" s="130"/>
      <c r="AO58" s="130"/>
      <c r="AP58" s="130"/>
      <c r="AQ58" s="131"/>
      <c r="AR58" s="136"/>
      <c r="AS58" s="130"/>
      <c r="AT58" s="130"/>
      <c r="AU58" s="130"/>
      <c r="AV58" s="130"/>
      <c r="AW58" s="130"/>
      <c r="AX58" s="131"/>
      <c r="AY58" s="484">
        <f t="shared" si="4"/>
        <v>0</v>
      </c>
      <c r="AZ58" s="528"/>
      <c r="BA58" s="528"/>
      <c r="BB58" s="529">
        <f t="shared" si="5"/>
        <v>0</v>
      </c>
      <c r="BC58" s="529"/>
      <c r="BD58" s="529"/>
      <c r="BE58" s="534"/>
      <c r="BF58" s="535"/>
      <c r="BG58" s="536"/>
      <c r="BH58" s="543"/>
      <c r="BI58" s="544"/>
      <c r="BJ58" s="545"/>
      <c r="BK58" s="354"/>
      <c r="BL58" s="355"/>
      <c r="BM58" s="355"/>
      <c r="BN58" s="503"/>
      <c r="BO58" s="37"/>
    </row>
    <row r="59" spans="2:67" ht="21" customHeight="1">
      <c r="B59" s="506"/>
      <c r="C59" s="506"/>
      <c r="D59" s="641"/>
      <c r="E59" s="642"/>
      <c r="F59" s="642"/>
      <c r="G59" s="642"/>
      <c r="H59" s="642"/>
      <c r="I59" s="642"/>
      <c r="J59" s="646"/>
      <c r="K59" s="647"/>
      <c r="L59" s="647"/>
      <c r="M59" s="647"/>
      <c r="N59" s="647"/>
      <c r="O59" s="648"/>
      <c r="P59" s="243"/>
      <c r="Q59" s="244"/>
      <c r="R59" s="244"/>
      <c r="S59" s="244"/>
      <c r="T59" s="244"/>
      <c r="U59" s="244"/>
      <c r="V59" s="245"/>
      <c r="W59" s="129"/>
      <c r="X59" s="130"/>
      <c r="Y59" s="130"/>
      <c r="Z59" s="130"/>
      <c r="AA59" s="130"/>
      <c r="AB59" s="130"/>
      <c r="AC59" s="131"/>
      <c r="AD59" s="129"/>
      <c r="AE59" s="130"/>
      <c r="AF59" s="130"/>
      <c r="AG59" s="130"/>
      <c r="AH59" s="130"/>
      <c r="AI59" s="130"/>
      <c r="AJ59" s="131"/>
      <c r="AK59" s="129"/>
      <c r="AL59" s="130"/>
      <c r="AM59" s="130"/>
      <c r="AN59" s="130"/>
      <c r="AO59" s="130"/>
      <c r="AP59" s="130"/>
      <c r="AQ59" s="131"/>
      <c r="AR59" s="136"/>
      <c r="AS59" s="130"/>
      <c r="AT59" s="130"/>
      <c r="AU59" s="130"/>
      <c r="AV59" s="130"/>
      <c r="AW59" s="130"/>
      <c r="AX59" s="131"/>
      <c r="AY59" s="484">
        <f t="shared" ref="AY59" si="10">SUM(W59:AX59)</f>
        <v>0</v>
      </c>
      <c r="AZ59" s="528"/>
      <c r="BA59" s="528"/>
      <c r="BB59" s="529">
        <f t="shared" ref="BB59" si="11">AY59/4</f>
        <v>0</v>
      </c>
      <c r="BC59" s="529"/>
      <c r="BD59" s="529"/>
      <c r="BE59" s="534"/>
      <c r="BF59" s="535"/>
      <c r="BG59" s="536"/>
      <c r="BH59" s="543"/>
      <c r="BI59" s="544"/>
      <c r="BJ59" s="545"/>
      <c r="BK59" s="354"/>
      <c r="BL59" s="355"/>
      <c r="BM59" s="355"/>
      <c r="BN59" s="503"/>
      <c r="BO59" s="37"/>
    </row>
    <row r="60" spans="2:67" ht="21" customHeight="1">
      <c r="B60" s="506"/>
      <c r="C60" s="506"/>
      <c r="D60" s="641"/>
      <c r="E60" s="642"/>
      <c r="F60" s="642"/>
      <c r="G60" s="642"/>
      <c r="H60" s="642"/>
      <c r="I60" s="642"/>
      <c r="J60" s="646"/>
      <c r="K60" s="647"/>
      <c r="L60" s="647"/>
      <c r="M60" s="647"/>
      <c r="N60" s="647"/>
      <c r="O60" s="648"/>
      <c r="P60" s="643"/>
      <c r="Q60" s="644"/>
      <c r="R60" s="644"/>
      <c r="S60" s="644"/>
      <c r="T60" s="644"/>
      <c r="U60" s="644"/>
      <c r="V60" s="645"/>
      <c r="W60" s="129"/>
      <c r="X60" s="130"/>
      <c r="Y60" s="130"/>
      <c r="Z60" s="130"/>
      <c r="AA60" s="130"/>
      <c r="AB60" s="130"/>
      <c r="AC60" s="131"/>
      <c r="AD60" s="129"/>
      <c r="AE60" s="130"/>
      <c r="AF60" s="130"/>
      <c r="AG60" s="130"/>
      <c r="AH60" s="130"/>
      <c r="AI60" s="130"/>
      <c r="AJ60" s="131"/>
      <c r="AK60" s="129"/>
      <c r="AL60" s="130"/>
      <c r="AM60" s="130"/>
      <c r="AN60" s="130"/>
      <c r="AO60" s="130"/>
      <c r="AP60" s="130"/>
      <c r="AQ60" s="131"/>
      <c r="AR60" s="136"/>
      <c r="AS60" s="130"/>
      <c r="AT60" s="130"/>
      <c r="AU60" s="130"/>
      <c r="AV60" s="130"/>
      <c r="AW60" s="130"/>
      <c r="AX60" s="131"/>
      <c r="AY60" s="484">
        <f t="shared" si="4"/>
        <v>0</v>
      </c>
      <c r="AZ60" s="528"/>
      <c r="BA60" s="528"/>
      <c r="BB60" s="529">
        <f t="shared" si="5"/>
        <v>0</v>
      </c>
      <c r="BC60" s="529"/>
      <c r="BD60" s="529"/>
      <c r="BE60" s="534"/>
      <c r="BF60" s="535"/>
      <c r="BG60" s="536"/>
      <c r="BH60" s="543"/>
      <c r="BI60" s="544"/>
      <c r="BJ60" s="545"/>
      <c r="BK60" s="354"/>
      <c r="BL60" s="355"/>
      <c r="BM60" s="355"/>
      <c r="BN60" s="503"/>
      <c r="BO60" s="37"/>
    </row>
    <row r="61" spans="2:67" ht="21" customHeight="1">
      <c r="B61" s="506"/>
      <c r="C61" s="506"/>
      <c r="D61" s="641"/>
      <c r="E61" s="642"/>
      <c r="F61" s="642"/>
      <c r="G61" s="642"/>
      <c r="H61" s="642"/>
      <c r="I61" s="642"/>
      <c r="J61" s="646"/>
      <c r="K61" s="647"/>
      <c r="L61" s="647"/>
      <c r="M61" s="647"/>
      <c r="N61" s="647"/>
      <c r="O61" s="648"/>
      <c r="P61" s="247"/>
      <c r="Q61" s="248"/>
      <c r="R61" s="248"/>
      <c r="S61" s="248"/>
      <c r="T61" s="248"/>
      <c r="U61" s="248"/>
      <c r="V61" s="249"/>
      <c r="W61" s="132"/>
      <c r="X61" s="133"/>
      <c r="Y61" s="133"/>
      <c r="Z61" s="133"/>
      <c r="AA61" s="133"/>
      <c r="AB61" s="133"/>
      <c r="AC61" s="134"/>
      <c r="AD61" s="132"/>
      <c r="AE61" s="133"/>
      <c r="AF61" s="133"/>
      <c r="AG61" s="133"/>
      <c r="AH61" s="133"/>
      <c r="AI61" s="133"/>
      <c r="AJ61" s="134"/>
      <c r="AK61" s="132"/>
      <c r="AL61" s="133"/>
      <c r="AM61" s="133"/>
      <c r="AN61" s="133"/>
      <c r="AO61" s="133"/>
      <c r="AP61" s="133"/>
      <c r="AQ61" s="134"/>
      <c r="AR61" s="268"/>
      <c r="AS61" s="133"/>
      <c r="AT61" s="133"/>
      <c r="AU61" s="133"/>
      <c r="AV61" s="133"/>
      <c r="AW61" s="133"/>
      <c r="AX61" s="134"/>
      <c r="AY61" s="484">
        <f t="shared" ref="AY61:AY76" si="12">SUM(W61:AX61)</f>
        <v>0</v>
      </c>
      <c r="AZ61" s="528"/>
      <c r="BA61" s="528"/>
      <c r="BB61" s="529">
        <f t="shared" ref="BB61:BB76" si="13">AY61/4</f>
        <v>0</v>
      </c>
      <c r="BC61" s="529"/>
      <c r="BD61" s="529"/>
      <c r="BE61" s="534"/>
      <c r="BF61" s="535"/>
      <c r="BG61" s="536"/>
      <c r="BH61" s="543"/>
      <c r="BI61" s="544"/>
      <c r="BJ61" s="545"/>
      <c r="BK61" s="354"/>
      <c r="BL61" s="355"/>
      <c r="BM61" s="355"/>
      <c r="BN61" s="503"/>
      <c r="BO61" s="37"/>
    </row>
    <row r="62" spans="2:67" ht="21" customHeight="1">
      <c r="B62" s="506"/>
      <c r="C62" s="506"/>
      <c r="D62" s="641"/>
      <c r="E62" s="642"/>
      <c r="F62" s="642"/>
      <c r="G62" s="642"/>
      <c r="H62" s="642"/>
      <c r="I62" s="642"/>
      <c r="J62" s="646"/>
      <c r="K62" s="647"/>
      <c r="L62" s="647"/>
      <c r="M62" s="647"/>
      <c r="N62" s="647"/>
      <c r="O62" s="648"/>
      <c r="P62" s="247"/>
      <c r="Q62" s="248"/>
      <c r="R62" s="248"/>
      <c r="S62" s="248"/>
      <c r="T62" s="248"/>
      <c r="U62" s="248"/>
      <c r="V62" s="249"/>
      <c r="W62" s="132"/>
      <c r="X62" s="133"/>
      <c r="Y62" s="133"/>
      <c r="Z62" s="133"/>
      <c r="AA62" s="133"/>
      <c r="AB62" s="133"/>
      <c r="AC62" s="134"/>
      <c r="AD62" s="132"/>
      <c r="AE62" s="133"/>
      <c r="AF62" s="133"/>
      <c r="AG62" s="133"/>
      <c r="AH62" s="133"/>
      <c r="AI62" s="133"/>
      <c r="AJ62" s="134"/>
      <c r="AK62" s="132"/>
      <c r="AL62" s="133"/>
      <c r="AM62" s="133"/>
      <c r="AN62" s="133"/>
      <c r="AO62" s="133"/>
      <c r="AP62" s="133"/>
      <c r="AQ62" s="134"/>
      <c r="AR62" s="268"/>
      <c r="AS62" s="133"/>
      <c r="AT62" s="133"/>
      <c r="AU62" s="133"/>
      <c r="AV62" s="133"/>
      <c r="AW62" s="133"/>
      <c r="AX62" s="134"/>
      <c r="AY62" s="484">
        <f t="shared" si="12"/>
        <v>0</v>
      </c>
      <c r="AZ62" s="528"/>
      <c r="BA62" s="528"/>
      <c r="BB62" s="529">
        <f t="shared" si="13"/>
        <v>0</v>
      </c>
      <c r="BC62" s="529"/>
      <c r="BD62" s="529"/>
      <c r="BE62" s="534"/>
      <c r="BF62" s="535"/>
      <c r="BG62" s="536"/>
      <c r="BH62" s="543"/>
      <c r="BI62" s="544"/>
      <c r="BJ62" s="545"/>
      <c r="BK62" s="354"/>
      <c r="BL62" s="355"/>
      <c r="BM62" s="355"/>
      <c r="BN62" s="503"/>
      <c r="BO62" s="37"/>
    </row>
    <row r="63" spans="2:67" ht="21" customHeight="1">
      <c r="B63" s="506"/>
      <c r="C63" s="506"/>
      <c r="D63" s="641"/>
      <c r="E63" s="642"/>
      <c r="F63" s="642"/>
      <c r="G63" s="642"/>
      <c r="H63" s="642"/>
      <c r="I63" s="642"/>
      <c r="J63" s="646"/>
      <c r="K63" s="647"/>
      <c r="L63" s="647"/>
      <c r="M63" s="647"/>
      <c r="N63" s="647"/>
      <c r="O63" s="648"/>
      <c r="P63" s="247"/>
      <c r="Q63" s="248"/>
      <c r="R63" s="248"/>
      <c r="S63" s="248"/>
      <c r="T63" s="248"/>
      <c r="U63" s="248"/>
      <c r="V63" s="249"/>
      <c r="W63" s="132"/>
      <c r="X63" s="133"/>
      <c r="Y63" s="133"/>
      <c r="Z63" s="133"/>
      <c r="AA63" s="133"/>
      <c r="AB63" s="133"/>
      <c r="AC63" s="134"/>
      <c r="AD63" s="132"/>
      <c r="AE63" s="133"/>
      <c r="AF63" s="133"/>
      <c r="AG63" s="133"/>
      <c r="AH63" s="133"/>
      <c r="AI63" s="133"/>
      <c r="AJ63" s="134"/>
      <c r="AK63" s="132"/>
      <c r="AL63" s="133"/>
      <c r="AM63" s="133"/>
      <c r="AN63" s="133"/>
      <c r="AO63" s="133"/>
      <c r="AP63" s="133"/>
      <c r="AQ63" s="134"/>
      <c r="AR63" s="268"/>
      <c r="AS63" s="133"/>
      <c r="AT63" s="133"/>
      <c r="AU63" s="133"/>
      <c r="AV63" s="133"/>
      <c r="AW63" s="133"/>
      <c r="AX63" s="134"/>
      <c r="AY63" s="484">
        <f t="shared" si="12"/>
        <v>0</v>
      </c>
      <c r="AZ63" s="528"/>
      <c r="BA63" s="528"/>
      <c r="BB63" s="529">
        <f t="shared" si="13"/>
        <v>0</v>
      </c>
      <c r="BC63" s="529"/>
      <c r="BD63" s="529"/>
      <c r="BE63" s="534"/>
      <c r="BF63" s="535"/>
      <c r="BG63" s="536"/>
      <c r="BH63" s="543"/>
      <c r="BI63" s="544"/>
      <c r="BJ63" s="545"/>
      <c r="BK63" s="354"/>
      <c r="BL63" s="355"/>
      <c r="BM63" s="355"/>
      <c r="BN63" s="503"/>
      <c r="BO63" s="37"/>
    </row>
    <row r="64" spans="2:67" ht="21" customHeight="1">
      <c r="B64" s="506"/>
      <c r="C64" s="506"/>
      <c r="D64" s="641"/>
      <c r="E64" s="642"/>
      <c r="F64" s="642"/>
      <c r="G64" s="642"/>
      <c r="H64" s="642"/>
      <c r="I64" s="642"/>
      <c r="J64" s="646"/>
      <c r="K64" s="647"/>
      <c r="L64" s="647"/>
      <c r="M64" s="647"/>
      <c r="N64" s="647"/>
      <c r="O64" s="648"/>
      <c r="P64" s="247"/>
      <c r="Q64" s="248"/>
      <c r="R64" s="248"/>
      <c r="S64" s="248"/>
      <c r="T64" s="248"/>
      <c r="U64" s="248"/>
      <c r="V64" s="249"/>
      <c r="W64" s="132"/>
      <c r="X64" s="133"/>
      <c r="Y64" s="133"/>
      <c r="Z64" s="133"/>
      <c r="AA64" s="133"/>
      <c r="AB64" s="133"/>
      <c r="AC64" s="134"/>
      <c r="AD64" s="132"/>
      <c r="AE64" s="133"/>
      <c r="AF64" s="133"/>
      <c r="AG64" s="133"/>
      <c r="AH64" s="133"/>
      <c r="AI64" s="133"/>
      <c r="AJ64" s="134"/>
      <c r="AK64" s="132"/>
      <c r="AL64" s="133"/>
      <c r="AM64" s="133"/>
      <c r="AN64" s="133"/>
      <c r="AO64" s="133"/>
      <c r="AP64" s="133"/>
      <c r="AQ64" s="134"/>
      <c r="AR64" s="268"/>
      <c r="AS64" s="133"/>
      <c r="AT64" s="133"/>
      <c r="AU64" s="133"/>
      <c r="AV64" s="133"/>
      <c r="AW64" s="133"/>
      <c r="AX64" s="134"/>
      <c r="AY64" s="484">
        <f t="shared" si="12"/>
        <v>0</v>
      </c>
      <c r="AZ64" s="528"/>
      <c r="BA64" s="528"/>
      <c r="BB64" s="529">
        <f t="shared" si="13"/>
        <v>0</v>
      </c>
      <c r="BC64" s="529"/>
      <c r="BD64" s="529"/>
      <c r="BE64" s="534"/>
      <c r="BF64" s="535"/>
      <c r="BG64" s="536"/>
      <c r="BH64" s="543"/>
      <c r="BI64" s="544"/>
      <c r="BJ64" s="545"/>
      <c r="BK64" s="354"/>
      <c r="BL64" s="355"/>
      <c r="BM64" s="355"/>
      <c r="BN64" s="503"/>
      <c r="BO64" s="37"/>
    </row>
    <row r="65" spans="2:67" ht="21" customHeight="1">
      <c r="B65" s="506"/>
      <c r="C65" s="506"/>
      <c r="D65" s="641"/>
      <c r="E65" s="642"/>
      <c r="F65" s="642"/>
      <c r="G65" s="642"/>
      <c r="H65" s="642"/>
      <c r="I65" s="642"/>
      <c r="J65" s="646"/>
      <c r="K65" s="647"/>
      <c r="L65" s="647"/>
      <c r="M65" s="647"/>
      <c r="N65" s="647"/>
      <c r="O65" s="648"/>
      <c r="P65" s="247"/>
      <c r="Q65" s="248"/>
      <c r="R65" s="248"/>
      <c r="S65" s="248"/>
      <c r="T65" s="248"/>
      <c r="U65" s="248"/>
      <c r="V65" s="249"/>
      <c r="W65" s="132"/>
      <c r="X65" s="133"/>
      <c r="Y65" s="133"/>
      <c r="Z65" s="133"/>
      <c r="AA65" s="133"/>
      <c r="AB65" s="133"/>
      <c r="AC65" s="134"/>
      <c r="AD65" s="132"/>
      <c r="AE65" s="133"/>
      <c r="AF65" s="133"/>
      <c r="AG65" s="133"/>
      <c r="AH65" s="133"/>
      <c r="AI65" s="133"/>
      <c r="AJ65" s="134"/>
      <c r="AK65" s="132"/>
      <c r="AL65" s="133"/>
      <c r="AM65" s="133"/>
      <c r="AN65" s="133"/>
      <c r="AO65" s="133"/>
      <c r="AP65" s="133"/>
      <c r="AQ65" s="134"/>
      <c r="AR65" s="268"/>
      <c r="AS65" s="133"/>
      <c r="AT65" s="133"/>
      <c r="AU65" s="133"/>
      <c r="AV65" s="133"/>
      <c r="AW65" s="133"/>
      <c r="AX65" s="134"/>
      <c r="AY65" s="484">
        <f t="shared" si="12"/>
        <v>0</v>
      </c>
      <c r="AZ65" s="528"/>
      <c r="BA65" s="528"/>
      <c r="BB65" s="529">
        <f t="shared" si="13"/>
        <v>0</v>
      </c>
      <c r="BC65" s="529"/>
      <c r="BD65" s="529"/>
      <c r="BE65" s="534"/>
      <c r="BF65" s="535"/>
      <c r="BG65" s="536"/>
      <c r="BH65" s="543"/>
      <c r="BI65" s="544"/>
      <c r="BJ65" s="545"/>
      <c r="BK65" s="354"/>
      <c r="BL65" s="355"/>
      <c r="BM65" s="355"/>
      <c r="BN65" s="503"/>
      <c r="BO65" s="37"/>
    </row>
    <row r="66" spans="2:67" ht="21" customHeight="1">
      <c r="B66" s="506"/>
      <c r="C66" s="506"/>
      <c r="D66" s="641"/>
      <c r="E66" s="642"/>
      <c r="F66" s="642"/>
      <c r="G66" s="642"/>
      <c r="H66" s="642"/>
      <c r="I66" s="642"/>
      <c r="J66" s="646"/>
      <c r="K66" s="647"/>
      <c r="L66" s="647"/>
      <c r="M66" s="647"/>
      <c r="N66" s="647"/>
      <c r="O66" s="648"/>
      <c r="P66" s="247"/>
      <c r="Q66" s="248"/>
      <c r="R66" s="248"/>
      <c r="S66" s="248"/>
      <c r="T66" s="248"/>
      <c r="U66" s="248"/>
      <c r="V66" s="249"/>
      <c r="W66" s="132"/>
      <c r="X66" s="133"/>
      <c r="Y66" s="133"/>
      <c r="Z66" s="133"/>
      <c r="AA66" s="133"/>
      <c r="AB66" s="133"/>
      <c r="AC66" s="134"/>
      <c r="AD66" s="132"/>
      <c r="AE66" s="133"/>
      <c r="AF66" s="133"/>
      <c r="AG66" s="133"/>
      <c r="AH66" s="133"/>
      <c r="AI66" s="133"/>
      <c r="AJ66" s="134"/>
      <c r="AK66" s="132"/>
      <c r="AL66" s="133"/>
      <c r="AM66" s="133"/>
      <c r="AN66" s="133"/>
      <c r="AO66" s="133"/>
      <c r="AP66" s="133"/>
      <c r="AQ66" s="134"/>
      <c r="AR66" s="268"/>
      <c r="AS66" s="133"/>
      <c r="AT66" s="133"/>
      <c r="AU66" s="133"/>
      <c r="AV66" s="133"/>
      <c r="AW66" s="133"/>
      <c r="AX66" s="134"/>
      <c r="AY66" s="484">
        <f t="shared" si="12"/>
        <v>0</v>
      </c>
      <c r="AZ66" s="528"/>
      <c r="BA66" s="528"/>
      <c r="BB66" s="529">
        <f t="shared" si="13"/>
        <v>0</v>
      </c>
      <c r="BC66" s="529"/>
      <c r="BD66" s="529"/>
      <c r="BE66" s="534"/>
      <c r="BF66" s="535"/>
      <c r="BG66" s="536"/>
      <c r="BH66" s="543"/>
      <c r="BI66" s="544"/>
      <c r="BJ66" s="545"/>
      <c r="BK66" s="354"/>
      <c r="BL66" s="355"/>
      <c r="BM66" s="355"/>
      <c r="BN66" s="503"/>
      <c r="BO66" s="37"/>
    </row>
    <row r="67" spans="2:67" ht="21" customHeight="1">
      <c r="B67" s="506"/>
      <c r="C67" s="506"/>
      <c r="D67" s="641"/>
      <c r="E67" s="642"/>
      <c r="F67" s="642"/>
      <c r="G67" s="642"/>
      <c r="H67" s="642"/>
      <c r="I67" s="642"/>
      <c r="J67" s="646"/>
      <c r="K67" s="647"/>
      <c r="L67" s="647"/>
      <c r="M67" s="647"/>
      <c r="N67" s="647"/>
      <c r="O67" s="648"/>
      <c r="P67" s="247"/>
      <c r="Q67" s="248"/>
      <c r="R67" s="248"/>
      <c r="S67" s="248"/>
      <c r="T67" s="248"/>
      <c r="U67" s="248"/>
      <c r="V67" s="249"/>
      <c r="W67" s="132"/>
      <c r="X67" s="133"/>
      <c r="Y67" s="133"/>
      <c r="Z67" s="133"/>
      <c r="AA67" s="133"/>
      <c r="AB67" s="133"/>
      <c r="AC67" s="134"/>
      <c r="AD67" s="132"/>
      <c r="AE67" s="133"/>
      <c r="AF67" s="133"/>
      <c r="AG67" s="133"/>
      <c r="AH67" s="133"/>
      <c r="AI67" s="133"/>
      <c r="AJ67" s="134"/>
      <c r="AK67" s="132"/>
      <c r="AL67" s="133"/>
      <c r="AM67" s="133"/>
      <c r="AN67" s="133"/>
      <c r="AO67" s="133"/>
      <c r="AP67" s="133"/>
      <c r="AQ67" s="134"/>
      <c r="AR67" s="268"/>
      <c r="AS67" s="133"/>
      <c r="AT67" s="133"/>
      <c r="AU67" s="133"/>
      <c r="AV67" s="133"/>
      <c r="AW67" s="133"/>
      <c r="AX67" s="134"/>
      <c r="AY67" s="484">
        <f t="shared" si="12"/>
        <v>0</v>
      </c>
      <c r="AZ67" s="528"/>
      <c r="BA67" s="528"/>
      <c r="BB67" s="529">
        <f t="shared" si="13"/>
        <v>0</v>
      </c>
      <c r="BC67" s="529"/>
      <c r="BD67" s="529"/>
      <c r="BE67" s="534"/>
      <c r="BF67" s="535"/>
      <c r="BG67" s="536"/>
      <c r="BH67" s="543"/>
      <c r="BI67" s="544"/>
      <c r="BJ67" s="545"/>
      <c r="BK67" s="354"/>
      <c r="BL67" s="355"/>
      <c r="BM67" s="355"/>
      <c r="BN67" s="503"/>
      <c r="BO67" s="37"/>
    </row>
    <row r="68" spans="2:67" ht="21" customHeight="1">
      <c r="B68" s="506"/>
      <c r="C68" s="506"/>
      <c r="D68" s="641"/>
      <c r="E68" s="642"/>
      <c r="F68" s="642"/>
      <c r="G68" s="642"/>
      <c r="H68" s="642"/>
      <c r="I68" s="642"/>
      <c r="J68" s="646"/>
      <c r="K68" s="647"/>
      <c r="L68" s="647"/>
      <c r="M68" s="647"/>
      <c r="N68" s="647"/>
      <c r="O68" s="648"/>
      <c r="P68" s="247"/>
      <c r="Q68" s="248"/>
      <c r="R68" s="248"/>
      <c r="S68" s="248"/>
      <c r="T68" s="248"/>
      <c r="U68" s="248"/>
      <c r="V68" s="249"/>
      <c r="W68" s="132"/>
      <c r="X68" s="133"/>
      <c r="Y68" s="133"/>
      <c r="Z68" s="133"/>
      <c r="AA68" s="133"/>
      <c r="AB68" s="133"/>
      <c r="AC68" s="134"/>
      <c r="AD68" s="132"/>
      <c r="AE68" s="133"/>
      <c r="AF68" s="133"/>
      <c r="AG68" s="133"/>
      <c r="AH68" s="133"/>
      <c r="AI68" s="133"/>
      <c r="AJ68" s="134"/>
      <c r="AK68" s="132"/>
      <c r="AL68" s="133"/>
      <c r="AM68" s="133"/>
      <c r="AN68" s="133"/>
      <c r="AO68" s="133"/>
      <c r="AP68" s="133"/>
      <c r="AQ68" s="134"/>
      <c r="AR68" s="268"/>
      <c r="AS68" s="133"/>
      <c r="AT68" s="133"/>
      <c r="AU68" s="133"/>
      <c r="AV68" s="133"/>
      <c r="AW68" s="133"/>
      <c r="AX68" s="134"/>
      <c r="AY68" s="484">
        <f t="shared" si="12"/>
        <v>0</v>
      </c>
      <c r="AZ68" s="528"/>
      <c r="BA68" s="528"/>
      <c r="BB68" s="529">
        <f t="shared" si="13"/>
        <v>0</v>
      </c>
      <c r="BC68" s="529"/>
      <c r="BD68" s="529"/>
      <c r="BE68" s="534"/>
      <c r="BF68" s="535"/>
      <c r="BG68" s="536"/>
      <c r="BH68" s="543"/>
      <c r="BI68" s="544"/>
      <c r="BJ68" s="545"/>
      <c r="BK68" s="354"/>
      <c r="BL68" s="355"/>
      <c r="BM68" s="355"/>
      <c r="BN68" s="503"/>
      <c r="BO68" s="37"/>
    </row>
    <row r="69" spans="2:67" ht="21" customHeight="1">
      <c r="B69" s="506"/>
      <c r="C69" s="506"/>
      <c r="D69" s="641"/>
      <c r="E69" s="642"/>
      <c r="F69" s="642"/>
      <c r="G69" s="642"/>
      <c r="H69" s="642"/>
      <c r="I69" s="642"/>
      <c r="J69" s="646"/>
      <c r="K69" s="647"/>
      <c r="L69" s="647"/>
      <c r="M69" s="647"/>
      <c r="N69" s="647"/>
      <c r="O69" s="648"/>
      <c r="P69" s="247"/>
      <c r="Q69" s="248"/>
      <c r="R69" s="248"/>
      <c r="S69" s="248"/>
      <c r="T69" s="248"/>
      <c r="U69" s="248"/>
      <c r="V69" s="249"/>
      <c r="W69" s="132"/>
      <c r="X69" s="133"/>
      <c r="Y69" s="133"/>
      <c r="Z69" s="133"/>
      <c r="AA69" s="133"/>
      <c r="AB69" s="133"/>
      <c r="AC69" s="134"/>
      <c r="AD69" s="132"/>
      <c r="AE69" s="133"/>
      <c r="AF69" s="133"/>
      <c r="AG69" s="133"/>
      <c r="AH69" s="133"/>
      <c r="AI69" s="133"/>
      <c r="AJ69" s="134"/>
      <c r="AK69" s="132"/>
      <c r="AL69" s="133"/>
      <c r="AM69" s="133"/>
      <c r="AN69" s="133"/>
      <c r="AO69" s="133"/>
      <c r="AP69" s="133"/>
      <c r="AQ69" s="134"/>
      <c r="AR69" s="268"/>
      <c r="AS69" s="133"/>
      <c r="AT69" s="133"/>
      <c r="AU69" s="133"/>
      <c r="AV69" s="133"/>
      <c r="AW69" s="133"/>
      <c r="AX69" s="134"/>
      <c r="AY69" s="484">
        <f t="shared" si="12"/>
        <v>0</v>
      </c>
      <c r="AZ69" s="528"/>
      <c r="BA69" s="528"/>
      <c r="BB69" s="529">
        <f t="shared" si="13"/>
        <v>0</v>
      </c>
      <c r="BC69" s="529"/>
      <c r="BD69" s="529"/>
      <c r="BE69" s="534"/>
      <c r="BF69" s="535"/>
      <c r="BG69" s="536"/>
      <c r="BH69" s="543"/>
      <c r="BI69" s="544"/>
      <c r="BJ69" s="545"/>
      <c r="BK69" s="354"/>
      <c r="BL69" s="355"/>
      <c r="BM69" s="355"/>
      <c r="BN69" s="503"/>
      <c r="BO69" s="37"/>
    </row>
    <row r="70" spans="2:67" ht="21" customHeight="1">
      <c r="B70" s="506"/>
      <c r="C70" s="506"/>
      <c r="D70" s="641"/>
      <c r="E70" s="642"/>
      <c r="F70" s="642"/>
      <c r="G70" s="642"/>
      <c r="H70" s="642"/>
      <c r="I70" s="642"/>
      <c r="J70" s="646"/>
      <c r="K70" s="647"/>
      <c r="L70" s="647"/>
      <c r="M70" s="647"/>
      <c r="N70" s="647"/>
      <c r="O70" s="648"/>
      <c r="P70" s="247"/>
      <c r="Q70" s="248"/>
      <c r="R70" s="248"/>
      <c r="S70" s="248"/>
      <c r="T70" s="248"/>
      <c r="U70" s="248"/>
      <c r="V70" s="249"/>
      <c r="W70" s="132"/>
      <c r="X70" s="133"/>
      <c r="Y70" s="133"/>
      <c r="Z70" s="133"/>
      <c r="AA70" s="133"/>
      <c r="AB70" s="133"/>
      <c r="AC70" s="134"/>
      <c r="AD70" s="132"/>
      <c r="AE70" s="133"/>
      <c r="AF70" s="133"/>
      <c r="AG70" s="133"/>
      <c r="AH70" s="133"/>
      <c r="AI70" s="133"/>
      <c r="AJ70" s="134"/>
      <c r="AK70" s="132"/>
      <c r="AL70" s="133"/>
      <c r="AM70" s="133"/>
      <c r="AN70" s="133"/>
      <c r="AO70" s="133"/>
      <c r="AP70" s="133"/>
      <c r="AQ70" s="134"/>
      <c r="AR70" s="268"/>
      <c r="AS70" s="133"/>
      <c r="AT70" s="133"/>
      <c r="AU70" s="133"/>
      <c r="AV70" s="133"/>
      <c r="AW70" s="133"/>
      <c r="AX70" s="134"/>
      <c r="AY70" s="484">
        <f t="shared" si="12"/>
        <v>0</v>
      </c>
      <c r="AZ70" s="528"/>
      <c r="BA70" s="528"/>
      <c r="BB70" s="529">
        <f t="shared" si="13"/>
        <v>0</v>
      </c>
      <c r="BC70" s="529"/>
      <c r="BD70" s="529"/>
      <c r="BE70" s="534"/>
      <c r="BF70" s="535"/>
      <c r="BG70" s="536"/>
      <c r="BH70" s="543"/>
      <c r="BI70" s="544"/>
      <c r="BJ70" s="545"/>
      <c r="BK70" s="354"/>
      <c r="BL70" s="355"/>
      <c r="BM70" s="355"/>
      <c r="BN70" s="503"/>
      <c r="BO70" s="37"/>
    </row>
    <row r="71" spans="2:67" ht="21" customHeight="1">
      <c r="B71" s="506"/>
      <c r="C71" s="506"/>
      <c r="D71" s="641"/>
      <c r="E71" s="642"/>
      <c r="F71" s="642"/>
      <c r="G71" s="642"/>
      <c r="H71" s="642"/>
      <c r="I71" s="642"/>
      <c r="J71" s="646"/>
      <c r="K71" s="647"/>
      <c r="L71" s="647"/>
      <c r="M71" s="647"/>
      <c r="N71" s="647"/>
      <c r="O71" s="648"/>
      <c r="P71" s="247"/>
      <c r="Q71" s="248"/>
      <c r="R71" s="248"/>
      <c r="S71" s="248"/>
      <c r="T71" s="248"/>
      <c r="U71" s="248"/>
      <c r="V71" s="249"/>
      <c r="W71" s="132"/>
      <c r="X71" s="133"/>
      <c r="Y71" s="133"/>
      <c r="Z71" s="133"/>
      <c r="AA71" s="133"/>
      <c r="AB71" s="133"/>
      <c r="AC71" s="134"/>
      <c r="AD71" s="132"/>
      <c r="AE71" s="133"/>
      <c r="AF71" s="133"/>
      <c r="AG71" s="133"/>
      <c r="AH71" s="133"/>
      <c r="AI71" s="133"/>
      <c r="AJ71" s="134"/>
      <c r="AK71" s="132"/>
      <c r="AL71" s="133"/>
      <c r="AM71" s="133"/>
      <c r="AN71" s="133"/>
      <c r="AO71" s="133"/>
      <c r="AP71" s="133"/>
      <c r="AQ71" s="134"/>
      <c r="AR71" s="268"/>
      <c r="AS71" s="133"/>
      <c r="AT71" s="133"/>
      <c r="AU71" s="133"/>
      <c r="AV71" s="133"/>
      <c r="AW71" s="133"/>
      <c r="AX71" s="134"/>
      <c r="AY71" s="484">
        <f t="shared" si="12"/>
        <v>0</v>
      </c>
      <c r="AZ71" s="528"/>
      <c r="BA71" s="528"/>
      <c r="BB71" s="529">
        <f t="shared" si="13"/>
        <v>0</v>
      </c>
      <c r="BC71" s="529"/>
      <c r="BD71" s="529"/>
      <c r="BE71" s="534"/>
      <c r="BF71" s="535"/>
      <c r="BG71" s="536"/>
      <c r="BH71" s="543"/>
      <c r="BI71" s="544"/>
      <c r="BJ71" s="545"/>
      <c r="BK71" s="354"/>
      <c r="BL71" s="355"/>
      <c r="BM71" s="355"/>
      <c r="BN71" s="503"/>
      <c r="BO71" s="37"/>
    </row>
    <row r="72" spans="2:67" ht="21" customHeight="1">
      <c r="B72" s="506"/>
      <c r="C72" s="506"/>
      <c r="D72" s="641"/>
      <c r="E72" s="642"/>
      <c r="F72" s="642"/>
      <c r="G72" s="642"/>
      <c r="H72" s="642"/>
      <c r="I72" s="642"/>
      <c r="J72" s="646"/>
      <c r="K72" s="647"/>
      <c r="L72" s="647"/>
      <c r="M72" s="647"/>
      <c r="N72" s="647"/>
      <c r="O72" s="648"/>
      <c r="P72" s="247"/>
      <c r="Q72" s="248"/>
      <c r="R72" s="248"/>
      <c r="S72" s="248"/>
      <c r="T72" s="248"/>
      <c r="U72" s="248"/>
      <c r="V72" s="249"/>
      <c r="W72" s="132"/>
      <c r="X72" s="133"/>
      <c r="Y72" s="133"/>
      <c r="Z72" s="133"/>
      <c r="AA72" s="133"/>
      <c r="AB72" s="133"/>
      <c r="AC72" s="134"/>
      <c r="AD72" s="132"/>
      <c r="AE72" s="133"/>
      <c r="AF72" s="133"/>
      <c r="AG72" s="133"/>
      <c r="AH72" s="133"/>
      <c r="AI72" s="133"/>
      <c r="AJ72" s="134"/>
      <c r="AK72" s="132"/>
      <c r="AL72" s="133"/>
      <c r="AM72" s="133"/>
      <c r="AN72" s="133"/>
      <c r="AO72" s="133"/>
      <c r="AP72" s="133"/>
      <c r="AQ72" s="134"/>
      <c r="AR72" s="268"/>
      <c r="AS72" s="133"/>
      <c r="AT72" s="133"/>
      <c r="AU72" s="133"/>
      <c r="AV72" s="133"/>
      <c r="AW72" s="133"/>
      <c r="AX72" s="134"/>
      <c r="AY72" s="484">
        <f t="shared" si="12"/>
        <v>0</v>
      </c>
      <c r="AZ72" s="528"/>
      <c r="BA72" s="528"/>
      <c r="BB72" s="529">
        <f t="shared" si="13"/>
        <v>0</v>
      </c>
      <c r="BC72" s="529"/>
      <c r="BD72" s="529"/>
      <c r="BE72" s="534"/>
      <c r="BF72" s="535"/>
      <c r="BG72" s="536"/>
      <c r="BH72" s="543"/>
      <c r="BI72" s="544"/>
      <c r="BJ72" s="545"/>
      <c r="BK72" s="354"/>
      <c r="BL72" s="355"/>
      <c r="BM72" s="355"/>
      <c r="BN72" s="503"/>
      <c r="BO72" s="37"/>
    </row>
    <row r="73" spans="2:67" ht="21" customHeight="1">
      <c r="B73" s="506"/>
      <c r="C73" s="506"/>
      <c r="D73" s="641"/>
      <c r="E73" s="642"/>
      <c r="F73" s="642"/>
      <c r="G73" s="642"/>
      <c r="H73" s="642"/>
      <c r="I73" s="642"/>
      <c r="J73" s="646"/>
      <c r="K73" s="647"/>
      <c r="L73" s="647"/>
      <c r="M73" s="647"/>
      <c r="N73" s="647"/>
      <c r="O73" s="648"/>
      <c r="P73" s="247"/>
      <c r="Q73" s="248"/>
      <c r="R73" s="248"/>
      <c r="S73" s="248"/>
      <c r="T73" s="248"/>
      <c r="U73" s="248"/>
      <c r="V73" s="249"/>
      <c r="W73" s="132"/>
      <c r="X73" s="133"/>
      <c r="Y73" s="133"/>
      <c r="Z73" s="133"/>
      <c r="AA73" s="133"/>
      <c r="AB73" s="133"/>
      <c r="AC73" s="134"/>
      <c r="AD73" s="132"/>
      <c r="AE73" s="133"/>
      <c r="AF73" s="133"/>
      <c r="AG73" s="133"/>
      <c r="AH73" s="133"/>
      <c r="AI73" s="133"/>
      <c r="AJ73" s="134"/>
      <c r="AK73" s="132"/>
      <c r="AL73" s="133"/>
      <c r="AM73" s="133"/>
      <c r="AN73" s="133"/>
      <c r="AO73" s="133"/>
      <c r="AP73" s="133"/>
      <c r="AQ73" s="134"/>
      <c r="AR73" s="268"/>
      <c r="AS73" s="133"/>
      <c r="AT73" s="133"/>
      <c r="AU73" s="133"/>
      <c r="AV73" s="133"/>
      <c r="AW73" s="133"/>
      <c r="AX73" s="134"/>
      <c r="AY73" s="484">
        <f t="shared" si="12"/>
        <v>0</v>
      </c>
      <c r="AZ73" s="528"/>
      <c r="BA73" s="528"/>
      <c r="BB73" s="529">
        <f t="shared" si="13"/>
        <v>0</v>
      </c>
      <c r="BC73" s="529"/>
      <c r="BD73" s="529"/>
      <c r="BE73" s="534"/>
      <c r="BF73" s="535"/>
      <c r="BG73" s="536"/>
      <c r="BH73" s="543"/>
      <c r="BI73" s="544"/>
      <c r="BJ73" s="545"/>
      <c r="BK73" s="354"/>
      <c r="BL73" s="355"/>
      <c r="BM73" s="355"/>
      <c r="BN73" s="503"/>
      <c r="BO73" s="37"/>
    </row>
    <row r="74" spans="2:67" ht="21" customHeight="1">
      <c r="B74" s="506"/>
      <c r="C74" s="506"/>
      <c r="D74" s="641"/>
      <c r="E74" s="642"/>
      <c r="F74" s="642"/>
      <c r="G74" s="642"/>
      <c r="H74" s="642"/>
      <c r="I74" s="642"/>
      <c r="J74" s="646"/>
      <c r="K74" s="647"/>
      <c r="L74" s="647"/>
      <c r="M74" s="647"/>
      <c r="N74" s="647"/>
      <c r="O74" s="648"/>
      <c r="P74" s="247"/>
      <c r="Q74" s="248"/>
      <c r="R74" s="248"/>
      <c r="S74" s="248"/>
      <c r="T74" s="248"/>
      <c r="U74" s="248"/>
      <c r="V74" s="249"/>
      <c r="W74" s="132"/>
      <c r="X74" s="133"/>
      <c r="Y74" s="133"/>
      <c r="Z74" s="133"/>
      <c r="AA74" s="133"/>
      <c r="AB74" s="133"/>
      <c r="AC74" s="134"/>
      <c r="AD74" s="132"/>
      <c r="AE74" s="133"/>
      <c r="AF74" s="133"/>
      <c r="AG74" s="133"/>
      <c r="AH74" s="133"/>
      <c r="AI74" s="133"/>
      <c r="AJ74" s="134"/>
      <c r="AK74" s="132"/>
      <c r="AL74" s="133"/>
      <c r="AM74" s="133"/>
      <c r="AN74" s="133"/>
      <c r="AO74" s="133"/>
      <c r="AP74" s="133"/>
      <c r="AQ74" s="134"/>
      <c r="AR74" s="268"/>
      <c r="AS74" s="133"/>
      <c r="AT74" s="133"/>
      <c r="AU74" s="133"/>
      <c r="AV74" s="133"/>
      <c r="AW74" s="133"/>
      <c r="AX74" s="134"/>
      <c r="AY74" s="484">
        <f t="shared" si="12"/>
        <v>0</v>
      </c>
      <c r="AZ74" s="528"/>
      <c r="BA74" s="528"/>
      <c r="BB74" s="529">
        <f t="shared" si="13"/>
        <v>0</v>
      </c>
      <c r="BC74" s="529"/>
      <c r="BD74" s="529"/>
      <c r="BE74" s="534"/>
      <c r="BF74" s="535"/>
      <c r="BG74" s="536"/>
      <c r="BH74" s="543"/>
      <c r="BI74" s="544"/>
      <c r="BJ74" s="545"/>
      <c r="BK74" s="354"/>
      <c r="BL74" s="355"/>
      <c r="BM74" s="355"/>
      <c r="BN74" s="503"/>
      <c r="BO74" s="37"/>
    </row>
    <row r="75" spans="2:67" ht="21" customHeight="1">
      <c r="B75" s="506"/>
      <c r="C75" s="506"/>
      <c r="D75" s="641"/>
      <c r="E75" s="642"/>
      <c r="F75" s="642"/>
      <c r="G75" s="642"/>
      <c r="H75" s="642"/>
      <c r="I75" s="642"/>
      <c r="J75" s="646"/>
      <c r="K75" s="647"/>
      <c r="L75" s="647"/>
      <c r="M75" s="647"/>
      <c r="N75" s="647"/>
      <c r="O75" s="648"/>
      <c r="P75" s="247"/>
      <c r="Q75" s="248"/>
      <c r="R75" s="248"/>
      <c r="S75" s="248"/>
      <c r="T75" s="248"/>
      <c r="U75" s="248"/>
      <c r="V75" s="249"/>
      <c r="W75" s="132"/>
      <c r="X75" s="133"/>
      <c r="Y75" s="133"/>
      <c r="Z75" s="133"/>
      <c r="AA75" s="133"/>
      <c r="AB75" s="133"/>
      <c r="AC75" s="134"/>
      <c r="AD75" s="132"/>
      <c r="AE75" s="133"/>
      <c r="AF75" s="133"/>
      <c r="AG75" s="133"/>
      <c r="AH75" s="133"/>
      <c r="AI75" s="133"/>
      <c r="AJ75" s="134"/>
      <c r="AK75" s="132"/>
      <c r="AL75" s="133"/>
      <c r="AM75" s="133"/>
      <c r="AN75" s="133"/>
      <c r="AO75" s="133"/>
      <c r="AP75" s="133"/>
      <c r="AQ75" s="134"/>
      <c r="AR75" s="268"/>
      <c r="AS75" s="133"/>
      <c r="AT75" s="133"/>
      <c r="AU75" s="133"/>
      <c r="AV75" s="133"/>
      <c r="AW75" s="133"/>
      <c r="AX75" s="134"/>
      <c r="AY75" s="484">
        <f t="shared" si="12"/>
        <v>0</v>
      </c>
      <c r="AZ75" s="528"/>
      <c r="BA75" s="528"/>
      <c r="BB75" s="529">
        <f t="shared" si="13"/>
        <v>0</v>
      </c>
      <c r="BC75" s="529"/>
      <c r="BD75" s="529"/>
      <c r="BE75" s="534"/>
      <c r="BF75" s="535"/>
      <c r="BG75" s="536"/>
      <c r="BH75" s="543"/>
      <c r="BI75" s="544"/>
      <c r="BJ75" s="545"/>
      <c r="BK75" s="354"/>
      <c r="BL75" s="355"/>
      <c r="BM75" s="355"/>
      <c r="BN75" s="503"/>
      <c r="BO75" s="37"/>
    </row>
    <row r="76" spans="2:67" ht="21" customHeight="1">
      <c r="B76" s="506"/>
      <c r="C76" s="506"/>
      <c r="D76" s="641"/>
      <c r="E76" s="642"/>
      <c r="F76" s="642"/>
      <c r="G76" s="642"/>
      <c r="H76" s="642"/>
      <c r="I76" s="642"/>
      <c r="J76" s="646"/>
      <c r="K76" s="647"/>
      <c r="L76" s="647"/>
      <c r="M76" s="647"/>
      <c r="N76" s="647"/>
      <c r="O76" s="648"/>
      <c r="P76" s="247"/>
      <c r="Q76" s="248"/>
      <c r="R76" s="248"/>
      <c r="S76" s="248"/>
      <c r="T76" s="248"/>
      <c r="U76" s="248"/>
      <c r="V76" s="249"/>
      <c r="W76" s="132"/>
      <c r="X76" s="133"/>
      <c r="Y76" s="133"/>
      <c r="Z76" s="133"/>
      <c r="AA76" s="133"/>
      <c r="AB76" s="133"/>
      <c r="AC76" s="134"/>
      <c r="AD76" s="132"/>
      <c r="AE76" s="133"/>
      <c r="AF76" s="133"/>
      <c r="AG76" s="133"/>
      <c r="AH76" s="133"/>
      <c r="AI76" s="133"/>
      <c r="AJ76" s="134"/>
      <c r="AK76" s="132"/>
      <c r="AL76" s="133"/>
      <c r="AM76" s="133"/>
      <c r="AN76" s="133"/>
      <c r="AO76" s="133"/>
      <c r="AP76" s="133"/>
      <c r="AQ76" s="134"/>
      <c r="AR76" s="268"/>
      <c r="AS76" s="133"/>
      <c r="AT76" s="133"/>
      <c r="AU76" s="133"/>
      <c r="AV76" s="133"/>
      <c r="AW76" s="133"/>
      <c r="AX76" s="134"/>
      <c r="AY76" s="484">
        <f t="shared" si="12"/>
        <v>0</v>
      </c>
      <c r="AZ76" s="528"/>
      <c r="BA76" s="528"/>
      <c r="BB76" s="529">
        <f t="shared" si="13"/>
        <v>0</v>
      </c>
      <c r="BC76" s="529"/>
      <c r="BD76" s="529"/>
      <c r="BE76" s="534"/>
      <c r="BF76" s="535"/>
      <c r="BG76" s="536"/>
      <c r="BH76" s="543"/>
      <c r="BI76" s="544"/>
      <c r="BJ76" s="545"/>
      <c r="BK76" s="354"/>
      <c r="BL76" s="355"/>
      <c r="BM76" s="355"/>
      <c r="BN76" s="503"/>
      <c r="BO76" s="37"/>
    </row>
    <row r="77" spans="2:67" ht="21" customHeight="1" thickBot="1">
      <c r="B77" s="506"/>
      <c r="C77" s="506"/>
      <c r="D77" s="641"/>
      <c r="E77" s="642"/>
      <c r="F77" s="642"/>
      <c r="G77" s="642"/>
      <c r="H77" s="642"/>
      <c r="I77" s="642"/>
      <c r="J77" s="689"/>
      <c r="K77" s="690"/>
      <c r="L77" s="690"/>
      <c r="M77" s="690"/>
      <c r="N77" s="690"/>
      <c r="O77" s="691"/>
      <c r="P77" s="665"/>
      <c r="Q77" s="666"/>
      <c r="R77" s="666"/>
      <c r="S77" s="666"/>
      <c r="T77" s="666"/>
      <c r="U77" s="666"/>
      <c r="V77" s="667"/>
      <c r="W77" s="137"/>
      <c r="X77" s="138"/>
      <c r="Y77" s="138"/>
      <c r="Z77" s="138"/>
      <c r="AA77" s="138"/>
      <c r="AB77" s="138"/>
      <c r="AC77" s="139"/>
      <c r="AD77" s="137"/>
      <c r="AE77" s="138"/>
      <c r="AF77" s="138"/>
      <c r="AG77" s="138"/>
      <c r="AH77" s="138"/>
      <c r="AI77" s="138"/>
      <c r="AJ77" s="139"/>
      <c r="AK77" s="137"/>
      <c r="AL77" s="138"/>
      <c r="AM77" s="138"/>
      <c r="AN77" s="138"/>
      <c r="AO77" s="138"/>
      <c r="AP77" s="138"/>
      <c r="AQ77" s="139"/>
      <c r="AR77" s="140"/>
      <c r="AS77" s="138"/>
      <c r="AT77" s="138"/>
      <c r="AU77" s="138"/>
      <c r="AV77" s="138"/>
      <c r="AW77" s="138"/>
      <c r="AX77" s="139"/>
      <c r="AY77" s="554">
        <f>SUM(W77:AX77)</f>
        <v>0</v>
      </c>
      <c r="AZ77" s="555"/>
      <c r="BA77" s="555"/>
      <c r="BB77" s="556">
        <f>AY77/4</f>
        <v>0</v>
      </c>
      <c r="BC77" s="556"/>
      <c r="BD77" s="556"/>
      <c r="BE77" s="537"/>
      <c r="BF77" s="538"/>
      <c r="BG77" s="539"/>
      <c r="BH77" s="546"/>
      <c r="BI77" s="547"/>
      <c r="BJ77" s="548"/>
      <c r="BK77" s="559"/>
      <c r="BL77" s="560"/>
      <c r="BM77" s="560"/>
      <c r="BN77" s="561"/>
      <c r="BO77" s="37"/>
    </row>
    <row r="78" spans="2:67" ht="21" customHeight="1">
      <c r="B78" s="506"/>
      <c r="C78" s="596" t="s">
        <v>51</v>
      </c>
      <c r="D78" s="661" t="s">
        <v>125</v>
      </c>
      <c r="E78" s="652"/>
      <c r="F78" s="652"/>
      <c r="G78" s="652"/>
      <c r="H78" s="652"/>
      <c r="I78" s="652"/>
      <c r="J78" s="688" t="s">
        <v>123</v>
      </c>
      <c r="K78" s="668"/>
      <c r="L78" s="668"/>
      <c r="M78" s="668"/>
      <c r="N78" s="668"/>
      <c r="O78" s="661"/>
      <c r="P78" s="662"/>
      <c r="Q78" s="663"/>
      <c r="R78" s="663"/>
      <c r="S78" s="663"/>
      <c r="T78" s="663"/>
      <c r="U78" s="663"/>
      <c r="V78" s="664"/>
      <c r="W78" s="141"/>
      <c r="X78" s="142">
        <v>7</v>
      </c>
      <c r="Y78" s="142">
        <v>7</v>
      </c>
      <c r="Z78" s="142"/>
      <c r="AA78" s="142">
        <v>7</v>
      </c>
      <c r="AB78" s="142"/>
      <c r="AC78" s="143">
        <v>7</v>
      </c>
      <c r="AD78" s="141"/>
      <c r="AE78" s="142">
        <v>7</v>
      </c>
      <c r="AF78" s="142">
        <v>7</v>
      </c>
      <c r="AG78" s="142"/>
      <c r="AH78" s="142">
        <v>7</v>
      </c>
      <c r="AI78" s="142"/>
      <c r="AJ78" s="143">
        <v>7</v>
      </c>
      <c r="AK78" s="141"/>
      <c r="AL78" s="142">
        <v>7</v>
      </c>
      <c r="AM78" s="142">
        <v>7</v>
      </c>
      <c r="AN78" s="142"/>
      <c r="AO78" s="142">
        <v>7</v>
      </c>
      <c r="AP78" s="142"/>
      <c r="AQ78" s="143">
        <v>7</v>
      </c>
      <c r="AR78" s="141"/>
      <c r="AS78" s="142">
        <v>7</v>
      </c>
      <c r="AT78" s="142">
        <v>7</v>
      </c>
      <c r="AU78" s="142"/>
      <c r="AV78" s="142"/>
      <c r="AW78" s="142"/>
      <c r="AX78" s="143">
        <v>7</v>
      </c>
      <c r="AY78" s="562">
        <f t="shared" si="4"/>
        <v>105</v>
      </c>
      <c r="AZ78" s="563"/>
      <c r="BA78" s="563"/>
      <c r="BB78" s="564">
        <f t="shared" si="5"/>
        <v>26.25</v>
      </c>
      <c r="BC78" s="564"/>
      <c r="BD78" s="564"/>
      <c r="BE78" s="534">
        <f>ROUNDDOWN(SUM(BB78:BD107)/AY110,1)</f>
        <v>4.2</v>
      </c>
      <c r="BF78" s="535"/>
      <c r="BG78" s="536"/>
      <c r="BH78" s="565">
        <f>ROUNDDOWN(SUM(BB78:BD107)/40,1)</f>
        <v>3.3</v>
      </c>
      <c r="BI78" s="566"/>
      <c r="BJ78" s="567"/>
      <c r="BK78" s="570"/>
      <c r="BL78" s="571"/>
      <c r="BM78" s="571"/>
      <c r="BN78" s="572"/>
      <c r="BO78" s="37"/>
    </row>
    <row r="79" spans="2:67" ht="21" customHeight="1">
      <c r="B79" s="506"/>
      <c r="C79" s="597"/>
      <c r="D79" s="648" t="s">
        <v>125</v>
      </c>
      <c r="E79" s="642"/>
      <c r="F79" s="642"/>
      <c r="G79" s="642"/>
      <c r="H79" s="642"/>
      <c r="I79" s="642"/>
      <c r="J79" s="646" t="s">
        <v>123</v>
      </c>
      <c r="K79" s="647"/>
      <c r="L79" s="647"/>
      <c r="M79" s="647"/>
      <c r="N79" s="647"/>
      <c r="O79" s="648"/>
      <c r="P79" s="643"/>
      <c r="Q79" s="644"/>
      <c r="R79" s="644"/>
      <c r="S79" s="644"/>
      <c r="T79" s="644"/>
      <c r="U79" s="644"/>
      <c r="V79" s="645"/>
      <c r="W79" s="129"/>
      <c r="X79" s="130">
        <v>7</v>
      </c>
      <c r="Y79" s="130">
        <v>7</v>
      </c>
      <c r="Z79" s="130"/>
      <c r="AA79" s="130">
        <v>7</v>
      </c>
      <c r="AB79" s="130"/>
      <c r="AC79" s="131">
        <v>7</v>
      </c>
      <c r="AD79" s="129"/>
      <c r="AE79" s="130">
        <v>7</v>
      </c>
      <c r="AF79" s="130">
        <v>7</v>
      </c>
      <c r="AG79" s="130"/>
      <c r="AH79" s="130">
        <v>7</v>
      </c>
      <c r="AI79" s="130"/>
      <c r="AJ79" s="131">
        <v>7</v>
      </c>
      <c r="AK79" s="129"/>
      <c r="AL79" s="130">
        <v>7</v>
      </c>
      <c r="AM79" s="130">
        <v>7</v>
      </c>
      <c r="AN79" s="130"/>
      <c r="AO79" s="130"/>
      <c r="AP79" s="130"/>
      <c r="AQ79" s="131">
        <v>7</v>
      </c>
      <c r="AR79" s="129"/>
      <c r="AS79" s="130"/>
      <c r="AT79" s="130">
        <v>7</v>
      </c>
      <c r="AU79" s="130"/>
      <c r="AV79" s="130"/>
      <c r="AW79" s="130"/>
      <c r="AX79" s="131">
        <v>7</v>
      </c>
      <c r="AY79" s="484">
        <f t="shared" si="4"/>
        <v>91</v>
      </c>
      <c r="AZ79" s="528"/>
      <c r="BA79" s="528"/>
      <c r="BB79" s="529">
        <f t="shared" si="5"/>
        <v>22.75</v>
      </c>
      <c r="BC79" s="529"/>
      <c r="BD79" s="529"/>
      <c r="BE79" s="534"/>
      <c r="BF79" s="535"/>
      <c r="BG79" s="536"/>
      <c r="BH79" s="565"/>
      <c r="BI79" s="566"/>
      <c r="BJ79" s="567"/>
      <c r="BK79" s="557"/>
      <c r="BL79" s="557"/>
      <c r="BM79" s="557"/>
      <c r="BN79" s="558"/>
      <c r="BO79" s="37"/>
    </row>
    <row r="80" spans="2:67" ht="21" customHeight="1">
      <c r="B80" s="506"/>
      <c r="C80" s="597"/>
      <c r="D80" s="648" t="s">
        <v>125</v>
      </c>
      <c r="E80" s="642"/>
      <c r="F80" s="642"/>
      <c r="G80" s="642"/>
      <c r="H80" s="642"/>
      <c r="I80" s="642"/>
      <c r="J80" s="646" t="s">
        <v>123</v>
      </c>
      <c r="K80" s="647"/>
      <c r="L80" s="647"/>
      <c r="M80" s="647"/>
      <c r="N80" s="647"/>
      <c r="O80" s="648"/>
      <c r="P80" s="643"/>
      <c r="Q80" s="644"/>
      <c r="R80" s="644"/>
      <c r="S80" s="644"/>
      <c r="T80" s="644"/>
      <c r="U80" s="644"/>
      <c r="V80" s="645"/>
      <c r="W80" s="129">
        <v>7</v>
      </c>
      <c r="X80" s="130"/>
      <c r="Y80" s="130">
        <v>7</v>
      </c>
      <c r="Z80" s="130">
        <v>7</v>
      </c>
      <c r="AA80" s="130">
        <v>7</v>
      </c>
      <c r="AB80" s="130">
        <v>7</v>
      </c>
      <c r="AC80" s="131"/>
      <c r="AD80" s="129">
        <v>7</v>
      </c>
      <c r="AE80" s="130"/>
      <c r="AF80" s="130">
        <v>7</v>
      </c>
      <c r="AG80" s="130">
        <v>7</v>
      </c>
      <c r="AH80" s="130">
        <v>7</v>
      </c>
      <c r="AI80" s="130">
        <v>7</v>
      </c>
      <c r="AJ80" s="131"/>
      <c r="AK80" s="129">
        <v>7</v>
      </c>
      <c r="AL80" s="130"/>
      <c r="AM80" s="130">
        <v>7</v>
      </c>
      <c r="AN80" s="130">
        <v>7</v>
      </c>
      <c r="AO80" s="130"/>
      <c r="AP80" s="130">
        <v>7</v>
      </c>
      <c r="AQ80" s="131"/>
      <c r="AR80" s="129">
        <v>7</v>
      </c>
      <c r="AS80" s="130"/>
      <c r="AT80" s="130">
        <v>7</v>
      </c>
      <c r="AU80" s="130"/>
      <c r="AV80" s="130">
        <v>7</v>
      </c>
      <c r="AW80" s="130"/>
      <c r="AX80" s="131"/>
      <c r="AY80" s="484">
        <f t="shared" si="4"/>
        <v>119</v>
      </c>
      <c r="AZ80" s="528"/>
      <c r="BA80" s="528"/>
      <c r="BB80" s="529">
        <f t="shared" si="5"/>
        <v>29.75</v>
      </c>
      <c r="BC80" s="529"/>
      <c r="BD80" s="529"/>
      <c r="BE80" s="534"/>
      <c r="BF80" s="535"/>
      <c r="BG80" s="536"/>
      <c r="BH80" s="565"/>
      <c r="BI80" s="566"/>
      <c r="BJ80" s="567"/>
      <c r="BK80" s="557"/>
      <c r="BL80" s="557"/>
      <c r="BM80" s="557"/>
      <c r="BN80" s="558"/>
      <c r="BO80" s="37"/>
    </row>
    <row r="81" spans="2:85" ht="21" customHeight="1">
      <c r="B81" s="506"/>
      <c r="C81" s="597"/>
      <c r="D81" s="648" t="s">
        <v>125</v>
      </c>
      <c r="E81" s="642"/>
      <c r="F81" s="642"/>
      <c r="G81" s="642"/>
      <c r="H81" s="642"/>
      <c r="I81" s="642"/>
      <c r="J81" s="646" t="s">
        <v>124</v>
      </c>
      <c r="K81" s="647"/>
      <c r="L81" s="647"/>
      <c r="M81" s="647"/>
      <c r="N81" s="647"/>
      <c r="O81" s="648"/>
      <c r="P81" s="643"/>
      <c r="Q81" s="644"/>
      <c r="R81" s="644"/>
      <c r="S81" s="644"/>
      <c r="T81" s="644"/>
      <c r="U81" s="644"/>
      <c r="V81" s="645"/>
      <c r="W81" s="129">
        <v>7</v>
      </c>
      <c r="X81" s="130"/>
      <c r="Y81" s="130"/>
      <c r="Z81" s="130">
        <v>7</v>
      </c>
      <c r="AA81" s="130">
        <v>7</v>
      </c>
      <c r="AB81" s="130">
        <v>7</v>
      </c>
      <c r="AC81" s="131"/>
      <c r="AD81" s="129">
        <v>7</v>
      </c>
      <c r="AE81" s="130"/>
      <c r="AF81" s="130"/>
      <c r="AG81" s="130">
        <v>7</v>
      </c>
      <c r="AH81" s="130">
        <v>7</v>
      </c>
      <c r="AI81" s="130">
        <v>7</v>
      </c>
      <c r="AJ81" s="131"/>
      <c r="AK81" s="129">
        <v>7</v>
      </c>
      <c r="AL81" s="130"/>
      <c r="AM81" s="130">
        <v>7</v>
      </c>
      <c r="AN81" s="130">
        <v>7</v>
      </c>
      <c r="AO81" s="130">
        <v>7</v>
      </c>
      <c r="AP81" s="130">
        <v>7</v>
      </c>
      <c r="AQ81" s="131"/>
      <c r="AR81" s="129">
        <v>7</v>
      </c>
      <c r="AS81" s="130"/>
      <c r="AT81" s="130">
        <v>7</v>
      </c>
      <c r="AU81" s="130"/>
      <c r="AV81" s="130">
        <v>7</v>
      </c>
      <c r="AW81" s="130"/>
      <c r="AX81" s="131"/>
      <c r="AY81" s="484">
        <f t="shared" si="4"/>
        <v>112</v>
      </c>
      <c r="AZ81" s="528"/>
      <c r="BA81" s="528"/>
      <c r="BB81" s="529">
        <f t="shared" si="5"/>
        <v>28</v>
      </c>
      <c r="BC81" s="529"/>
      <c r="BD81" s="529"/>
      <c r="BE81" s="534"/>
      <c r="BF81" s="535"/>
      <c r="BG81" s="536"/>
      <c r="BH81" s="565"/>
      <c r="BI81" s="566"/>
      <c r="BJ81" s="567"/>
      <c r="BK81" s="557"/>
      <c r="BL81" s="557"/>
      <c r="BM81" s="557"/>
      <c r="BN81" s="558"/>
    </row>
    <row r="82" spans="2:85" ht="21" customHeight="1">
      <c r="B82" s="506"/>
      <c r="C82" s="597"/>
      <c r="D82" s="648" t="s">
        <v>125</v>
      </c>
      <c r="E82" s="642"/>
      <c r="F82" s="642"/>
      <c r="G82" s="642"/>
      <c r="H82" s="642"/>
      <c r="I82" s="642"/>
      <c r="J82" s="646" t="s">
        <v>124</v>
      </c>
      <c r="K82" s="647"/>
      <c r="L82" s="647"/>
      <c r="M82" s="647"/>
      <c r="N82" s="647"/>
      <c r="O82" s="648"/>
      <c r="P82" s="643"/>
      <c r="Q82" s="644"/>
      <c r="R82" s="644"/>
      <c r="S82" s="644"/>
      <c r="T82" s="644"/>
      <c r="U82" s="644"/>
      <c r="V82" s="645"/>
      <c r="W82" s="129">
        <v>7</v>
      </c>
      <c r="X82" s="130"/>
      <c r="Y82" s="130"/>
      <c r="Z82" s="130">
        <v>7</v>
      </c>
      <c r="AA82" s="130">
        <v>7</v>
      </c>
      <c r="AB82" s="130">
        <v>7</v>
      </c>
      <c r="AC82" s="131"/>
      <c r="AD82" s="129">
        <v>7</v>
      </c>
      <c r="AE82" s="130"/>
      <c r="AF82" s="130"/>
      <c r="AG82" s="130">
        <v>7</v>
      </c>
      <c r="AH82" s="130">
        <v>7</v>
      </c>
      <c r="AI82" s="130">
        <v>7</v>
      </c>
      <c r="AJ82" s="131"/>
      <c r="AK82" s="129">
        <v>7</v>
      </c>
      <c r="AL82" s="130"/>
      <c r="AM82" s="130">
        <v>7</v>
      </c>
      <c r="AN82" s="130">
        <v>7</v>
      </c>
      <c r="AO82" s="130">
        <v>7</v>
      </c>
      <c r="AP82" s="130">
        <v>7</v>
      </c>
      <c r="AQ82" s="131"/>
      <c r="AR82" s="129">
        <v>7</v>
      </c>
      <c r="AS82" s="130"/>
      <c r="AT82" s="130">
        <v>7</v>
      </c>
      <c r="AU82" s="130"/>
      <c r="AV82" s="130">
        <v>7</v>
      </c>
      <c r="AW82" s="130"/>
      <c r="AX82" s="131"/>
      <c r="AY82" s="484">
        <f t="shared" si="4"/>
        <v>112</v>
      </c>
      <c r="AZ82" s="528"/>
      <c r="BA82" s="528"/>
      <c r="BB82" s="529">
        <f t="shared" si="5"/>
        <v>28</v>
      </c>
      <c r="BC82" s="529"/>
      <c r="BD82" s="529"/>
      <c r="BE82" s="534"/>
      <c r="BF82" s="535"/>
      <c r="BG82" s="536"/>
      <c r="BH82" s="565"/>
      <c r="BI82" s="566"/>
      <c r="BJ82" s="567"/>
      <c r="BK82" s="557"/>
      <c r="BL82" s="557"/>
      <c r="BM82" s="557"/>
      <c r="BN82" s="558"/>
      <c r="CE82" s="2"/>
      <c r="CF82" s="2"/>
      <c r="CG82" s="2"/>
    </row>
    <row r="83" spans="2:85" ht="21" customHeight="1">
      <c r="B83" s="506"/>
      <c r="C83" s="597"/>
      <c r="D83" s="648"/>
      <c r="E83" s="642"/>
      <c r="F83" s="642"/>
      <c r="G83" s="642"/>
      <c r="H83" s="642"/>
      <c r="I83" s="642"/>
      <c r="J83" s="646"/>
      <c r="K83" s="647"/>
      <c r="L83" s="647"/>
      <c r="M83" s="647"/>
      <c r="N83" s="647"/>
      <c r="O83" s="648"/>
      <c r="P83" s="243"/>
      <c r="Q83" s="244"/>
      <c r="R83" s="244"/>
      <c r="S83" s="244"/>
      <c r="T83" s="244"/>
      <c r="U83" s="244"/>
      <c r="V83" s="245"/>
      <c r="W83" s="129"/>
      <c r="X83" s="130"/>
      <c r="Y83" s="130"/>
      <c r="Z83" s="130"/>
      <c r="AA83" s="130"/>
      <c r="AB83" s="130"/>
      <c r="AC83" s="131"/>
      <c r="AD83" s="129"/>
      <c r="AE83" s="130"/>
      <c r="AF83" s="130"/>
      <c r="AG83" s="130"/>
      <c r="AH83" s="130"/>
      <c r="AI83" s="130"/>
      <c r="AJ83" s="131"/>
      <c r="AK83" s="129"/>
      <c r="AL83" s="130"/>
      <c r="AM83" s="130"/>
      <c r="AN83" s="130"/>
      <c r="AO83" s="130"/>
      <c r="AP83" s="130"/>
      <c r="AQ83" s="131"/>
      <c r="AR83" s="129"/>
      <c r="AS83" s="130"/>
      <c r="AT83" s="130"/>
      <c r="AU83" s="130"/>
      <c r="AV83" s="130"/>
      <c r="AW83" s="130"/>
      <c r="AX83" s="131"/>
      <c r="AY83" s="484">
        <f t="shared" ref="AY83:AY102" si="14">SUM(W83:AX83)</f>
        <v>0</v>
      </c>
      <c r="AZ83" s="528"/>
      <c r="BA83" s="528"/>
      <c r="BB83" s="529">
        <f t="shared" ref="BB83:BB102" si="15">AY83/4</f>
        <v>0</v>
      </c>
      <c r="BC83" s="529"/>
      <c r="BD83" s="529"/>
      <c r="BE83" s="534"/>
      <c r="BF83" s="535"/>
      <c r="BG83" s="536"/>
      <c r="BH83" s="565"/>
      <c r="BI83" s="566"/>
      <c r="BJ83" s="567"/>
      <c r="BK83" s="557"/>
      <c r="BL83" s="557"/>
      <c r="BM83" s="557"/>
      <c r="BN83" s="558"/>
      <c r="CE83" s="2"/>
      <c r="CF83" s="2"/>
      <c r="CG83" s="2"/>
    </row>
    <row r="84" spans="2:85" ht="21" customHeight="1">
      <c r="B84" s="506"/>
      <c r="C84" s="597"/>
      <c r="D84" s="648"/>
      <c r="E84" s="642"/>
      <c r="F84" s="642"/>
      <c r="G84" s="642"/>
      <c r="H84" s="642"/>
      <c r="I84" s="642"/>
      <c r="J84" s="646"/>
      <c r="K84" s="647"/>
      <c r="L84" s="647"/>
      <c r="M84" s="647"/>
      <c r="N84" s="647"/>
      <c r="O84" s="648"/>
      <c r="P84" s="243"/>
      <c r="Q84" s="244"/>
      <c r="R84" s="244"/>
      <c r="S84" s="244"/>
      <c r="T84" s="244"/>
      <c r="U84" s="244"/>
      <c r="V84" s="245"/>
      <c r="W84" s="129"/>
      <c r="X84" s="130"/>
      <c r="Y84" s="130"/>
      <c r="Z84" s="130"/>
      <c r="AA84" s="130"/>
      <c r="AB84" s="130"/>
      <c r="AC84" s="131"/>
      <c r="AD84" s="129"/>
      <c r="AE84" s="130"/>
      <c r="AF84" s="130"/>
      <c r="AG84" s="130"/>
      <c r="AH84" s="130"/>
      <c r="AI84" s="130"/>
      <c r="AJ84" s="131"/>
      <c r="AK84" s="129"/>
      <c r="AL84" s="130"/>
      <c r="AM84" s="130"/>
      <c r="AN84" s="130"/>
      <c r="AO84" s="130"/>
      <c r="AP84" s="130"/>
      <c r="AQ84" s="131"/>
      <c r="AR84" s="129"/>
      <c r="AS84" s="130"/>
      <c r="AT84" s="130"/>
      <c r="AU84" s="130"/>
      <c r="AV84" s="130"/>
      <c r="AW84" s="130"/>
      <c r="AX84" s="131"/>
      <c r="AY84" s="484">
        <f t="shared" si="14"/>
        <v>0</v>
      </c>
      <c r="AZ84" s="528"/>
      <c r="BA84" s="528"/>
      <c r="BB84" s="529">
        <f t="shared" si="15"/>
        <v>0</v>
      </c>
      <c r="BC84" s="529"/>
      <c r="BD84" s="529"/>
      <c r="BE84" s="534"/>
      <c r="BF84" s="535"/>
      <c r="BG84" s="536"/>
      <c r="BH84" s="565"/>
      <c r="BI84" s="566"/>
      <c r="BJ84" s="567"/>
      <c r="BK84" s="557"/>
      <c r="BL84" s="557"/>
      <c r="BM84" s="557"/>
      <c r="BN84" s="558"/>
      <c r="CE84" s="2"/>
      <c r="CF84" s="2"/>
      <c r="CG84" s="2"/>
    </row>
    <row r="85" spans="2:85" ht="21" customHeight="1">
      <c r="B85" s="506"/>
      <c r="C85" s="597"/>
      <c r="D85" s="648"/>
      <c r="E85" s="642"/>
      <c r="F85" s="642"/>
      <c r="G85" s="642"/>
      <c r="H85" s="642"/>
      <c r="I85" s="642"/>
      <c r="J85" s="646"/>
      <c r="K85" s="647"/>
      <c r="L85" s="647"/>
      <c r="M85" s="647"/>
      <c r="N85" s="647"/>
      <c r="O85" s="648"/>
      <c r="P85" s="243"/>
      <c r="Q85" s="244"/>
      <c r="R85" s="244"/>
      <c r="S85" s="244"/>
      <c r="T85" s="244"/>
      <c r="U85" s="244"/>
      <c r="V85" s="245"/>
      <c r="W85" s="129"/>
      <c r="X85" s="130"/>
      <c r="Y85" s="130"/>
      <c r="Z85" s="130"/>
      <c r="AA85" s="130"/>
      <c r="AB85" s="130"/>
      <c r="AC85" s="131"/>
      <c r="AD85" s="129"/>
      <c r="AE85" s="130"/>
      <c r="AF85" s="130"/>
      <c r="AG85" s="130"/>
      <c r="AH85" s="130"/>
      <c r="AI85" s="130"/>
      <c r="AJ85" s="131"/>
      <c r="AK85" s="129"/>
      <c r="AL85" s="130"/>
      <c r="AM85" s="130"/>
      <c r="AN85" s="130"/>
      <c r="AO85" s="130"/>
      <c r="AP85" s="130"/>
      <c r="AQ85" s="131"/>
      <c r="AR85" s="129"/>
      <c r="AS85" s="130"/>
      <c r="AT85" s="130"/>
      <c r="AU85" s="130"/>
      <c r="AV85" s="130"/>
      <c r="AW85" s="130"/>
      <c r="AX85" s="131"/>
      <c r="AY85" s="484">
        <f t="shared" si="14"/>
        <v>0</v>
      </c>
      <c r="AZ85" s="528"/>
      <c r="BA85" s="528"/>
      <c r="BB85" s="529">
        <f t="shared" si="15"/>
        <v>0</v>
      </c>
      <c r="BC85" s="529"/>
      <c r="BD85" s="529"/>
      <c r="BE85" s="534"/>
      <c r="BF85" s="535"/>
      <c r="BG85" s="536"/>
      <c r="BH85" s="565"/>
      <c r="BI85" s="566"/>
      <c r="BJ85" s="567"/>
      <c r="BK85" s="557"/>
      <c r="BL85" s="557"/>
      <c r="BM85" s="557"/>
      <c r="BN85" s="558"/>
      <c r="CE85" s="2"/>
      <c r="CF85" s="2"/>
      <c r="CG85" s="2"/>
    </row>
    <row r="86" spans="2:85" ht="21" customHeight="1">
      <c r="B86" s="506"/>
      <c r="C86" s="597"/>
      <c r="D86" s="648"/>
      <c r="E86" s="642"/>
      <c r="F86" s="642"/>
      <c r="G86" s="642"/>
      <c r="H86" s="642"/>
      <c r="I86" s="642"/>
      <c r="J86" s="646"/>
      <c r="K86" s="647"/>
      <c r="L86" s="647"/>
      <c r="M86" s="647"/>
      <c r="N86" s="647"/>
      <c r="O86" s="648"/>
      <c r="P86" s="243"/>
      <c r="Q86" s="244"/>
      <c r="R86" s="244"/>
      <c r="S86" s="244"/>
      <c r="T86" s="244"/>
      <c r="U86" s="244"/>
      <c r="V86" s="245"/>
      <c r="W86" s="129"/>
      <c r="X86" s="130"/>
      <c r="Y86" s="130"/>
      <c r="Z86" s="130"/>
      <c r="AA86" s="130"/>
      <c r="AB86" s="130"/>
      <c r="AC86" s="131"/>
      <c r="AD86" s="129"/>
      <c r="AE86" s="130"/>
      <c r="AF86" s="130"/>
      <c r="AG86" s="130"/>
      <c r="AH86" s="130"/>
      <c r="AI86" s="130"/>
      <c r="AJ86" s="131"/>
      <c r="AK86" s="129"/>
      <c r="AL86" s="130"/>
      <c r="AM86" s="130"/>
      <c r="AN86" s="130"/>
      <c r="AO86" s="130"/>
      <c r="AP86" s="130"/>
      <c r="AQ86" s="131"/>
      <c r="AR86" s="129"/>
      <c r="AS86" s="130"/>
      <c r="AT86" s="130"/>
      <c r="AU86" s="130"/>
      <c r="AV86" s="130"/>
      <c r="AW86" s="130"/>
      <c r="AX86" s="131"/>
      <c r="AY86" s="484">
        <f t="shared" si="14"/>
        <v>0</v>
      </c>
      <c r="AZ86" s="528"/>
      <c r="BA86" s="528"/>
      <c r="BB86" s="529">
        <f t="shared" si="15"/>
        <v>0</v>
      </c>
      <c r="BC86" s="529"/>
      <c r="BD86" s="529"/>
      <c r="BE86" s="534"/>
      <c r="BF86" s="535"/>
      <c r="BG86" s="536"/>
      <c r="BH86" s="565"/>
      <c r="BI86" s="566"/>
      <c r="BJ86" s="567"/>
      <c r="BK86" s="557"/>
      <c r="BL86" s="557"/>
      <c r="BM86" s="557"/>
      <c r="BN86" s="558"/>
      <c r="CE86" s="2"/>
      <c r="CF86" s="2"/>
      <c r="CG86" s="2"/>
    </row>
    <row r="87" spans="2:85" ht="21" customHeight="1">
      <c r="B87" s="506"/>
      <c r="C87" s="597"/>
      <c r="D87" s="648"/>
      <c r="E87" s="642"/>
      <c r="F87" s="642"/>
      <c r="G87" s="642"/>
      <c r="H87" s="642"/>
      <c r="I87" s="642"/>
      <c r="J87" s="646"/>
      <c r="K87" s="647"/>
      <c r="L87" s="647"/>
      <c r="M87" s="647"/>
      <c r="N87" s="647"/>
      <c r="O87" s="648"/>
      <c r="P87" s="243"/>
      <c r="Q87" s="244"/>
      <c r="R87" s="244"/>
      <c r="S87" s="244"/>
      <c r="T87" s="244"/>
      <c r="U87" s="244"/>
      <c r="V87" s="245"/>
      <c r="W87" s="129"/>
      <c r="X87" s="130"/>
      <c r="Y87" s="130"/>
      <c r="Z87" s="130"/>
      <c r="AA87" s="130"/>
      <c r="AB87" s="130"/>
      <c r="AC87" s="131"/>
      <c r="AD87" s="129"/>
      <c r="AE87" s="130"/>
      <c r="AF87" s="130"/>
      <c r="AG87" s="130"/>
      <c r="AH87" s="130"/>
      <c r="AI87" s="130"/>
      <c r="AJ87" s="131"/>
      <c r="AK87" s="129"/>
      <c r="AL87" s="130"/>
      <c r="AM87" s="130"/>
      <c r="AN87" s="130"/>
      <c r="AO87" s="130"/>
      <c r="AP87" s="130"/>
      <c r="AQ87" s="131"/>
      <c r="AR87" s="129"/>
      <c r="AS87" s="130"/>
      <c r="AT87" s="130"/>
      <c r="AU87" s="130"/>
      <c r="AV87" s="130"/>
      <c r="AW87" s="130"/>
      <c r="AX87" s="131"/>
      <c r="AY87" s="484">
        <f t="shared" si="14"/>
        <v>0</v>
      </c>
      <c r="AZ87" s="528"/>
      <c r="BA87" s="528"/>
      <c r="BB87" s="529">
        <f t="shared" si="15"/>
        <v>0</v>
      </c>
      <c r="BC87" s="529"/>
      <c r="BD87" s="529"/>
      <c r="BE87" s="534"/>
      <c r="BF87" s="535"/>
      <c r="BG87" s="536"/>
      <c r="BH87" s="565"/>
      <c r="BI87" s="566"/>
      <c r="BJ87" s="567"/>
      <c r="BK87" s="557"/>
      <c r="BL87" s="557"/>
      <c r="BM87" s="557"/>
      <c r="BN87" s="558"/>
      <c r="CE87" s="2"/>
      <c r="CF87" s="2"/>
      <c r="CG87" s="2"/>
    </row>
    <row r="88" spans="2:85" ht="21" customHeight="1">
      <c r="B88" s="506"/>
      <c r="C88" s="597"/>
      <c r="D88" s="648"/>
      <c r="E88" s="642"/>
      <c r="F88" s="642"/>
      <c r="G88" s="642"/>
      <c r="H88" s="642"/>
      <c r="I88" s="642"/>
      <c r="J88" s="646"/>
      <c r="K88" s="647"/>
      <c r="L88" s="647"/>
      <c r="M88" s="647"/>
      <c r="N88" s="647"/>
      <c r="O88" s="648"/>
      <c r="P88" s="243"/>
      <c r="Q88" s="244"/>
      <c r="R88" s="244"/>
      <c r="S88" s="244"/>
      <c r="T88" s="244"/>
      <c r="U88" s="244"/>
      <c r="V88" s="245"/>
      <c r="W88" s="129"/>
      <c r="X88" s="130"/>
      <c r="Y88" s="130"/>
      <c r="Z88" s="130"/>
      <c r="AA88" s="130"/>
      <c r="AB88" s="130"/>
      <c r="AC88" s="131"/>
      <c r="AD88" s="129"/>
      <c r="AE88" s="130"/>
      <c r="AF88" s="130"/>
      <c r="AG88" s="130"/>
      <c r="AH88" s="130"/>
      <c r="AI88" s="130"/>
      <c r="AJ88" s="131"/>
      <c r="AK88" s="129"/>
      <c r="AL88" s="130"/>
      <c r="AM88" s="130"/>
      <c r="AN88" s="130"/>
      <c r="AO88" s="130"/>
      <c r="AP88" s="130"/>
      <c r="AQ88" s="131"/>
      <c r="AR88" s="129"/>
      <c r="AS88" s="130"/>
      <c r="AT88" s="130"/>
      <c r="AU88" s="130"/>
      <c r="AV88" s="130"/>
      <c r="AW88" s="130"/>
      <c r="AX88" s="131"/>
      <c r="AY88" s="484">
        <f t="shared" si="14"/>
        <v>0</v>
      </c>
      <c r="AZ88" s="528"/>
      <c r="BA88" s="528"/>
      <c r="BB88" s="529">
        <f t="shared" si="15"/>
        <v>0</v>
      </c>
      <c r="BC88" s="529"/>
      <c r="BD88" s="529"/>
      <c r="BE88" s="534"/>
      <c r="BF88" s="535"/>
      <c r="BG88" s="536"/>
      <c r="BH88" s="565"/>
      <c r="BI88" s="566"/>
      <c r="BJ88" s="567"/>
      <c r="BK88" s="557"/>
      <c r="BL88" s="557"/>
      <c r="BM88" s="557"/>
      <c r="BN88" s="558"/>
      <c r="CE88" s="2"/>
      <c r="CF88" s="2"/>
      <c r="CG88" s="2"/>
    </row>
    <row r="89" spans="2:85" ht="21" customHeight="1">
      <c r="B89" s="506"/>
      <c r="C89" s="597"/>
      <c r="D89" s="648"/>
      <c r="E89" s="642"/>
      <c r="F89" s="642"/>
      <c r="G89" s="642"/>
      <c r="H89" s="642"/>
      <c r="I89" s="642"/>
      <c r="J89" s="646"/>
      <c r="K89" s="647"/>
      <c r="L89" s="647"/>
      <c r="M89" s="647"/>
      <c r="N89" s="647"/>
      <c r="O89" s="648"/>
      <c r="P89" s="243"/>
      <c r="Q89" s="244"/>
      <c r="R89" s="244"/>
      <c r="S89" s="244"/>
      <c r="T89" s="244"/>
      <c r="U89" s="244"/>
      <c r="V89" s="245"/>
      <c r="W89" s="129"/>
      <c r="X89" s="130"/>
      <c r="Y89" s="130"/>
      <c r="Z89" s="130"/>
      <c r="AA89" s="130"/>
      <c r="AB89" s="130"/>
      <c r="AC89" s="131"/>
      <c r="AD89" s="129"/>
      <c r="AE89" s="130"/>
      <c r="AF89" s="130"/>
      <c r="AG89" s="130"/>
      <c r="AH89" s="130"/>
      <c r="AI89" s="130"/>
      <c r="AJ89" s="131"/>
      <c r="AK89" s="129"/>
      <c r="AL89" s="130"/>
      <c r="AM89" s="130"/>
      <c r="AN89" s="130"/>
      <c r="AO89" s="130"/>
      <c r="AP89" s="130"/>
      <c r="AQ89" s="131"/>
      <c r="AR89" s="129"/>
      <c r="AS89" s="130"/>
      <c r="AT89" s="130"/>
      <c r="AU89" s="130"/>
      <c r="AV89" s="130"/>
      <c r="AW89" s="130"/>
      <c r="AX89" s="131"/>
      <c r="AY89" s="484">
        <f t="shared" si="14"/>
        <v>0</v>
      </c>
      <c r="AZ89" s="528"/>
      <c r="BA89" s="528"/>
      <c r="BB89" s="529">
        <f t="shared" si="15"/>
        <v>0</v>
      </c>
      <c r="BC89" s="529"/>
      <c r="BD89" s="529"/>
      <c r="BE89" s="534"/>
      <c r="BF89" s="535"/>
      <c r="BG89" s="536"/>
      <c r="BH89" s="565"/>
      <c r="BI89" s="566"/>
      <c r="BJ89" s="567"/>
      <c r="BK89" s="557"/>
      <c r="BL89" s="557"/>
      <c r="BM89" s="557"/>
      <c r="BN89" s="558"/>
      <c r="CE89" s="2"/>
      <c r="CF89" s="2"/>
      <c r="CG89" s="2"/>
    </row>
    <row r="90" spans="2:85" ht="21" customHeight="1">
      <c r="B90" s="506"/>
      <c r="C90" s="597"/>
      <c r="D90" s="648"/>
      <c r="E90" s="642"/>
      <c r="F90" s="642"/>
      <c r="G90" s="642"/>
      <c r="H90" s="642"/>
      <c r="I90" s="642"/>
      <c r="J90" s="646"/>
      <c r="K90" s="647"/>
      <c r="L90" s="647"/>
      <c r="M90" s="647"/>
      <c r="N90" s="647"/>
      <c r="O90" s="648"/>
      <c r="P90" s="243"/>
      <c r="Q90" s="244"/>
      <c r="R90" s="244"/>
      <c r="S90" s="244"/>
      <c r="T90" s="244"/>
      <c r="U90" s="244"/>
      <c r="V90" s="245"/>
      <c r="W90" s="129"/>
      <c r="X90" s="130"/>
      <c r="Y90" s="130"/>
      <c r="Z90" s="130"/>
      <c r="AA90" s="130"/>
      <c r="AB90" s="130"/>
      <c r="AC90" s="131"/>
      <c r="AD90" s="129"/>
      <c r="AE90" s="130"/>
      <c r="AF90" s="130"/>
      <c r="AG90" s="130"/>
      <c r="AH90" s="130"/>
      <c r="AI90" s="130"/>
      <c r="AJ90" s="131"/>
      <c r="AK90" s="129"/>
      <c r="AL90" s="130"/>
      <c r="AM90" s="130"/>
      <c r="AN90" s="130"/>
      <c r="AO90" s="130"/>
      <c r="AP90" s="130"/>
      <c r="AQ90" s="131"/>
      <c r="AR90" s="129"/>
      <c r="AS90" s="130"/>
      <c r="AT90" s="130"/>
      <c r="AU90" s="130"/>
      <c r="AV90" s="130"/>
      <c r="AW90" s="130"/>
      <c r="AX90" s="131"/>
      <c r="AY90" s="484">
        <f t="shared" si="14"/>
        <v>0</v>
      </c>
      <c r="AZ90" s="528"/>
      <c r="BA90" s="528"/>
      <c r="BB90" s="529">
        <f t="shared" si="15"/>
        <v>0</v>
      </c>
      <c r="BC90" s="529"/>
      <c r="BD90" s="529"/>
      <c r="BE90" s="534"/>
      <c r="BF90" s="535"/>
      <c r="BG90" s="536"/>
      <c r="BH90" s="565"/>
      <c r="BI90" s="566"/>
      <c r="BJ90" s="567"/>
      <c r="BK90" s="557"/>
      <c r="BL90" s="557"/>
      <c r="BM90" s="557"/>
      <c r="BN90" s="558"/>
      <c r="CE90" s="2"/>
      <c r="CF90" s="2"/>
      <c r="CG90" s="2"/>
    </row>
    <row r="91" spans="2:85" ht="21" customHeight="1">
      <c r="B91" s="506"/>
      <c r="C91" s="597"/>
      <c r="D91" s="648"/>
      <c r="E91" s="642"/>
      <c r="F91" s="642"/>
      <c r="G91" s="642"/>
      <c r="H91" s="642"/>
      <c r="I91" s="642"/>
      <c r="J91" s="646"/>
      <c r="K91" s="647"/>
      <c r="L91" s="647"/>
      <c r="M91" s="647"/>
      <c r="N91" s="647"/>
      <c r="O91" s="648"/>
      <c r="P91" s="243"/>
      <c r="Q91" s="244"/>
      <c r="R91" s="244"/>
      <c r="S91" s="244"/>
      <c r="T91" s="244"/>
      <c r="U91" s="244"/>
      <c r="V91" s="245"/>
      <c r="W91" s="129"/>
      <c r="X91" s="130"/>
      <c r="Y91" s="130"/>
      <c r="Z91" s="130"/>
      <c r="AA91" s="130"/>
      <c r="AB91" s="130"/>
      <c r="AC91" s="131"/>
      <c r="AD91" s="129"/>
      <c r="AE91" s="130"/>
      <c r="AF91" s="130"/>
      <c r="AG91" s="130"/>
      <c r="AH91" s="130"/>
      <c r="AI91" s="130"/>
      <c r="AJ91" s="131"/>
      <c r="AK91" s="129"/>
      <c r="AL91" s="130"/>
      <c r="AM91" s="130"/>
      <c r="AN91" s="130"/>
      <c r="AO91" s="130"/>
      <c r="AP91" s="130"/>
      <c r="AQ91" s="131"/>
      <c r="AR91" s="129"/>
      <c r="AS91" s="130"/>
      <c r="AT91" s="130"/>
      <c r="AU91" s="130"/>
      <c r="AV91" s="130"/>
      <c r="AW91" s="130"/>
      <c r="AX91" s="131"/>
      <c r="AY91" s="484">
        <f t="shared" si="14"/>
        <v>0</v>
      </c>
      <c r="AZ91" s="528"/>
      <c r="BA91" s="528"/>
      <c r="BB91" s="529">
        <f t="shared" si="15"/>
        <v>0</v>
      </c>
      <c r="BC91" s="529"/>
      <c r="BD91" s="529"/>
      <c r="BE91" s="534"/>
      <c r="BF91" s="535"/>
      <c r="BG91" s="536"/>
      <c r="BH91" s="565"/>
      <c r="BI91" s="566"/>
      <c r="BJ91" s="567"/>
      <c r="BK91" s="557"/>
      <c r="BL91" s="557"/>
      <c r="BM91" s="557"/>
      <c r="BN91" s="558"/>
      <c r="CE91" s="2"/>
      <c r="CF91" s="2"/>
      <c r="CG91" s="2"/>
    </row>
    <row r="92" spans="2:85" ht="21" customHeight="1">
      <c r="B92" s="506"/>
      <c r="C92" s="597"/>
      <c r="D92" s="648"/>
      <c r="E92" s="642"/>
      <c r="F92" s="642"/>
      <c r="G92" s="642"/>
      <c r="H92" s="642"/>
      <c r="I92" s="642"/>
      <c r="J92" s="646"/>
      <c r="K92" s="647"/>
      <c r="L92" s="647"/>
      <c r="M92" s="647"/>
      <c r="N92" s="647"/>
      <c r="O92" s="648"/>
      <c r="P92" s="243"/>
      <c r="Q92" s="244"/>
      <c r="R92" s="244"/>
      <c r="S92" s="244"/>
      <c r="T92" s="244"/>
      <c r="U92" s="244"/>
      <c r="V92" s="245"/>
      <c r="W92" s="129"/>
      <c r="X92" s="130"/>
      <c r="Y92" s="130"/>
      <c r="Z92" s="130"/>
      <c r="AA92" s="130"/>
      <c r="AB92" s="130"/>
      <c r="AC92" s="131"/>
      <c r="AD92" s="129"/>
      <c r="AE92" s="130"/>
      <c r="AF92" s="130"/>
      <c r="AG92" s="130"/>
      <c r="AH92" s="130"/>
      <c r="AI92" s="130"/>
      <c r="AJ92" s="131"/>
      <c r="AK92" s="129"/>
      <c r="AL92" s="130"/>
      <c r="AM92" s="130"/>
      <c r="AN92" s="130"/>
      <c r="AO92" s="130"/>
      <c r="AP92" s="130"/>
      <c r="AQ92" s="131"/>
      <c r="AR92" s="129"/>
      <c r="AS92" s="130"/>
      <c r="AT92" s="130"/>
      <c r="AU92" s="130"/>
      <c r="AV92" s="130"/>
      <c r="AW92" s="130"/>
      <c r="AX92" s="131"/>
      <c r="AY92" s="484">
        <f t="shared" si="14"/>
        <v>0</v>
      </c>
      <c r="AZ92" s="528"/>
      <c r="BA92" s="528"/>
      <c r="BB92" s="529">
        <f t="shared" si="15"/>
        <v>0</v>
      </c>
      <c r="BC92" s="529"/>
      <c r="BD92" s="529"/>
      <c r="BE92" s="534"/>
      <c r="BF92" s="535"/>
      <c r="BG92" s="536"/>
      <c r="BH92" s="565"/>
      <c r="BI92" s="566"/>
      <c r="BJ92" s="567"/>
      <c r="BK92" s="557"/>
      <c r="BL92" s="557"/>
      <c r="BM92" s="557"/>
      <c r="BN92" s="558"/>
      <c r="CE92" s="2"/>
      <c r="CF92" s="2"/>
      <c r="CG92" s="2"/>
    </row>
    <row r="93" spans="2:85" ht="21" customHeight="1">
      <c r="B93" s="506"/>
      <c r="C93" s="597"/>
      <c r="D93" s="648"/>
      <c r="E93" s="642"/>
      <c r="F93" s="642"/>
      <c r="G93" s="642"/>
      <c r="H93" s="642"/>
      <c r="I93" s="642"/>
      <c r="J93" s="646"/>
      <c r="K93" s="647"/>
      <c r="L93" s="647"/>
      <c r="M93" s="647"/>
      <c r="N93" s="647"/>
      <c r="O93" s="648"/>
      <c r="P93" s="243"/>
      <c r="Q93" s="244"/>
      <c r="R93" s="244"/>
      <c r="S93" s="244"/>
      <c r="T93" s="244"/>
      <c r="U93" s="244"/>
      <c r="V93" s="245"/>
      <c r="W93" s="129"/>
      <c r="X93" s="130"/>
      <c r="Y93" s="130"/>
      <c r="Z93" s="130"/>
      <c r="AA93" s="130"/>
      <c r="AB93" s="130"/>
      <c r="AC93" s="131"/>
      <c r="AD93" s="129"/>
      <c r="AE93" s="130"/>
      <c r="AF93" s="130"/>
      <c r="AG93" s="130"/>
      <c r="AH93" s="130"/>
      <c r="AI93" s="130"/>
      <c r="AJ93" s="131"/>
      <c r="AK93" s="129"/>
      <c r="AL93" s="130"/>
      <c r="AM93" s="130"/>
      <c r="AN93" s="130"/>
      <c r="AO93" s="130"/>
      <c r="AP93" s="130"/>
      <c r="AQ93" s="131"/>
      <c r="AR93" s="129"/>
      <c r="AS93" s="130"/>
      <c r="AT93" s="130"/>
      <c r="AU93" s="130"/>
      <c r="AV93" s="130"/>
      <c r="AW93" s="130"/>
      <c r="AX93" s="131"/>
      <c r="AY93" s="484">
        <f t="shared" ref="AY93:AY97" si="16">SUM(W93:AX93)</f>
        <v>0</v>
      </c>
      <c r="AZ93" s="528"/>
      <c r="BA93" s="528"/>
      <c r="BB93" s="529">
        <f t="shared" ref="BB93:BB97" si="17">AY93/4</f>
        <v>0</v>
      </c>
      <c r="BC93" s="529"/>
      <c r="BD93" s="529"/>
      <c r="BE93" s="534"/>
      <c r="BF93" s="535"/>
      <c r="BG93" s="536"/>
      <c r="BH93" s="565"/>
      <c r="BI93" s="566"/>
      <c r="BJ93" s="567"/>
      <c r="BK93" s="557"/>
      <c r="BL93" s="557"/>
      <c r="BM93" s="557"/>
      <c r="BN93" s="558"/>
      <c r="CE93" s="2"/>
      <c r="CF93" s="2"/>
      <c r="CG93" s="2"/>
    </row>
    <row r="94" spans="2:85" ht="21" customHeight="1">
      <c r="B94" s="506"/>
      <c r="C94" s="597"/>
      <c r="D94" s="648"/>
      <c r="E94" s="642"/>
      <c r="F94" s="642"/>
      <c r="G94" s="642"/>
      <c r="H94" s="642"/>
      <c r="I94" s="642"/>
      <c r="J94" s="646"/>
      <c r="K94" s="647"/>
      <c r="L94" s="647"/>
      <c r="M94" s="647"/>
      <c r="N94" s="647"/>
      <c r="O94" s="648"/>
      <c r="P94" s="243"/>
      <c r="Q94" s="244"/>
      <c r="R94" s="244"/>
      <c r="S94" s="244"/>
      <c r="T94" s="244"/>
      <c r="U94" s="244"/>
      <c r="V94" s="245"/>
      <c r="W94" s="129"/>
      <c r="X94" s="130"/>
      <c r="Y94" s="130"/>
      <c r="Z94" s="130"/>
      <c r="AA94" s="130"/>
      <c r="AB94" s="130"/>
      <c r="AC94" s="131"/>
      <c r="AD94" s="129"/>
      <c r="AE94" s="130"/>
      <c r="AF94" s="130"/>
      <c r="AG94" s="130"/>
      <c r="AH94" s="130"/>
      <c r="AI94" s="130"/>
      <c r="AJ94" s="131"/>
      <c r="AK94" s="129"/>
      <c r="AL94" s="130"/>
      <c r="AM94" s="130"/>
      <c r="AN94" s="130"/>
      <c r="AO94" s="130"/>
      <c r="AP94" s="130"/>
      <c r="AQ94" s="131"/>
      <c r="AR94" s="129"/>
      <c r="AS94" s="130"/>
      <c r="AT94" s="130"/>
      <c r="AU94" s="130"/>
      <c r="AV94" s="130"/>
      <c r="AW94" s="130"/>
      <c r="AX94" s="131"/>
      <c r="AY94" s="484">
        <f t="shared" si="16"/>
        <v>0</v>
      </c>
      <c r="AZ94" s="528"/>
      <c r="BA94" s="528"/>
      <c r="BB94" s="529">
        <f t="shared" si="17"/>
        <v>0</v>
      </c>
      <c r="BC94" s="529"/>
      <c r="BD94" s="529"/>
      <c r="BE94" s="534"/>
      <c r="BF94" s="535"/>
      <c r="BG94" s="536"/>
      <c r="BH94" s="565"/>
      <c r="BI94" s="566"/>
      <c r="BJ94" s="567"/>
      <c r="BK94" s="557"/>
      <c r="BL94" s="557"/>
      <c r="BM94" s="557"/>
      <c r="BN94" s="558"/>
      <c r="CE94" s="2"/>
      <c r="CF94" s="2"/>
      <c r="CG94" s="2"/>
    </row>
    <row r="95" spans="2:85" ht="21" customHeight="1">
      <c r="B95" s="506"/>
      <c r="C95" s="597"/>
      <c r="D95" s="648"/>
      <c r="E95" s="642"/>
      <c r="F95" s="642"/>
      <c r="G95" s="642"/>
      <c r="H95" s="642"/>
      <c r="I95" s="642"/>
      <c r="J95" s="646"/>
      <c r="K95" s="647"/>
      <c r="L95" s="647"/>
      <c r="M95" s="647"/>
      <c r="N95" s="647"/>
      <c r="O95" s="648"/>
      <c r="P95" s="243"/>
      <c r="Q95" s="244"/>
      <c r="R95" s="244"/>
      <c r="S95" s="244"/>
      <c r="T95" s="244"/>
      <c r="U95" s="244"/>
      <c r="V95" s="245"/>
      <c r="W95" s="129"/>
      <c r="X95" s="130"/>
      <c r="Y95" s="130"/>
      <c r="Z95" s="130"/>
      <c r="AA95" s="130"/>
      <c r="AB95" s="130"/>
      <c r="AC95" s="131"/>
      <c r="AD95" s="129"/>
      <c r="AE95" s="130"/>
      <c r="AF95" s="130"/>
      <c r="AG95" s="130"/>
      <c r="AH95" s="130"/>
      <c r="AI95" s="130"/>
      <c r="AJ95" s="131"/>
      <c r="AK95" s="129"/>
      <c r="AL95" s="130"/>
      <c r="AM95" s="130"/>
      <c r="AN95" s="130"/>
      <c r="AO95" s="130"/>
      <c r="AP95" s="130"/>
      <c r="AQ95" s="131"/>
      <c r="AR95" s="129"/>
      <c r="AS95" s="130"/>
      <c r="AT95" s="130"/>
      <c r="AU95" s="130"/>
      <c r="AV95" s="130"/>
      <c r="AW95" s="130"/>
      <c r="AX95" s="131"/>
      <c r="AY95" s="484">
        <f t="shared" si="16"/>
        <v>0</v>
      </c>
      <c r="AZ95" s="528"/>
      <c r="BA95" s="528"/>
      <c r="BB95" s="529">
        <f t="shared" si="17"/>
        <v>0</v>
      </c>
      <c r="BC95" s="529"/>
      <c r="BD95" s="529"/>
      <c r="BE95" s="534"/>
      <c r="BF95" s="535"/>
      <c r="BG95" s="536"/>
      <c r="BH95" s="565"/>
      <c r="BI95" s="566"/>
      <c r="BJ95" s="567"/>
      <c r="BK95" s="557"/>
      <c r="BL95" s="557"/>
      <c r="BM95" s="557"/>
      <c r="BN95" s="558"/>
      <c r="CE95" s="2"/>
      <c r="CF95" s="2"/>
      <c r="CG95" s="2"/>
    </row>
    <row r="96" spans="2:85" ht="21" customHeight="1">
      <c r="B96" s="506"/>
      <c r="C96" s="597"/>
      <c r="D96" s="648"/>
      <c r="E96" s="642"/>
      <c r="F96" s="642"/>
      <c r="G96" s="642"/>
      <c r="H96" s="642"/>
      <c r="I96" s="642"/>
      <c r="J96" s="646"/>
      <c r="K96" s="647"/>
      <c r="L96" s="647"/>
      <c r="M96" s="647"/>
      <c r="N96" s="647"/>
      <c r="O96" s="648"/>
      <c r="P96" s="243"/>
      <c r="Q96" s="244"/>
      <c r="R96" s="244"/>
      <c r="S96" s="244"/>
      <c r="T96" s="244"/>
      <c r="U96" s="244"/>
      <c r="V96" s="245"/>
      <c r="W96" s="129"/>
      <c r="X96" s="130"/>
      <c r="Y96" s="130"/>
      <c r="Z96" s="130"/>
      <c r="AA96" s="130"/>
      <c r="AB96" s="130"/>
      <c r="AC96" s="131"/>
      <c r="AD96" s="129"/>
      <c r="AE96" s="130"/>
      <c r="AF96" s="130"/>
      <c r="AG96" s="130"/>
      <c r="AH96" s="130"/>
      <c r="AI96" s="130"/>
      <c r="AJ96" s="131"/>
      <c r="AK96" s="129"/>
      <c r="AL96" s="130"/>
      <c r="AM96" s="130"/>
      <c r="AN96" s="130"/>
      <c r="AO96" s="130"/>
      <c r="AP96" s="130"/>
      <c r="AQ96" s="131"/>
      <c r="AR96" s="129"/>
      <c r="AS96" s="130"/>
      <c r="AT96" s="130"/>
      <c r="AU96" s="130"/>
      <c r="AV96" s="130"/>
      <c r="AW96" s="130"/>
      <c r="AX96" s="131"/>
      <c r="AY96" s="484">
        <f t="shared" si="16"/>
        <v>0</v>
      </c>
      <c r="AZ96" s="528"/>
      <c r="BA96" s="528"/>
      <c r="BB96" s="529">
        <f t="shared" si="17"/>
        <v>0</v>
      </c>
      <c r="BC96" s="529"/>
      <c r="BD96" s="529"/>
      <c r="BE96" s="534"/>
      <c r="BF96" s="535"/>
      <c r="BG96" s="536"/>
      <c r="BH96" s="565"/>
      <c r="BI96" s="566"/>
      <c r="BJ96" s="567"/>
      <c r="BK96" s="557"/>
      <c r="BL96" s="557"/>
      <c r="BM96" s="557"/>
      <c r="BN96" s="558"/>
      <c r="CE96" s="2"/>
      <c r="CF96" s="2"/>
      <c r="CG96" s="2"/>
    </row>
    <row r="97" spans="2:85" ht="21" customHeight="1">
      <c r="B97" s="506"/>
      <c r="C97" s="597"/>
      <c r="D97" s="648"/>
      <c r="E97" s="642"/>
      <c r="F97" s="642"/>
      <c r="G97" s="642"/>
      <c r="H97" s="642"/>
      <c r="I97" s="642"/>
      <c r="J97" s="646"/>
      <c r="K97" s="647"/>
      <c r="L97" s="647"/>
      <c r="M97" s="647"/>
      <c r="N97" s="647"/>
      <c r="O97" s="648"/>
      <c r="P97" s="243"/>
      <c r="Q97" s="244"/>
      <c r="R97" s="244"/>
      <c r="S97" s="244"/>
      <c r="T97" s="244"/>
      <c r="U97" s="244"/>
      <c r="V97" s="245"/>
      <c r="W97" s="129"/>
      <c r="X97" s="130"/>
      <c r="Y97" s="130"/>
      <c r="Z97" s="130"/>
      <c r="AA97" s="130"/>
      <c r="AB97" s="130"/>
      <c r="AC97" s="131"/>
      <c r="AD97" s="129"/>
      <c r="AE97" s="130"/>
      <c r="AF97" s="130"/>
      <c r="AG97" s="130"/>
      <c r="AH97" s="130"/>
      <c r="AI97" s="130"/>
      <c r="AJ97" s="131"/>
      <c r="AK97" s="129"/>
      <c r="AL97" s="130"/>
      <c r="AM97" s="130"/>
      <c r="AN97" s="130"/>
      <c r="AO97" s="130"/>
      <c r="AP97" s="130"/>
      <c r="AQ97" s="131"/>
      <c r="AR97" s="129"/>
      <c r="AS97" s="130"/>
      <c r="AT97" s="130"/>
      <c r="AU97" s="130"/>
      <c r="AV97" s="130"/>
      <c r="AW97" s="130"/>
      <c r="AX97" s="131"/>
      <c r="AY97" s="484">
        <f t="shared" si="16"/>
        <v>0</v>
      </c>
      <c r="AZ97" s="528"/>
      <c r="BA97" s="528"/>
      <c r="BB97" s="529">
        <f t="shared" si="17"/>
        <v>0</v>
      </c>
      <c r="BC97" s="529"/>
      <c r="BD97" s="529"/>
      <c r="BE97" s="534"/>
      <c r="BF97" s="535"/>
      <c r="BG97" s="536"/>
      <c r="BH97" s="565"/>
      <c r="BI97" s="566"/>
      <c r="BJ97" s="567"/>
      <c r="BK97" s="557"/>
      <c r="BL97" s="557"/>
      <c r="BM97" s="557"/>
      <c r="BN97" s="558"/>
      <c r="CE97" s="2"/>
      <c r="CF97" s="2"/>
      <c r="CG97" s="2"/>
    </row>
    <row r="98" spans="2:85" ht="21" customHeight="1">
      <c r="B98" s="506"/>
      <c r="C98" s="597"/>
      <c r="D98" s="648"/>
      <c r="E98" s="642"/>
      <c r="F98" s="642"/>
      <c r="G98" s="642"/>
      <c r="H98" s="642"/>
      <c r="I98" s="642"/>
      <c r="J98" s="646"/>
      <c r="K98" s="647"/>
      <c r="L98" s="647"/>
      <c r="M98" s="647"/>
      <c r="N98" s="647"/>
      <c r="O98" s="648"/>
      <c r="P98" s="243"/>
      <c r="Q98" s="244"/>
      <c r="R98" s="244"/>
      <c r="S98" s="244"/>
      <c r="T98" s="244"/>
      <c r="U98" s="244"/>
      <c r="V98" s="245"/>
      <c r="W98" s="129"/>
      <c r="X98" s="130"/>
      <c r="Y98" s="130"/>
      <c r="Z98" s="130"/>
      <c r="AA98" s="130"/>
      <c r="AB98" s="130"/>
      <c r="AC98" s="131"/>
      <c r="AD98" s="129"/>
      <c r="AE98" s="130"/>
      <c r="AF98" s="130"/>
      <c r="AG98" s="130"/>
      <c r="AH98" s="130"/>
      <c r="AI98" s="130"/>
      <c r="AJ98" s="131"/>
      <c r="AK98" s="129"/>
      <c r="AL98" s="130"/>
      <c r="AM98" s="130"/>
      <c r="AN98" s="130"/>
      <c r="AO98" s="130"/>
      <c r="AP98" s="130"/>
      <c r="AQ98" s="131"/>
      <c r="AR98" s="129"/>
      <c r="AS98" s="130"/>
      <c r="AT98" s="130"/>
      <c r="AU98" s="130"/>
      <c r="AV98" s="130"/>
      <c r="AW98" s="130"/>
      <c r="AX98" s="131"/>
      <c r="AY98" s="484">
        <f t="shared" si="14"/>
        <v>0</v>
      </c>
      <c r="AZ98" s="528"/>
      <c r="BA98" s="528"/>
      <c r="BB98" s="529">
        <f t="shared" si="15"/>
        <v>0</v>
      </c>
      <c r="BC98" s="529"/>
      <c r="BD98" s="529"/>
      <c r="BE98" s="534"/>
      <c r="BF98" s="535"/>
      <c r="BG98" s="536"/>
      <c r="BH98" s="565"/>
      <c r="BI98" s="566"/>
      <c r="BJ98" s="567"/>
      <c r="BK98" s="557"/>
      <c r="BL98" s="557"/>
      <c r="BM98" s="557"/>
      <c r="BN98" s="558"/>
      <c r="CE98" s="2"/>
      <c r="CF98" s="2"/>
      <c r="CG98" s="2"/>
    </row>
    <row r="99" spans="2:85" ht="21" customHeight="1">
      <c r="B99" s="506"/>
      <c r="C99" s="597"/>
      <c r="D99" s="648"/>
      <c r="E99" s="642"/>
      <c r="F99" s="642"/>
      <c r="G99" s="642"/>
      <c r="H99" s="642"/>
      <c r="I99" s="642"/>
      <c r="J99" s="646"/>
      <c r="K99" s="647"/>
      <c r="L99" s="647"/>
      <c r="M99" s="647"/>
      <c r="N99" s="647"/>
      <c r="O99" s="648"/>
      <c r="P99" s="243"/>
      <c r="Q99" s="244"/>
      <c r="R99" s="244"/>
      <c r="S99" s="244"/>
      <c r="T99" s="244"/>
      <c r="U99" s="244"/>
      <c r="V99" s="245"/>
      <c r="W99" s="129"/>
      <c r="X99" s="130"/>
      <c r="Y99" s="130"/>
      <c r="Z99" s="130"/>
      <c r="AA99" s="130"/>
      <c r="AB99" s="130"/>
      <c r="AC99" s="131"/>
      <c r="AD99" s="129"/>
      <c r="AE99" s="130"/>
      <c r="AF99" s="130"/>
      <c r="AG99" s="130"/>
      <c r="AH99" s="130"/>
      <c r="AI99" s="130"/>
      <c r="AJ99" s="131"/>
      <c r="AK99" s="129"/>
      <c r="AL99" s="130"/>
      <c r="AM99" s="130"/>
      <c r="AN99" s="130"/>
      <c r="AO99" s="130"/>
      <c r="AP99" s="130"/>
      <c r="AQ99" s="131"/>
      <c r="AR99" s="129"/>
      <c r="AS99" s="130"/>
      <c r="AT99" s="130"/>
      <c r="AU99" s="130"/>
      <c r="AV99" s="130"/>
      <c r="AW99" s="130"/>
      <c r="AX99" s="131"/>
      <c r="AY99" s="484">
        <f t="shared" si="14"/>
        <v>0</v>
      </c>
      <c r="AZ99" s="528"/>
      <c r="BA99" s="528"/>
      <c r="BB99" s="529">
        <f t="shared" si="15"/>
        <v>0</v>
      </c>
      <c r="BC99" s="529"/>
      <c r="BD99" s="529"/>
      <c r="BE99" s="534"/>
      <c r="BF99" s="535"/>
      <c r="BG99" s="536"/>
      <c r="BH99" s="565"/>
      <c r="BI99" s="566"/>
      <c r="BJ99" s="567"/>
      <c r="BK99" s="557"/>
      <c r="BL99" s="557"/>
      <c r="BM99" s="557"/>
      <c r="BN99" s="558"/>
      <c r="CE99" s="2"/>
      <c r="CF99" s="2"/>
      <c r="CG99" s="2"/>
    </row>
    <row r="100" spans="2:85" ht="21" customHeight="1">
      <c r="B100" s="506"/>
      <c r="C100" s="597"/>
      <c r="D100" s="648"/>
      <c r="E100" s="642"/>
      <c r="F100" s="642"/>
      <c r="G100" s="642"/>
      <c r="H100" s="642"/>
      <c r="I100" s="642"/>
      <c r="J100" s="646"/>
      <c r="K100" s="647"/>
      <c r="L100" s="647"/>
      <c r="M100" s="647"/>
      <c r="N100" s="647"/>
      <c r="O100" s="648"/>
      <c r="P100" s="243"/>
      <c r="Q100" s="244"/>
      <c r="R100" s="244"/>
      <c r="S100" s="244"/>
      <c r="T100" s="244"/>
      <c r="U100" s="244"/>
      <c r="V100" s="245"/>
      <c r="W100" s="129"/>
      <c r="X100" s="130"/>
      <c r="Y100" s="130"/>
      <c r="Z100" s="130"/>
      <c r="AA100" s="130"/>
      <c r="AB100" s="130"/>
      <c r="AC100" s="131"/>
      <c r="AD100" s="129"/>
      <c r="AE100" s="130"/>
      <c r="AF100" s="130"/>
      <c r="AG100" s="130"/>
      <c r="AH100" s="130"/>
      <c r="AI100" s="130"/>
      <c r="AJ100" s="131"/>
      <c r="AK100" s="129"/>
      <c r="AL100" s="130"/>
      <c r="AM100" s="130"/>
      <c r="AN100" s="130"/>
      <c r="AO100" s="130"/>
      <c r="AP100" s="130"/>
      <c r="AQ100" s="131"/>
      <c r="AR100" s="129"/>
      <c r="AS100" s="130"/>
      <c r="AT100" s="130"/>
      <c r="AU100" s="130"/>
      <c r="AV100" s="130"/>
      <c r="AW100" s="130"/>
      <c r="AX100" s="131"/>
      <c r="AY100" s="484">
        <f t="shared" si="14"/>
        <v>0</v>
      </c>
      <c r="AZ100" s="528"/>
      <c r="BA100" s="528"/>
      <c r="BB100" s="529">
        <f t="shared" si="15"/>
        <v>0</v>
      </c>
      <c r="BC100" s="529"/>
      <c r="BD100" s="529"/>
      <c r="BE100" s="534"/>
      <c r="BF100" s="535"/>
      <c r="BG100" s="536"/>
      <c r="BH100" s="565"/>
      <c r="BI100" s="566"/>
      <c r="BJ100" s="567"/>
      <c r="BK100" s="557"/>
      <c r="BL100" s="557"/>
      <c r="BM100" s="557"/>
      <c r="BN100" s="558"/>
      <c r="CE100" s="2"/>
      <c r="CF100" s="2"/>
      <c r="CG100" s="2"/>
    </row>
    <row r="101" spans="2:85" ht="21" customHeight="1">
      <c r="B101" s="506"/>
      <c r="C101" s="597"/>
      <c r="D101" s="648"/>
      <c r="E101" s="642"/>
      <c r="F101" s="642"/>
      <c r="G101" s="642"/>
      <c r="H101" s="642"/>
      <c r="I101" s="642"/>
      <c r="J101" s="646"/>
      <c r="K101" s="647"/>
      <c r="L101" s="647"/>
      <c r="M101" s="647"/>
      <c r="N101" s="647"/>
      <c r="O101" s="648"/>
      <c r="P101" s="243"/>
      <c r="Q101" s="244"/>
      <c r="R101" s="244"/>
      <c r="S101" s="244"/>
      <c r="T101" s="244"/>
      <c r="U101" s="244"/>
      <c r="V101" s="245"/>
      <c r="W101" s="129"/>
      <c r="X101" s="130"/>
      <c r="Y101" s="130"/>
      <c r="Z101" s="130"/>
      <c r="AA101" s="130"/>
      <c r="AB101" s="130"/>
      <c r="AC101" s="131"/>
      <c r="AD101" s="129"/>
      <c r="AE101" s="130"/>
      <c r="AF101" s="130"/>
      <c r="AG101" s="130"/>
      <c r="AH101" s="130"/>
      <c r="AI101" s="130"/>
      <c r="AJ101" s="131"/>
      <c r="AK101" s="129"/>
      <c r="AL101" s="130"/>
      <c r="AM101" s="130"/>
      <c r="AN101" s="130"/>
      <c r="AO101" s="130"/>
      <c r="AP101" s="130"/>
      <c r="AQ101" s="131"/>
      <c r="AR101" s="129"/>
      <c r="AS101" s="130"/>
      <c r="AT101" s="130"/>
      <c r="AU101" s="130"/>
      <c r="AV101" s="130"/>
      <c r="AW101" s="130"/>
      <c r="AX101" s="131"/>
      <c r="AY101" s="484">
        <f t="shared" si="14"/>
        <v>0</v>
      </c>
      <c r="AZ101" s="528"/>
      <c r="BA101" s="528"/>
      <c r="BB101" s="529">
        <f t="shared" si="15"/>
        <v>0</v>
      </c>
      <c r="BC101" s="529"/>
      <c r="BD101" s="529"/>
      <c r="BE101" s="534"/>
      <c r="BF101" s="535"/>
      <c r="BG101" s="536"/>
      <c r="BH101" s="565"/>
      <c r="BI101" s="566"/>
      <c r="BJ101" s="567"/>
      <c r="BK101" s="557"/>
      <c r="BL101" s="557"/>
      <c r="BM101" s="557"/>
      <c r="BN101" s="558"/>
      <c r="CE101" s="2"/>
      <c r="CF101" s="2"/>
      <c r="CG101" s="2"/>
    </row>
    <row r="102" spans="2:85" ht="21" customHeight="1">
      <c r="B102" s="506"/>
      <c r="C102" s="597"/>
      <c r="D102" s="648"/>
      <c r="E102" s="642"/>
      <c r="F102" s="642"/>
      <c r="G102" s="642"/>
      <c r="H102" s="642"/>
      <c r="I102" s="642"/>
      <c r="J102" s="646"/>
      <c r="K102" s="647"/>
      <c r="L102" s="647"/>
      <c r="M102" s="647"/>
      <c r="N102" s="647"/>
      <c r="O102" s="648"/>
      <c r="P102" s="243"/>
      <c r="Q102" s="244"/>
      <c r="R102" s="244"/>
      <c r="S102" s="244"/>
      <c r="T102" s="244"/>
      <c r="U102" s="244"/>
      <c r="V102" s="245"/>
      <c r="W102" s="129"/>
      <c r="X102" s="130"/>
      <c r="Y102" s="130"/>
      <c r="Z102" s="130"/>
      <c r="AA102" s="130"/>
      <c r="AB102" s="130"/>
      <c r="AC102" s="131"/>
      <c r="AD102" s="129"/>
      <c r="AE102" s="130"/>
      <c r="AF102" s="130"/>
      <c r="AG102" s="130"/>
      <c r="AH102" s="130"/>
      <c r="AI102" s="130"/>
      <c r="AJ102" s="131"/>
      <c r="AK102" s="129"/>
      <c r="AL102" s="130"/>
      <c r="AM102" s="130"/>
      <c r="AN102" s="130"/>
      <c r="AO102" s="130"/>
      <c r="AP102" s="130"/>
      <c r="AQ102" s="131"/>
      <c r="AR102" s="129"/>
      <c r="AS102" s="130"/>
      <c r="AT102" s="130"/>
      <c r="AU102" s="130"/>
      <c r="AV102" s="130"/>
      <c r="AW102" s="130"/>
      <c r="AX102" s="131"/>
      <c r="AY102" s="484">
        <f t="shared" si="14"/>
        <v>0</v>
      </c>
      <c r="AZ102" s="528"/>
      <c r="BA102" s="528"/>
      <c r="BB102" s="529">
        <f t="shared" si="15"/>
        <v>0</v>
      </c>
      <c r="BC102" s="529"/>
      <c r="BD102" s="529"/>
      <c r="BE102" s="534"/>
      <c r="BF102" s="535"/>
      <c r="BG102" s="536"/>
      <c r="BH102" s="565"/>
      <c r="BI102" s="566"/>
      <c r="BJ102" s="567"/>
      <c r="BK102" s="557"/>
      <c r="BL102" s="557"/>
      <c r="BM102" s="557"/>
      <c r="BN102" s="558"/>
      <c r="CE102" s="2"/>
      <c r="CF102" s="2"/>
      <c r="CG102" s="2"/>
    </row>
    <row r="103" spans="2:85" ht="21" customHeight="1">
      <c r="B103" s="506"/>
      <c r="C103" s="597"/>
      <c r="D103" s="648"/>
      <c r="E103" s="642"/>
      <c r="F103" s="642"/>
      <c r="G103" s="642"/>
      <c r="H103" s="642"/>
      <c r="I103" s="642"/>
      <c r="J103" s="646"/>
      <c r="K103" s="647"/>
      <c r="L103" s="647"/>
      <c r="M103" s="647"/>
      <c r="N103" s="647"/>
      <c r="O103" s="648"/>
      <c r="P103" s="643"/>
      <c r="Q103" s="644"/>
      <c r="R103" s="644"/>
      <c r="S103" s="644"/>
      <c r="T103" s="644"/>
      <c r="U103" s="644"/>
      <c r="V103" s="645"/>
      <c r="W103" s="129"/>
      <c r="X103" s="130"/>
      <c r="Y103" s="130"/>
      <c r="Z103" s="130"/>
      <c r="AA103" s="130"/>
      <c r="AB103" s="130"/>
      <c r="AC103" s="131"/>
      <c r="AD103" s="129"/>
      <c r="AE103" s="130"/>
      <c r="AF103" s="130"/>
      <c r="AG103" s="130"/>
      <c r="AH103" s="130"/>
      <c r="AI103" s="130"/>
      <c r="AJ103" s="131"/>
      <c r="AK103" s="129"/>
      <c r="AL103" s="130"/>
      <c r="AM103" s="130"/>
      <c r="AN103" s="130"/>
      <c r="AO103" s="130"/>
      <c r="AP103" s="130"/>
      <c r="AQ103" s="131"/>
      <c r="AR103" s="129"/>
      <c r="AS103" s="130"/>
      <c r="AT103" s="130"/>
      <c r="AU103" s="130"/>
      <c r="AV103" s="130"/>
      <c r="AW103" s="130"/>
      <c r="AX103" s="131"/>
      <c r="AY103" s="484">
        <f t="shared" si="4"/>
        <v>0</v>
      </c>
      <c r="AZ103" s="528"/>
      <c r="BA103" s="528"/>
      <c r="BB103" s="529">
        <f t="shared" si="5"/>
        <v>0</v>
      </c>
      <c r="BC103" s="529"/>
      <c r="BD103" s="529"/>
      <c r="BE103" s="534"/>
      <c r="BF103" s="535"/>
      <c r="BG103" s="536"/>
      <c r="BH103" s="565"/>
      <c r="BI103" s="566"/>
      <c r="BJ103" s="567"/>
      <c r="BK103" s="557"/>
      <c r="BL103" s="557"/>
      <c r="BM103" s="557"/>
      <c r="BN103" s="558"/>
      <c r="CE103" s="2"/>
      <c r="CF103" s="2"/>
      <c r="CG103" s="2"/>
    </row>
    <row r="104" spans="2:85" ht="21" customHeight="1">
      <c r="B104" s="506"/>
      <c r="C104" s="660"/>
      <c r="D104" s="648"/>
      <c r="E104" s="642"/>
      <c r="F104" s="642"/>
      <c r="G104" s="642"/>
      <c r="H104" s="642"/>
      <c r="I104" s="642"/>
      <c r="J104" s="251"/>
      <c r="K104" s="250"/>
      <c r="L104" s="250"/>
      <c r="M104" s="250"/>
      <c r="N104" s="250"/>
      <c r="O104" s="246"/>
      <c r="P104" s="247"/>
      <c r="Q104" s="248"/>
      <c r="R104" s="248"/>
      <c r="S104" s="248"/>
      <c r="T104" s="248"/>
      <c r="U104" s="248"/>
      <c r="V104" s="249"/>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3"/>
      <c r="AU104" s="133"/>
      <c r="AV104" s="133"/>
      <c r="AW104" s="133"/>
      <c r="AX104" s="134"/>
      <c r="AY104" s="484">
        <f t="shared" ref="AY104:AY106" si="18">SUM(W104:AX104)</f>
        <v>0</v>
      </c>
      <c r="AZ104" s="528"/>
      <c r="BA104" s="528"/>
      <c r="BB104" s="529">
        <f t="shared" ref="BB104:BB106" si="19">AY104/4</f>
        <v>0</v>
      </c>
      <c r="BC104" s="529"/>
      <c r="BD104" s="529"/>
      <c r="BE104" s="534"/>
      <c r="BF104" s="535"/>
      <c r="BG104" s="536"/>
      <c r="BH104" s="565"/>
      <c r="BI104" s="566"/>
      <c r="BJ104" s="567"/>
      <c r="BK104" s="557"/>
      <c r="BL104" s="557"/>
      <c r="BM104" s="557"/>
      <c r="BN104" s="558"/>
      <c r="CE104" s="2"/>
      <c r="CF104" s="2"/>
      <c r="CG104" s="2"/>
    </row>
    <row r="105" spans="2:85" ht="21" customHeight="1">
      <c r="B105" s="506"/>
      <c r="C105" s="660"/>
      <c r="D105" s="648"/>
      <c r="E105" s="642"/>
      <c r="F105" s="642"/>
      <c r="G105" s="642"/>
      <c r="H105" s="642"/>
      <c r="I105" s="642"/>
      <c r="J105" s="251"/>
      <c r="K105" s="250"/>
      <c r="L105" s="250"/>
      <c r="M105" s="250"/>
      <c r="N105" s="250"/>
      <c r="O105" s="246"/>
      <c r="P105" s="247"/>
      <c r="Q105" s="248"/>
      <c r="R105" s="248"/>
      <c r="S105" s="248"/>
      <c r="T105" s="248"/>
      <c r="U105" s="248"/>
      <c r="V105" s="249"/>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3"/>
      <c r="AU105" s="133"/>
      <c r="AV105" s="133"/>
      <c r="AW105" s="133"/>
      <c r="AX105" s="134"/>
      <c r="AY105" s="484">
        <f t="shared" si="18"/>
        <v>0</v>
      </c>
      <c r="AZ105" s="528"/>
      <c r="BA105" s="528"/>
      <c r="BB105" s="529">
        <f t="shared" si="19"/>
        <v>0</v>
      </c>
      <c r="BC105" s="529"/>
      <c r="BD105" s="529"/>
      <c r="BE105" s="534"/>
      <c r="BF105" s="535"/>
      <c r="BG105" s="536"/>
      <c r="BH105" s="565"/>
      <c r="BI105" s="566"/>
      <c r="BJ105" s="567"/>
      <c r="BK105" s="557"/>
      <c r="BL105" s="557"/>
      <c r="BM105" s="557"/>
      <c r="BN105" s="558"/>
      <c r="CE105" s="2"/>
      <c r="CF105" s="2"/>
      <c r="CG105" s="2"/>
    </row>
    <row r="106" spans="2:85" ht="21" customHeight="1">
      <c r="B106" s="506"/>
      <c r="C106" s="660"/>
      <c r="D106" s="648"/>
      <c r="E106" s="642"/>
      <c r="F106" s="642"/>
      <c r="G106" s="642"/>
      <c r="H106" s="642"/>
      <c r="I106" s="642"/>
      <c r="J106" s="251"/>
      <c r="K106" s="250"/>
      <c r="L106" s="250"/>
      <c r="M106" s="250"/>
      <c r="N106" s="250"/>
      <c r="O106" s="246"/>
      <c r="P106" s="247"/>
      <c r="Q106" s="248"/>
      <c r="R106" s="248"/>
      <c r="S106" s="248"/>
      <c r="T106" s="248"/>
      <c r="U106" s="248"/>
      <c r="V106" s="249"/>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3"/>
      <c r="AU106" s="133"/>
      <c r="AV106" s="133"/>
      <c r="AW106" s="133"/>
      <c r="AX106" s="134"/>
      <c r="AY106" s="484">
        <f t="shared" si="18"/>
        <v>0</v>
      </c>
      <c r="AZ106" s="528"/>
      <c r="BA106" s="528"/>
      <c r="BB106" s="529">
        <f t="shared" si="19"/>
        <v>0</v>
      </c>
      <c r="BC106" s="529"/>
      <c r="BD106" s="529"/>
      <c r="BE106" s="534"/>
      <c r="BF106" s="535"/>
      <c r="BG106" s="536"/>
      <c r="BH106" s="565"/>
      <c r="BI106" s="566"/>
      <c r="BJ106" s="567"/>
      <c r="BK106" s="557"/>
      <c r="BL106" s="557"/>
      <c r="BM106" s="557"/>
      <c r="BN106" s="558"/>
      <c r="CE106" s="2"/>
      <c r="CF106" s="2"/>
      <c r="CG106" s="2"/>
    </row>
    <row r="107" spans="2:85" ht="21" customHeight="1" thickBot="1">
      <c r="B107" s="506"/>
      <c r="C107" s="598"/>
      <c r="D107" s="658"/>
      <c r="E107" s="659"/>
      <c r="F107" s="659"/>
      <c r="G107" s="659"/>
      <c r="H107" s="659"/>
      <c r="I107" s="659"/>
      <c r="J107" s="646"/>
      <c r="K107" s="647"/>
      <c r="L107" s="647"/>
      <c r="M107" s="647"/>
      <c r="N107" s="647"/>
      <c r="O107" s="648"/>
      <c r="P107" s="638"/>
      <c r="Q107" s="639"/>
      <c r="R107" s="639"/>
      <c r="S107" s="639"/>
      <c r="T107" s="639"/>
      <c r="U107" s="639"/>
      <c r="V107" s="640"/>
      <c r="W107" s="137"/>
      <c r="X107" s="138"/>
      <c r="Y107" s="138"/>
      <c r="Z107" s="138"/>
      <c r="AA107" s="138"/>
      <c r="AB107" s="138"/>
      <c r="AC107" s="139"/>
      <c r="AD107" s="137"/>
      <c r="AE107" s="138"/>
      <c r="AF107" s="138"/>
      <c r="AG107" s="138"/>
      <c r="AH107" s="138"/>
      <c r="AI107" s="138"/>
      <c r="AJ107" s="139"/>
      <c r="AK107" s="137"/>
      <c r="AL107" s="138"/>
      <c r="AM107" s="138"/>
      <c r="AN107" s="138"/>
      <c r="AO107" s="138"/>
      <c r="AP107" s="138"/>
      <c r="AQ107" s="139"/>
      <c r="AR107" s="137"/>
      <c r="AS107" s="138"/>
      <c r="AT107" s="138"/>
      <c r="AU107" s="138"/>
      <c r="AV107" s="138"/>
      <c r="AW107" s="138"/>
      <c r="AX107" s="139"/>
      <c r="AY107" s="466">
        <f>SUM(W107:AX107)</f>
        <v>0</v>
      </c>
      <c r="AZ107" s="594"/>
      <c r="BA107" s="594"/>
      <c r="BB107" s="595">
        <f>AY107/4</f>
        <v>0</v>
      </c>
      <c r="BC107" s="595"/>
      <c r="BD107" s="595"/>
      <c r="BE107" s="534"/>
      <c r="BF107" s="535"/>
      <c r="BG107" s="536"/>
      <c r="BH107" s="565"/>
      <c r="BI107" s="566"/>
      <c r="BJ107" s="567"/>
      <c r="BK107" s="599"/>
      <c r="BL107" s="599"/>
      <c r="BM107" s="599"/>
      <c r="BN107" s="600"/>
    </row>
    <row r="108" spans="2:85" ht="21" customHeight="1" thickBot="1">
      <c r="B108" s="506"/>
      <c r="C108" s="574" t="s">
        <v>54</v>
      </c>
      <c r="D108" s="575"/>
      <c r="E108" s="575"/>
      <c r="F108" s="575"/>
      <c r="G108" s="575"/>
      <c r="H108" s="575"/>
      <c r="I108" s="575"/>
      <c r="J108" s="575"/>
      <c r="K108" s="575"/>
      <c r="L108" s="575"/>
      <c r="M108" s="575"/>
      <c r="N108" s="575"/>
      <c r="O108" s="575"/>
      <c r="P108" s="575"/>
      <c r="Q108" s="575"/>
      <c r="R108" s="575"/>
      <c r="S108" s="575"/>
      <c r="T108" s="575"/>
      <c r="U108" s="575"/>
      <c r="V108" s="576"/>
      <c r="W108" s="39">
        <f t="shared" ref="W108:AX108" si="20">SUM(W43:W107)</f>
        <v>29</v>
      </c>
      <c r="X108" s="40">
        <f t="shared" si="20"/>
        <v>22</v>
      </c>
      <c r="Y108" s="40">
        <f t="shared" si="20"/>
        <v>35</v>
      </c>
      <c r="Z108" s="40">
        <f t="shared" si="20"/>
        <v>29</v>
      </c>
      <c r="AA108" s="40">
        <f t="shared" si="20"/>
        <v>57</v>
      </c>
      <c r="AB108" s="40">
        <f t="shared" si="20"/>
        <v>23</v>
      </c>
      <c r="AC108" s="41">
        <f t="shared" si="20"/>
        <v>22</v>
      </c>
      <c r="AD108" s="39">
        <f t="shared" si="20"/>
        <v>31</v>
      </c>
      <c r="AE108" s="40">
        <f t="shared" si="20"/>
        <v>30</v>
      </c>
      <c r="AF108" s="40">
        <f t="shared" si="20"/>
        <v>43</v>
      </c>
      <c r="AG108" s="40">
        <f t="shared" si="20"/>
        <v>29</v>
      </c>
      <c r="AH108" s="40">
        <f t="shared" si="20"/>
        <v>57</v>
      </c>
      <c r="AI108" s="40">
        <f t="shared" si="20"/>
        <v>23</v>
      </c>
      <c r="AJ108" s="41">
        <f t="shared" si="20"/>
        <v>22</v>
      </c>
      <c r="AK108" s="39">
        <f t="shared" si="20"/>
        <v>31</v>
      </c>
      <c r="AL108" s="40">
        <f t="shared" si="20"/>
        <v>30</v>
      </c>
      <c r="AM108" s="40">
        <f t="shared" si="20"/>
        <v>57</v>
      </c>
      <c r="AN108" s="40">
        <f t="shared" si="20"/>
        <v>33</v>
      </c>
      <c r="AO108" s="40">
        <f t="shared" si="20"/>
        <v>43</v>
      </c>
      <c r="AP108" s="40">
        <f t="shared" si="20"/>
        <v>27</v>
      </c>
      <c r="AQ108" s="41">
        <f t="shared" si="20"/>
        <v>22</v>
      </c>
      <c r="AR108" s="39">
        <f t="shared" si="20"/>
        <v>31</v>
      </c>
      <c r="AS108" s="40">
        <f t="shared" si="20"/>
        <v>23</v>
      </c>
      <c r="AT108" s="40">
        <f t="shared" si="20"/>
        <v>35</v>
      </c>
      <c r="AU108" s="40">
        <f t="shared" si="20"/>
        <v>8</v>
      </c>
      <c r="AV108" s="40">
        <f t="shared" si="20"/>
        <v>43</v>
      </c>
      <c r="AW108" s="40">
        <f t="shared" si="20"/>
        <v>0</v>
      </c>
      <c r="AX108" s="41">
        <f t="shared" si="20"/>
        <v>36</v>
      </c>
      <c r="AY108" s="477">
        <f>SUM(AY43:BA107)</f>
        <v>871</v>
      </c>
      <c r="AZ108" s="577"/>
      <c r="BA108" s="577"/>
      <c r="BB108" s="578">
        <f>SUM($BB$43:$BD$107)</f>
        <v>217.75</v>
      </c>
      <c r="BC108" s="578"/>
      <c r="BD108" s="578"/>
      <c r="BE108" s="579">
        <f>SUM(BE43:BG107)</f>
        <v>6.7</v>
      </c>
      <c r="BF108" s="579"/>
      <c r="BG108" s="579"/>
      <c r="BH108" s="580">
        <f>SUM(BH43:BJ107)</f>
        <v>5.3</v>
      </c>
      <c r="BI108" s="581"/>
      <c r="BJ108" s="581"/>
      <c r="BK108" s="582"/>
      <c r="BL108" s="582"/>
      <c r="BM108" s="582"/>
      <c r="BN108" s="583"/>
    </row>
    <row r="109" spans="2:85" ht="21" customHeight="1" thickBot="1">
      <c r="B109" s="507"/>
      <c r="C109" s="574" t="s">
        <v>53</v>
      </c>
      <c r="D109" s="575"/>
      <c r="E109" s="575"/>
      <c r="F109" s="575"/>
      <c r="G109" s="575"/>
      <c r="H109" s="575"/>
      <c r="I109" s="575"/>
      <c r="J109" s="575"/>
      <c r="K109" s="575"/>
      <c r="L109" s="575"/>
      <c r="M109" s="575"/>
      <c r="N109" s="575"/>
      <c r="O109" s="575"/>
      <c r="P109" s="575"/>
      <c r="Q109" s="575"/>
      <c r="R109" s="575"/>
      <c r="S109" s="575"/>
      <c r="T109" s="575"/>
      <c r="U109" s="575"/>
      <c r="V109" s="576"/>
      <c r="W109" s="42">
        <f t="shared" ref="W109:AM109" si="21">SUM(W37:W81)</f>
        <v>34</v>
      </c>
      <c r="X109" s="43">
        <f t="shared" si="21"/>
        <v>34</v>
      </c>
      <c r="Y109" s="43">
        <f t="shared" si="21"/>
        <v>47</v>
      </c>
      <c r="Z109" s="43">
        <f t="shared" si="21"/>
        <v>34</v>
      </c>
      <c r="AA109" s="43">
        <f t="shared" si="21"/>
        <v>62</v>
      </c>
      <c r="AB109" s="43">
        <f t="shared" si="21"/>
        <v>16</v>
      </c>
      <c r="AC109" s="44">
        <f t="shared" si="21"/>
        <v>22</v>
      </c>
      <c r="AD109" s="42">
        <f t="shared" si="21"/>
        <v>36</v>
      </c>
      <c r="AE109" s="43">
        <f t="shared" si="21"/>
        <v>42</v>
      </c>
      <c r="AF109" s="43">
        <f t="shared" si="21"/>
        <v>55</v>
      </c>
      <c r="AG109" s="43">
        <f t="shared" si="21"/>
        <v>34</v>
      </c>
      <c r="AH109" s="43">
        <f t="shared" si="21"/>
        <v>62</v>
      </c>
      <c r="AI109" s="43">
        <f t="shared" si="21"/>
        <v>16</v>
      </c>
      <c r="AJ109" s="44">
        <f t="shared" si="21"/>
        <v>22</v>
      </c>
      <c r="AK109" s="42">
        <f t="shared" si="21"/>
        <v>36</v>
      </c>
      <c r="AL109" s="43">
        <f t="shared" si="21"/>
        <v>42</v>
      </c>
      <c r="AM109" s="43">
        <f t="shared" si="21"/>
        <v>62</v>
      </c>
      <c r="AN109" s="43">
        <f>SUM(AN37:AN82)</f>
        <v>45</v>
      </c>
      <c r="AO109" s="43">
        <f t="shared" ref="AO109:AX109" si="22">SUM(AO37:AO81)</f>
        <v>48</v>
      </c>
      <c r="AP109" s="43">
        <f t="shared" si="22"/>
        <v>20</v>
      </c>
      <c r="AQ109" s="44">
        <f t="shared" si="22"/>
        <v>22</v>
      </c>
      <c r="AR109" s="42">
        <f t="shared" si="22"/>
        <v>36</v>
      </c>
      <c r="AS109" s="43">
        <f t="shared" si="22"/>
        <v>35</v>
      </c>
      <c r="AT109" s="43">
        <f t="shared" si="22"/>
        <v>40</v>
      </c>
      <c r="AU109" s="43">
        <f t="shared" si="22"/>
        <v>20</v>
      </c>
      <c r="AV109" s="43">
        <f t="shared" si="22"/>
        <v>48</v>
      </c>
      <c r="AW109" s="43">
        <f t="shared" si="22"/>
        <v>0</v>
      </c>
      <c r="AX109" s="44">
        <f t="shared" si="22"/>
        <v>36</v>
      </c>
      <c r="AY109" s="477">
        <f>SUM(AY38:BA107)</f>
        <v>1031</v>
      </c>
      <c r="AZ109" s="577"/>
      <c r="BA109" s="577"/>
      <c r="BB109" s="578">
        <f>SUM($BB$37:$BD$107)</f>
        <v>277.75</v>
      </c>
      <c r="BC109" s="578"/>
      <c r="BD109" s="578"/>
      <c r="BE109" s="586"/>
      <c r="BF109" s="587"/>
      <c r="BG109" s="588"/>
      <c r="BH109" s="589"/>
      <c r="BI109" s="590"/>
      <c r="BJ109" s="590"/>
      <c r="BK109" s="582"/>
      <c r="BL109" s="582"/>
      <c r="BM109" s="582"/>
      <c r="BN109" s="583"/>
    </row>
    <row r="110" spans="2:85" ht="21" customHeight="1" thickBot="1">
      <c r="B110" s="5" t="s">
        <v>36</v>
      </c>
      <c r="C110" s="16"/>
      <c r="D110" s="45"/>
      <c r="E110" s="167"/>
      <c r="F110" s="167"/>
      <c r="G110" s="167"/>
      <c r="H110" s="167"/>
      <c r="I110" s="167"/>
      <c r="J110" s="167"/>
      <c r="K110" s="167"/>
      <c r="L110" s="167"/>
      <c r="M110" s="167"/>
      <c r="N110" s="167"/>
      <c r="O110" s="167"/>
      <c r="P110" s="167"/>
      <c r="Q110" s="167"/>
      <c r="R110" s="167"/>
      <c r="S110" s="167"/>
      <c r="T110" s="167"/>
      <c r="U110" s="167"/>
      <c r="V110" s="167"/>
      <c r="W110" s="173"/>
      <c r="X110" s="173"/>
      <c r="Y110" s="173"/>
      <c r="Z110" s="173"/>
      <c r="AA110" s="173"/>
      <c r="AB110" s="173"/>
      <c r="AC110" s="173"/>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4"/>
      <c r="AY110" s="655">
        <v>32</v>
      </c>
      <c r="AZ110" s="656"/>
      <c r="BA110" s="656"/>
      <c r="BB110" s="656"/>
      <c r="BC110" s="656"/>
      <c r="BD110" s="656"/>
      <c r="BE110" s="656"/>
      <c r="BF110" s="656"/>
      <c r="BG110" s="656"/>
      <c r="BH110" s="656"/>
      <c r="BI110" s="656"/>
      <c r="BJ110" s="656"/>
      <c r="BK110" s="656"/>
      <c r="BL110" s="656"/>
      <c r="BM110" s="656"/>
      <c r="BN110" s="657"/>
    </row>
    <row r="111" spans="2:85" ht="21" customHeight="1">
      <c r="G111" s="1"/>
    </row>
    <row r="112" spans="2:85" ht="21" customHeight="1" thickBot="1">
      <c r="B112" s="57" t="s">
        <v>101</v>
      </c>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29"/>
      <c r="BB112" s="30"/>
      <c r="BC112" s="29"/>
      <c r="BD112" s="29"/>
      <c r="BE112" s="30"/>
      <c r="BF112" s="29"/>
      <c r="BG112" s="30"/>
      <c r="BH112" s="30"/>
      <c r="BI112" s="30"/>
      <c r="BJ112" s="30"/>
      <c r="BK112" s="30"/>
      <c r="BL112" s="30"/>
      <c r="BM112" s="30"/>
      <c r="BN112" s="30"/>
    </row>
    <row r="113" spans="2:66" ht="21" customHeight="1" thickBot="1">
      <c r="B113" s="444"/>
      <c r="C113" s="22"/>
      <c r="D113" s="436" t="s">
        <v>19</v>
      </c>
      <c r="E113" s="436"/>
      <c r="F113" s="436"/>
      <c r="G113" s="436"/>
      <c r="H113" s="436"/>
      <c r="I113" s="452"/>
      <c r="J113" s="431" t="s">
        <v>122</v>
      </c>
      <c r="K113" s="432"/>
      <c r="L113" s="432"/>
      <c r="M113" s="432"/>
      <c r="N113" s="432"/>
      <c r="O113" s="454"/>
      <c r="P113" s="435" t="s">
        <v>17</v>
      </c>
      <c r="Q113" s="436"/>
      <c r="R113" s="436"/>
      <c r="S113" s="436"/>
      <c r="T113" s="436"/>
      <c r="U113" s="436"/>
      <c r="V113" s="437"/>
      <c r="W113" s="441" t="s">
        <v>16</v>
      </c>
      <c r="X113" s="442"/>
      <c r="Y113" s="442"/>
      <c r="Z113" s="442"/>
      <c r="AA113" s="442"/>
      <c r="AB113" s="442"/>
      <c r="AC113" s="443"/>
      <c r="AD113" s="441" t="s">
        <v>15</v>
      </c>
      <c r="AE113" s="442"/>
      <c r="AF113" s="442"/>
      <c r="AG113" s="442"/>
      <c r="AH113" s="442"/>
      <c r="AI113" s="442"/>
      <c r="AJ113" s="443"/>
      <c r="AK113" s="441" t="s">
        <v>14</v>
      </c>
      <c r="AL113" s="442"/>
      <c r="AM113" s="442"/>
      <c r="AN113" s="442"/>
      <c r="AO113" s="442"/>
      <c r="AP113" s="442"/>
      <c r="AQ113" s="443"/>
      <c r="AR113" s="444" t="s">
        <v>13</v>
      </c>
      <c r="AS113" s="436"/>
      <c r="AT113" s="436"/>
      <c r="AU113" s="436"/>
      <c r="AV113" s="436"/>
      <c r="AW113" s="436"/>
      <c r="AX113" s="436"/>
      <c r="AY113" s="601" t="s">
        <v>12</v>
      </c>
      <c r="AZ113" s="602"/>
      <c r="BA113" s="602"/>
      <c r="BB113" s="602" t="s">
        <v>11</v>
      </c>
      <c r="BC113" s="602"/>
      <c r="BD113" s="602"/>
      <c r="BE113" s="602" t="s">
        <v>44</v>
      </c>
      <c r="BF113" s="602"/>
      <c r="BG113" s="602"/>
      <c r="BH113" s="602"/>
      <c r="BI113" s="602"/>
      <c r="BJ113" s="602"/>
      <c r="BK113" s="442" t="s">
        <v>32</v>
      </c>
      <c r="BL113" s="442"/>
      <c r="BM113" s="442"/>
      <c r="BN113" s="443"/>
    </row>
    <row r="114" spans="2:66" ht="21" customHeight="1" thickBot="1">
      <c r="B114" s="451"/>
      <c r="C114" s="18"/>
      <c r="D114" s="379"/>
      <c r="E114" s="379"/>
      <c r="F114" s="379"/>
      <c r="G114" s="379"/>
      <c r="H114" s="379"/>
      <c r="I114" s="453"/>
      <c r="J114" s="433"/>
      <c r="K114" s="434"/>
      <c r="L114" s="434"/>
      <c r="M114" s="434"/>
      <c r="N114" s="434"/>
      <c r="O114" s="455"/>
      <c r="P114" s="438"/>
      <c r="Q114" s="379"/>
      <c r="R114" s="379"/>
      <c r="S114" s="379"/>
      <c r="T114" s="379"/>
      <c r="U114" s="379"/>
      <c r="V114" s="439"/>
      <c r="W114" s="31" t="s">
        <v>9</v>
      </c>
      <c r="X114" s="32" t="s">
        <v>8</v>
      </c>
      <c r="Y114" s="32" t="s">
        <v>7</v>
      </c>
      <c r="Z114" s="32" t="s">
        <v>6</v>
      </c>
      <c r="AA114" s="32" t="s">
        <v>5</v>
      </c>
      <c r="AB114" s="32" t="s">
        <v>4</v>
      </c>
      <c r="AC114" s="33" t="s">
        <v>3</v>
      </c>
      <c r="AD114" s="31" t="s">
        <v>9</v>
      </c>
      <c r="AE114" s="32" t="s">
        <v>8</v>
      </c>
      <c r="AF114" s="32" t="s">
        <v>7</v>
      </c>
      <c r="AG114" s="32" t="s">
        <v>6</v>
      </c>
      <c r="AH114" s="32" t="s">
        <v>5</v>
      </c>
      <c r="AI114" s="32" t="s">
        <v>4</v>
      </c>
      <c r="AJ114" s="33" t="s">
        <v>3</v>
      </c>
      <c r="AK114" s="31" t="s">
        <v>9</v>
      </c>
      <c r="AL114" s="32" t="s">
        <v>8</v>
      </c>
      <c r="AM114" s="32" t="s">
        <v>7</v>
      </c>
      <c r="AN114" s="32" t="s">
        <v>6</v>
      </c>
      <c r="AO114" s="32" t="s">
        <v>5</v>
      </c>
      <c r="AP114" s="32" t="s">
        <v>4</v>
      </c>
      <c r="AQ114" s="33" t="s">
        <v>3</v>
      </c>
      <c r="AR114" s="34" t="s">
        <v>9</v>
      </c>
      <c r="AS114" s="35" t="s">
        <v>8</v>
      </c>
      <c r="AT114" s="35" t="s">
        <v>7</v>
      </c>
      <c r="AU114" s="35" t="s">
        <v>6</v>
      </c>
      <c r="AV114" s="35" t="s">
        <v>5</v>
      </c>
      <c r="AW114" s="35" t="s">
        <v>4</v>
      </c>
      <c r="AX114" s="179" t="s">
        <v>3</v>
      </c>
      <c r="AY114" s="603"/>
      <c r="AZ114" s="604"/>
      <c r="BA114" s="604"/>
      <c r="BB114" s="604"/>
      <c r="BC114" s="604"/>
      <c r="BD114" s="604"/>
      <c r="BE114" s="604"/>
      <c r="BF114" s="604"/>
      <c r="BG114" s="604"/>
      <c r="BH114" s="604"/>
      <c r="BI114" s="604"/>
      <c r="BJ114" s="604"/>
      <c r="BK114" s="611"/>
      <c r="BL114" s="611"/>
      <c r="BM114" s="611"/>
      <c r="BN114" s="612"/>
    </row>
    <row r="115" spans="2:66" ht="21" customHeight="1">
      <c r="B115" s="506"/>
      <c r="C115" s="525" t="s">
        <v>67</v>
      </c>
      <c r="D115" s="651" t="s">
        <v>129</v>
      </c>
      <c r="E115" s="652"/>
      <c r="F115" s="652"/>
      <c r="G115" s="652"/>
      <c r="H115" s="652"/>
      <c r="I115" s="652"/>
      <c r="J115" s="688" t="s">
        <v>127</v>
      </c>
      <c r="K115" s="668"/>
      <c r="L115" s="668"/>
      <c r="M115" s="668"/>
      <c r="N115" s="668"/>
      <c r="O115" s="661"/>
      <c r="P115" s="653"/>
      <c r="Q115" s="653"/>
      <c r="R115" s="653"/>
      <c r="S115" s="653"/>
      <c r="T115" s="653"/>
      <c r="U115" s="653"/>
      <c r="V115" s="654"/>
      <c r="W115" s="135"/>
      <c r="X115" s="127">
        <v>7</v>
      </c>
      <c r="Y115" s="127">
        <v>7</v>
      </c>
      <c r="Z115" s="127"/>
      <c r="AA115" s="127">
        <v>7</v>
      </c>
      <c r="AB115" s="127">
        <v>7</v>
      </c>
      <c r="AC115" s="128"/>
      <c r="AD115" s="126"/>
      <c r="AE115" s="127">
        <v>7</v>
      </c>
      <c r="AF115" s="127">
        <v>7</v>
      </c>
      <c r="AG115" s="127"/>
      <c r="AH115" s="127">
        <v>7</v>
      </c>
      <c r="AI115" s="127">
        <v>7</v>
      </c>
      <c r="AJ115" s="128"/>
      <c r="AK115" s="126"/>
      <c r="AL115" s="127">
        <v>7</v>
      </c>
      <c r="AM115" s="127">
        <v>7</v>
      </c>
      <c r="AN115" s="127"/>
      <c r="AO115" s="127">
        <v>7</v>
      </c>
      <c r="AP115" s="127">
        <v>7</v>
      </c>
      <c r="AQ115" s="128"/>
      <c r="AR115" s="126"/>
      <c r="AS115" s="127">
        <v>7</v>
      </c>
      <c r="AT115" s="127">
        <v>7</v>
      </c>
      <c r="AU115" s="127"/>
      <c r="AV115" s="127">
        <v>7</v>
      </c>
      <c r="AW115" s="127"/>
      <c r="AX115" s="128"/>
      <c r="AY115" s="613">
        <f t="shared" ref="AY115:AY134" si="23">SUM(W115:AX115)</f>
        <v>105</v>
      </c>
      <c r="AZ115" s="563"/>
      <c r="BA115" s="563"/>
      <c r="BB115" s="564">
        <f>AY115/4</f>
        <v>26.25</v>
      </c>
      <c r="BC115" s="564"/>
      <c r="BD115" s="614"/>
      <c r="BE115" s="620">
        <f>ROUNDDOWN(SUM($BB$115:$BD$134)/40,1)</f>
        <v>2.5</v>
      </c>
      <c r="BF115" s="620"/>
      <c r="BG115" s="620"/>
      <c r="BH115" s="620"/>
      <c r="BI115" s="620"/>
      <c r="BJ115" s="620"/>
      <c r="BK115" s="615"/>
      <c r="BL115" s="615"/>
      <c r="BM115" s="615"/>
      <c r="BN115" s="616"/>
    </row>
    <row r="116" spans="2:66" ht="21" customHeight="1">
      <c r="B116" s="506"/>
      <c r="C116" s="506"/>
      <c r="D116" s="641" t="s">
        <v>121</v>
      </c>
      <c r="E116" s="642"/>
      <c r="F116" s="642"/>
      <c r="G116" s="642"/>
      <c r="H116" s="642"/>
      <c r="I116" s="642"/>
      <c r="J116" s="646" t="s">
        <v>128</v>
      </c>
      <c r="K116" s="647"/>
      <c r="L116" s="647"/>
      <c r="M116" s="647"/>
      <c r="N116" s="647"/>
      <c r="O116" s="648"/>
      <c r="P116" s="649"/>
      <c r="Q116" s="649"/>
      <c r="R116" s="649"/>
      <c r="S116" s="649"/>
      <c r="T116" s="649"/>
      <c r="U116" s="649"/>
      <c r="V116" s="650"/>
      <c r="W116" s="136">
        <v>4</v>
      </c>
      <c r="X116" s="130"/>
      <c r="Y116" s="130">
        <v>7</v>
      </c>
      <c r="Z116" s="130"/>
      <c r="AA116" s="130"/>
      <c r="AB116" s="130">
        <v>1</v>
      </c>
      <c r="AC116" s="131">
        <v>4</v>
      </c>
      <c r="AD116" s="129">
        <v>4</v>
      </c>
      <c r="AE116" s="130"/>
      <c r="AF116" s="130">
        <v>7</v>
      </c>
      <c r="AG116" s="130"/>
      <c r="AH116" s="130"/>
      <c r="AI116" s="130">
        <v>1</v>
      </c>
      <c r="AJ116" s="131">
        <v>4</v>
      </c>
      <c r="AK116" s="129">
        <v>4</v>
      </c>
      <c r="AL116" s="130"/>
      <c r="AM116" s="130">
        <v>7</v>
      </c>
      <c r="AN116" s="130">
        <v>2</v>
      </c>
      <c r="AO116" s="130"/>
      <c r="AP116" s="130">
        <v>1</v>
      </c>
      <c r="AQ116" s="131">
        <v>4</v>
      </c>
      <c r="AR116" s="136">
        <v>4</v>
      </c>
      <c r="AS116" s="130"/>
      <c r="AT116" s="130">
        <v>7</v>
      </c>
      <c r="AU116" s="130"/>
      <c r="AV116" s="130"/>
      <c r="AW116" s="130"/>
      <c r="AX116" s="131"/>
      <c r="AY116" s="610">
        <f t="shared" si="23"/>
        <v>61</v>
      </c>
      <c r="AZ116" s="528"/>
      <c r="BA116" s="528"/>
      <c r="BB116" s="529">
        <f>AY116/4</f>
        <v>15.25</v>
      </c>
      <c r="BC116" s="529"/>
      <c r="BD116" s="485"/>
      <c r="BE116" s="621"/>
      <c r="BF116" s="621"/>
      <c r="BG116" s="621"/>
      <c r="BH116" s="621"/>
      <c r="BI116" s="621"/>
      <c r="BJ116" s="621"/>
      <c r="BK116" s="557"/>
      <c r="BL116" s="557"/>
      <c r="BM116" s="557"/>
      <c r="BN116" s="558"/>
    </row>
    <row r="117" spans="2:66" ht="21" customHeight="1">
      <c r="B117" s="506"/>
      <c r="C117" s="506"/>
      <c r="D117" s="641" t="s">
        <v>125</v>
      </c>
      <c r="E117" s="642"/>
      <c r="F117" s="642"/>
      <c r="G117" s="642"/>
      <c r="H117" s="642"/>
      <c r="I117" s="642"/>
      <c r="J117" s="646" t="s">
        <v>127</v>
      </c>
      <c r="K117" s="647"/>
      <c r="L117" s="647"/>
      <c r="M117" s="647"/>
      <c r="N117" s="647"/>
      <c r="O117" s="648"/>
      <c r="P117" s="649"/>
      <c r="Q117" s="649"/>
      <c r="R117" s="649"/>
      <c r="S117" s="649"/>
      <c r="T117" s="649"/>
      <c r="U117" s="649"/>
      <c r="V117" s="650"/>
      <c r="W117" s="144"/>
      <c r="X117" s="142">
        <v>7</v>
      </c>
      <c r="Y117" s="142">
        <v>7</v>
      </c>
      <c r="Z117" s="142"/>
      <c r="AA117" s="142">
        <v>7</v>
      </c>
      <c r="AB117" s="142">
        <v>7</v>
      </c>
      <c r="AC117" s="143"/>
      <c r="AD117" s="141"/>
      <c r="AE117" s="142">
        <v>7</v>
      </c>
      <c r="AF117" s="142">
        <v>7</v>
      </c>
      <c r="AG117" s="142"/>
      <c r="AH117" s="142">
        <v>7</v>
      </c>
      <c r="AI117" s="142">
        <v>7</v>
      </c>
      <c r="AJ117" s="143"/>
      <c r="AK117" s="141"/>
      <c r="AL117" s="142">
        <v>7</v>
      </c>
      <c r="AM117" s="142">
        <v>7</v>
      </c>
      <c r="AN117" s="142"/>
      <c r="AO117" s="142">
        <v>7</v>
      </c>
      <c r="AP117" s="142">
        <v>7</v>
      </c>
      <c r="AQ117" s="143"/>
      <c r="AR117" s="141"/>
      <c r="AS117" s="142">
        <v>7</v>
      </c>
      <c r="AT117" s="142"/>
      <c r="AU117" s="142"/>
      <c r="AV117" s="142">
        <v>7</v>
      </c>
      <c r="AW117" s="142"/>
      <c r="AX117" s="143">
        <v>7</v>
      </c>
      <c r="AY117" s="610">
        <f t="shared" si="23"/>
        <v>105</v>
      </c>
      <c r="AZ117" s="528"/>
      <c r="BA117" s="528"/>
      <c r="BB117" s="529">
        <f t="shared" ref="BB117:BB134" si="24">AY117/4</f>
        <v>26.25</v>
      </c>
      <c r="BC117" s="529"/>
      <c r="BD117" s="485"/>
      <c r="BE117" s="621"/>
      <c r="BF117" s="621"/>
      <c r="BG117" s="621"/>
      <c r="BH117" s="621"/>
      <c r="BI117" s="621"/>
      <c r="BJ117" s="621"/>
      <c r="BK117" s="557"/>
      <c r="BL117" s="557"/>
      <c r="BM117" s="557"/>
      <c r="BN117" s="558"/>
    </row>
    <row r="118" spans="2:66" ht="21" customHeight="1">
      <c r="B118" s="506"/>
      <c r="C118" s="506"/>
      <c r="D118" s="641" t="s">
        <v>125</v>
      </c>
      <c r="E118" s="642"/>
      <c r="F118" s="642"/>
      <c r="G118" s="642"/>
      <c r="H118" s="642"/>
      <c r="I118" s="642"/>
      <c r="J118" s="646" t="s">
        <v>127</v>
      </c>
      <c r="K118" s="647"/>
      <c r="L118" s="647"/>
      <c r="M118" s="647"/>
      <c r="N118" s="647"/>
      <c r="O118" s="648"/>
      <c r="P118" s="643"/>
      <c r="Q118" s="644"/>
      <c r="R118" s="644"/>
      <c r="S118" s="644"/>
      <c r="T118" s="644"/>
      <c r="U118" s="644"/>
      <c r="V118" s="645"/>
      <c r="W118" s="136"/>
      <c r="X118" s="130"/>
      <c r="Y118" s="130"/>
      <c r="Z118" s="142">
        <v>7</v>
      </c>
      <c r="AA118" s="142">
        <v>7</v>
      </c>
      <c r="AB118" s="130"/>
      <c r="AC118" s="131"/>
      <c r="AD118" s="129"/>
      <c r="AE118" s="130"/>
      <c r="AF118" s="130"/>
      <c r="AG118" s="142">
        <v>7</v>
      </c>
      <c r="AH118" s="142">
        <v>7</v>
      </c>
      <c r="AI118" s="130"/>
      <c r="AJ118" s="131"/>
      <c r="AK118" s="129"/>
      <c r="AL118" s="130"/>
      <c r="AM118" s="130"/>
      <c r="AN118" s="142">
        <v>7</v>
      </c>
      <c r="AO118" s="142">
        <v>7</v>
      </c>
      <c r="AP118" s="130"/>
      <c r="AQ118" s="131"/>
      <c r="AR118" s="136"/>
      <c r="AS118" s="130"/>
      <c r="AT118" s="130"/>
      <c r="AU118" s="142">
        <v>7</v>
      </c>
      <c r="AV118" s="130"/>
      <c r="AW118" s="130"/>
      <c r="AX118" s="131">
        <v>7</v>
      </c>
      <c r="AY118" s="610">
        <f t="shared" si="23"/>
        <v>56</v>
      </c>
      <c r="AZ118" s="528"/>
      <c r="BA118" s="528"/>
      <c r="BB118" s="529">
        <f t="shared" si="24"/>
        <v>14</v>
      </c>
      <c r="BC118" s="529"/>
      <c r="BD118" s="485"/>
      <c r="BE118" s="621"/>
      <c r="BF118" s="621"/>
      <c r="BG118" s="621"/>
      <c r="BH118" s="621"/>
      <c r="BI118" s="621"/>
      <c r="BJ118" s="621"/>
      <c r="BK118" s="557"/>
      <c r="BL118" s="557"/>
      <c r="BM118" s="557"/>
      <c r="BN118" s="558"/>
    </row>
    <row r="119" spans="2:66" ht="21" customHeight="1">
      <c r="B119" s="506"/>
      <c r="C119" s="506"/>
      <c r="D119" s="641" t="s">
        <v>125</v>
      </c>
      <c r="E119" s="642"/>
      <c r="F119" s="642"/>
      <c r="G119" s="642"/>
      <c r="H119" s="642"/>
      <c r="I119" s="642"/>
      <c r="J119" s="646" t="s">
        <v>128</v>
      </c>
      <c r="K119" s="647"/>
      <c r="L119" s="647"/>
      <c r="M119" s="647"/>
      <c r="N119" s="647"/>
      <c r="O119" s="648"/>
      <c r="P119" s="649"/>
      <c r="Q119" s="649"/>
      <c r="R119" s="649"/>
      <c r="S119" s="649"/>
      <c r="T119" s="649"/>
      <c r="U119" s="649"/>
      <c r="V119" s="650"/>
      <c r="W119" s="144">
        <v>4</v>
      </c>
      <c r="X119" s="142">
        <v>7</v>
      </c>
      <c r="Y119" s="142">
        <v>7</v>
      </c>
      <c r="Z119" s="142"/>
      <c r="AA119" s="142">
        <v>7</v>
      </c>
      <c r="AB119" s="142">
        <v>7</v>
      </c>
      <c r="AC119" s="143"/>
      <c r="AD119" s="141"/>
      <c r="AE119" s="142">
        <v>7</v>
      </c>
      <c r="AF119" s="142"/>
      <c r="AG119" s="142"/>
      <c r="AH119" s="142">
        <v>7</v>
      </c>
      <c r="AI119" s="142">
        <v>7</v>
      </c>
      <c r="AJ119" s="143"/>
      <c r="AK119" s="141"/>
      <c r="AL119" s="142"/>
      <c r="AM119" s="142"/>
      <c r="AN119" s="142"/>
      <c r="AO119" s="142"/>
      <c r="AP119" s="142"/>
      <c r="AQ119" s="143"/>
      <c r="AR119" s="141"/>
      <c r="AS119" s="142">
        <v>7</v>
      </c>
      <c r="AT119" s="142"/>
      <c r="AU119" s="142"/>
      <c r="AV119" s="142">
        <v>7</v>
      </c>
      <c r="AW119" s="142"/>
      <c r="AX119" s="143">
        <v>7</v>
      </c>
      <c r="AY119" s="610">
        <f t="shared" si="23"/>
        <v>74</v>
      </c>
      <c r="AZ119" s="528"/>
      <c r="BA119" s="528"/>
      <c r="BB119" s="529">
        <f t="shared" si="24"/>
        <v>18.5</v>
      </c>
      <c r="BC119" s="529"/>
      <c r="BD119" s="485"/>
      <c r="BE119" s="621"/>
      <c r="BF119" s="621"/>
      <c r="BG119" s="621"/>
      <c r="BH119" s="621"/>
      <c r="BI119" s="621"/>
      <c r="BJ119" s="621"/>
      <c r="BK119" s="557"/>
      <c r="BL119" s="557"/>
      <c r="BM119" s="557"/>
      <c r="BN119" s="558"/>
    </row>
    <row r="120" spans="2:66" ht="21" customHeight="1">
      <c r="B120" s="506"/>
      <c r="C120" s="506"/>
      <c r="D120" s="641"/>
      <c r="E120" s="642"/>
      <c r="F120" s="642"/>
      <c r="G120" s="642"/>
      <c r="H120" s="642"/>
      <c r="I120" s="642"/>
      <c r="J120" s="251"/>
      <c r="K120" s="250"/>
      <c r="L120" s="250"/>
      <c r="M120" s="250"/>
      <c r="N120" s="250"/>
      <c r="O120" s="246"/>
      <c r="P120" s="243"/>
      <c r="Q120" s="244"/>
      <c r="R120" s="244"/>
      <c r="S120" s="244"/>
      <c r="T120" s="244"/>
      <c r="U120" s="244"/>
      <c r="V120" s="245"/>
      <c r="W120" s="144"/>
      <c r="X120" s="142"/>
      <c r="Y120" s="142"/>
      <c r="Z120" s="142"/>
      <c r="AA120" s="142"/>
      <c r="AB120" s="142"/>
      <c r="AC120" s="143"/>
      <c r="AD120" s="141"/>
      <c r="AE120" s="142"/>
      <c r="AF120" s="142"/>
      <c r="AG120" s="142"/>
      <c r="AH120" s="142"/>
      <c r="AI120" s="142"/>
      <c r="AJ120" s="143"/>
      <c r="AK120" s="141"/>
      <c r="AL120" s="142"/>
      <c r="AM120" s="142"/>
      <c r="AN120" s="142"/>
      <c r="AO120" s="142"/>
      <c r="AP120" s="142"/>
      <c r="AQ120" s="143"/>
      <c r="AR120" s="141"/>
      <c r="AS120" s="142"/>
      <c r="AT120" s="142"/>
      <c r="AU120" s="142"/>
      <c r="AV120" s="142"/>
      <c r="AW120" s="142"/>
      <c r="AX120" s="143"/>
      <c r="AY120" s="610">
        <f t="shared" ref="AY120:AY131" si="25">SUM(W120:AX120)</f>
        <v>0</v>
      </c>
      <c r="AZ120" s="528"/>
      <c r="BA120" s="528"/>
      <c r="BB120" s="529">
        <f t="shared" ref="BB120:BB131" si="26">AY120/4</f>
        <v>0</v>
      </c>
      <c r="BC120" s="529"/>
      <c r="BD120" s="485"/>
      <c r="BE120" s="621"/>
      <c r="BF120" s="621"/>
      <c r="BG120" s="621"/>
      <c r="BH120" s="621"/>
      <c r="BI120" s="621"/>
      <c r="BJ120" s="621"/>
      <c r="BK120" s="557"/>
      <c r="BL120" s="557"/>
      <c r="BM120" s="557"/>
      <c r="BN120" s="558"/>
    </row>
    <row r="121" spans="2:66" ht="21" customHeight="1">
      <c r="B121" s="506"/>
      <c r="C121" s="506"/>
      <c r="D121" s="641"/>
      <c r="E121" s="642"/>
      <c r="F121" s="642"/>
      <c r="G121" s="642"/>
      <c r="H121" s="642"/>
      <c r="I121" s="642"/>
      <c r="J121" s="251"/>
      <c r="K121" s="250"/>
      <c r="L121" s="250"/>
      <c r="M121" s="250"/>
      <c r="N121" s="250"/>
      <c r="O121" s="246"/>
      <c r="P121" s="243"/>
      <c r="Q121" s="244"/>
      <c r="R121" s="244"/>
      <c r="S121" s="244"/>
      <c r="T121" s="244"/>
      <c r="U121" s="244"/>
      <c r="V121" s="245"/>
      <c r="W121" s="144"/>
      <c r="X121" s="142"/>
      <c r="Y121" s="142"/>
      <c r="Z121" s="142"/>
      <c r="AA121" s="142"/>
      <c r="AB121" s="142"/>
      <c r="AC121" s="143"/>
      <c r="AD121" s="141"/>
      <c r="AE121" s="142"/>
      <c r="AF121" s="142"/>
      <c r="AG121" s="142"/>
      <c r="AH121" s="142"/>
      <c r="AI121" s="142"/>
      <c r="AJ121" s="143"/>
      <c r="AK121" s="141"/>
      <c r="AL121" s="142"/>
      <c r="AM121" s="142"/>
      <c r="AN121" s="142"/>
      <c r="AO121" s="142"/>
      <c r="AP121" s="142"/>
      <c r="AQ121" s="143"/>
      <c r="AR121" s="141"/>
      <c r="AS121" s="142"/>
      <c r="AT121" s="142"/>
      <c r="AU121" s="142"/>
      <c r="AV121" s="142"/>
      <c r="AW121" s="142"/>
      <c r="AX121" s="143"/>
      <c r="AY121" s="610">
        <f t="shared" si="25"/>
        <v>0</v>
      </c>
      <c r="AZ121" s="528"/>
      <c r="BA121" s="528"/>
      <c r="BB121" s="529">
        <f t="shared" si="26"/>
        <v>0</v>
      </c>
      <c r="BC121" s="529"/>
      <c r="BD121" s="485"/>
      <c r="BE121" s="621"/>
      <c r="BF121" s="621"/>
      <c r="BG121" s="621"/>
      <c r="BH121" s="621"/>
      <c r="BI121" s="621"/>
      <c r="BJ121" s="621"/>
      <c r="BK121" s="557"/>
      <c r="BL121" s="557"/>
      <c r="BM121" s="557"/>
      <c r="BN121" s="558"/>
    </row>
    <row r="122" spans="2:66" ht="21" customHeight="1">
      <c r="B122" s="506"/>
      <c r="C122" s="506"/>
      <c r="D122" s="641"/>
      <c r="E122" s="642"/>
      <c r="F122" s="642"/>
      <c r="G122" s="642"/>
      <c r="H122" s="642"/>
      <c r="I122" s="642"/>
      <c r="J122" s="251"/>
      <c r="K122" s="250"/>
      <c r="L122" s="250"/>
      <c r="M122" s="250"/>
      <c r="N122" s="250"/>
      <c r="O122" s="246"/>
      <c r="P122" s="243"/>
      <c r="Q122" s="244"/>
      <c r="R122" s="244"/>
      <c r="S122" s="244"/>
      <c r="T122" s="244"/>
      <c r="U122" s="244"/>
      <c r="V122" s="245"/>
      <c r="W122" s="144"/>
      <c r="X122" s="142"/>
      <c r="Y122" s="142"/>
      <c r="Z122" s="142"/>
      <c r="AA122" s="142"/>
      <c r="AB122" s="142"/>
      <c r="AC122" s="143"/>
      <c r="AD122" s="141"/>
      <c r="AE122" s="142"/>
      <c r="AF122" s="142"/>
      <c r="AG122" s="142"/>
      <c r="AH122" s="142"/>
      <c r="AI122" s="142"/>
      <c r="AJ122" s="143"/>
      <c r="AK122" s="141"/>
      <c r="AL122" s="142"/>
      <c r="AM122" s="142"/>
      <c r="AN122" s="142"/>
      <c r="AO122" s="142"/>
      <c r="AP122" s="142"/>
      <c r="AQ122" s="143"/>
      <c r="AR122" s="141"/>
      <c r="AS122" s="142"/>
      <c r="AT122" s="142"/>
      <c r="AU122" s="142"/>
      <c r="AV122" s="142"/>
      <c r="AW122" s="142"/>
      <c r="AX122" s="143"/>
      <c r="AY122" s="610">
        <f t="shared" si="25"/>
        <v>0</v>
      </c>
      <c r="AZ122" s="528"/>
      <c r="BA122" s="528"/>
      <c r="BB122" s="529">
        <f t="shared" si="26"/>
        <v>0</v>
      </c>
      <c r="BC122" s="529"/>
      <c r="BD122" s="485"/>
      <c r="BE122" s="621"/>
      <c r="BF122" s="621"/>
      <c r="BG122" s="621"/>
      <c r="BH122" s="621"/>
      <c r="BI122" s="621"/>
      <c r="BJ122" s="621"/>
      <c r="BK122" s="557"/>
      <c r="BL122" s="557"/>
      <c r="BM122" s="557"/>
      <c r="BN122" s="558"/>
    </row>
    <row r="123" spans="2:66" ht="21" customHeight="1">
      <c r="B123" s="506"/>
      <c r="C123" s="506"/>
      <c r="D123" s="641"/>
      <c r="E123" s="642"/>
      <c r="F123" s="642"/>
      <c r="G123" s="642"/>
      <c r="H123" s="642"/>
      <c r="I123" s="642"/>
      <c r="J123" s="251"/>
      <c r="K123" s="250"/>
      <c r="L123" s="250"/>
      <c r="M123" s="250"/>
      <c r="N123" s="250"/>
      <c r="O123" s="246"/>
      <c r="P123" s="243"/>
      <c r="Q123" s="244"/>
      <c r="R123" s="244"/>
      <c r="S123" s="244"/>
      <c r="T123" s="244"/>
      <c r="U123" s="244"/>
      <c r="V123" s="245"/>
      <c r="W123" s="144"/>
      <c r="X123" s="142"/>
      <c r="Y123" s="142"/>
      <c r="Z123" s="142"/>
      <c r="AA123" s="142"/>
      <c r="AB123" s="142"/>
      <c r="AC123" s="143"/>
      <c r="AD123" s="141"/>
      <c r="AE123" s="142"/>
      <c r="AF123" s="142"/>
      <c r="AG123" s="142"/>
      <c r="AH123" s="142"/>
      <c r="AI123" s="142"/>
      <c r="AJ123" s="143"/>
      <c r="AK123" s="141"/>
      <c r="AL123" s="142"/>
      <c r="AM123" s="142"/>
      <c r="AN123" s="142"/>
      <c r="AO123" s="142"/>
      <c r="AP123" s="142"/>
      <c r="AQ123" s="143"/>
      <c r="AR123" s="141"/>
      <c r="AS123" s="142"/>
      <c r="AT123" s="142"/>
      <c r="AU123" s="142"/>
      <c r="AV123" s="142"/>
      <c r="AW123" s="142"/>
      <c r="AX123" s="143"/>
      <c r="AY123" s="610">
        <f t="shared" si="25"/>
        <v>0</v>
      </c>
      <c r="AZ123" s="528"/>
      <c r="BA123" s="528"/>
      <c r="BB123" s="529">
        <f t="shared" si="26"/>
        <v>0</v>
      </c>
      <c r="BC123" s="529"/>
      <c r="BD123" s="485"/>
      <c r="BE123" s="621"/>
      <c r="BF123" s="621"/>
      <c r="BG123" s="621"/>
      <c r="BH123" s="621"/>
      <c r="BI123" s="621"/>
      <c r="BJ123" s="621"/>
      <c r="BK123" s="557"/>
      <c r="BL123" s="557"/>
      <c r="BM123" s="557"/>
      <c r="BN123" s="558"/>
    </row>
    <row r="124" spans="2:66" ht="21" customHeight="1">
      <c r="B124" s="506"/>
      <c r="C124" s="506"/>
      <c r="D124" s="641"/>
      <c r="E124" s="642"/>
      <c r="F124" s="642"/>
      <c r="G124" s="642"/>
      <c r="H124" s="642"/>
      <c r="I124" s="642"/>
      <c r="J124" s="251"/>
      <c r="K124" s="250"/>
      <c r="L124" s="250"/>
      <c r="M124" s="250"/>
      <c r="N124" s="250"/>
      <c r="O124" s="246"/>
      <c r="P124" s="243"/>
      <c r="Q124" s="244"/>
      <c r="R124" s="244"/>
      <c r="S124" s="244"/>
      <c r="T124" s="244"/>
      <c r="U124" s="244"/>
      <c r="V124" s="245"/>
      <c r="W124" s="144"/>
      <c r="X124" s="142"/>
      <c r="Y124" s="142"/>
      <c r="Z124" s="142"/>
      <c r="AA124" s="142"/>
      <c r="AB124" s="142"/>
      <c r="AC124" s="143"/>
      <c r="AD124" s="141"/>
      <c r="AE124" s="142"/>
      <c r="AF124" s="142"/>
      <c r="AG124" s="142"/>
      <c r="AH124" s="142"/>
      <c r="AI124" s="142"/>
      <c r="AJ124" s="143"/>
      <c r="AK124" s="141"/>
      <c r="AL124" s="142"/>
      <c r="AM124" s="142"/>
      <c r="AN124" s="142"/>
      <c r="AO124" s="142"/>
      <c r="AP124" s="142"/>
      <c r="AQ124" s="143"/>
      <c r="AR124" s="141"/>
      <c r="AS124" s="142"/>
      <c r="AT124" s="142"/>
      <c r="AU124" s="142"/>
      <c r="AV124" s="142"/>
      <c r="AW124" s="142"/>
      <c r="AX124" s="143"/>
      <c r="AY124" s="610">
        <f t="shared" si="25"/>
        <v>0</v>
      </c>
      <c r="AZ124" s="528"/>
      <c r="BA124" s="528"/>
      <c r="BB124" s="529">
        <f t="shared" si="26"/>
        <v>0</v>
      </c>
      <c r="BC124" s="529"/>
      <c r="BD124" s="485"/>
      <c r="BE124" s="621"/>
      <c r="BF124" s="621"/>
      <c r="BG124" s="621"/>
      <c r="BH124" s="621"/>
      <c r="BI124" s="621"/>
      <c r="BJ124" s="621"/>
      <c r="BK124" s="557"/>
      <c r="BL124" s="557"/>
      <c r="BM124" s="557"/>
      <c r="BN124" s="558"/>
    </row>
    <row r="125" spans="2:66" ht="21" customHeight="1">
      <c r="B125" s="506"/>
      <c r="C125" s="506"/>
      <c r="D125" s="641"/>
      <c r="E125" s="642"/>
      <c r="F125" s="642"/>
      <c r="G125" s="642"/>
      <c r="H125" s="642"/>
      <c r="I125" s="642"/>
      <c r="J125" s="251"/>
      <c r="K125" s="250"/>
      <c r="L125" s="250"/>
      <c r="M125" s="250"/>
      <c r="N125" s="250"/>
      <c r="O125" s="246"/>
      <c r="P125" s="243"/>
      <c r="Q125" s="244"/>
      <c r="R125" s="244"/>
      <c r="S125" s="244"/>
      <c r="T125" s="244"/>
      <c r="U125" s="244"/>
      <c r="V125" s="245"/>
      <c r="W125" s="144"/>
      <c r="X125" s="142"/>
      <c r="Y125" s="142"/>
      <c r="Z125" s="142"/>
      <c r="AA125" s="142"/>
      <c r="AB125" s="142"/>
      <c r="AC125" s="143"/>
      <c r="AD125" s="141"/>
      <c r="AE125" s="142"/>
      <c r="AF125" s="142"/>
      <c r="AG125" s="142"/>
      <c r="AH125" s="142"/>
      <c r="AI125" s="142"/>
      <c r="AJ125" s="143"/>
      <c r="AK125" s="141"/>
      <c r="AL125" s="142"/>
      <c r="AM125" s="142"/>
      <c r="AN125" s="142"/>
      <c r="AO125" s="142"/>
      <c r="AP125" s="142"/>
      <c r="AQ125" s="143"/>
      <c r="AR125" s="141"/>
      <c r="AS125" s="142"/>
      <c r="AT125" s="142"/>
      <c r="AU125" s="142"/>
      <c r="AV125" s="142"/>
      <c r="AW125" s="142"/>
      <c r="AX125" s="143"/>
      <c r="AY125" s="610">
        <f t="shared" si="25"/>
        <v>0</v>
      </c>
      <c r="AZ125" s="528"/>
      <c r="BA125" s="528"/>
      <c r="BB125" s="529">
        <f t="shared" si="26"/>
        <v>0</v>
      </c>
      <c r="BC125" s="529"/>
      <c r="BD125" s="485"/>
      <c r="BE125" s="621"/>
      <c r="BF125" s="621"/>
      <c r="BG125" s="621"/>
      <c r="BH125" s="621"/>
      <c r="BI125" s="621"/>
      <c r="BJ125" s="621"/>
      <c r="BK125" s="557"/>
      <c r="BL125" s="557"/>
      <c r="BM125" s="557"/>
      <c r="BN125" s="558"/>
    </row>
    <row r="126" spans="2:66" ht="21" customHeight="1">
      <c r="B126" s="506"/>
      <c r="C126" s="506"/>
      <c r="D126" s="641"/>
      <c r="E126" s="642"/>
      <c r="F126" s="642"/>
      <c r="G126" s="642"/>
      <c r="H126" s="642"/>
      <c r="I126" s="642"/>
      <c r="J126" s="251"/>
      <c r="K126" s="250"/>
      <c r="L126" s="250"/>
      <c r="M126" s="250"/>
      <c r="N126" s="250"/>
      <c r="O126" s="246"/>
      <c r="P126" s="243"/>
      <c r="Q126" s="244"/>
      <c r="R126" s="244"/>
      <c r="S126" s="244"/>
      <c r="T126" s="244"/>
      <c r="U126" s="244"/>
      <c r="V126" s="245"/>
      <c r="W126" s="144"/>
      <c r="X126" s="142"/>
      <c r="Y126" s="142"/>
      <c r="Z126" s="142"/>
      <c r="AA126" s="142"/>
      <c r="AB126" s="142"/>
      <c r="AC126" s="143"/>
      <c r="AD126" s="141"/>
      <c r="AE126" s="142"/>
      <c r="AF126" s="142"/>
      <c r="AG126" s="142"/>
      <c r="AH126" s="142"/>
      <c r="AI126" s="142"/>
      <c r="AJ126" s="143"/>
      <c r="AK126" s="141"/>
      <c r="AL126" s="142"/>
      <c r="AM126" s="142"/>
      <c r="AN126" s="142"/>
      <c r="AO126" s="142"/>
      <c r="AP126" s="142"/>
      <c r="AQ126" s="143"/>
      <c r="AR126" s="141"/>
      <c r="AS126" s="142"/>
      <c r="AT126" s="142"/>
      <c r="AU126" s="142"/>
      <c r="AV126" s="142"/>
      <c r="AW126" s="142"/>
      <c r="AX126" s="143"/>
      <c r="AY126" s="610">
        <f t="shared" si="25"/>
        <v>0</v>
      </c>
      <c r="AZ126" s="528"/>
      <c r="BA126" s="528"/>
      <c r="BB126" s="529">
        <f t="shared" si="26"/>
        <v>0</v>
      </c>
      <c r="BC126" s="529"/>
      <c r="BD126" s="485"/>
      <c r="BE126" s="621"/>
      <c r="BF126" s="621"/>
      <c r="BG126" s="621"/>
      <c r="BH126" s="621"/>
      <c r="BI126" s="621"/>
      <c r="BJ126" s="621"/>
      <c r="BK126" s="557"/>
      <c r="BL126" s="557"/>
      <c r="BM126" s="557"/>
      <c r="BN126" s="558"/>
    </row>
    <row r="127" spans="2:66" ht="21" customHeight="1">
      <c r="B127" s="506"/>
      <c r="C127" s="506"/>
      <c r="D127" s="641"/>
      <c r="E127" s="642"/>
      <c r="F127" s="642"/>
      <c r="G127" s="642"/>
      <c r="H127" s="642"/>
      <c r="I127" s="642"/>
      <c r="J127" s="251"/>
      <c r="K127" s="250"/>
      <c r="L127" s="250"/>
      <c r="M127" s="250"/>
      <c r="N127" s="250"/>
      <c r="O127" s="246"/>
      <c r="P127" s="243"/>
      <c r="Q127" s="244"/>
      <c r="R127" s="244"/>
      <c r="S127" s="244"/>
      <c r="T127" s="244"/>
      <c r="U127" s="244"/>
      <c r="V127" s="245"/>
      <c r="W127" s="144"/>
      <c r="X127" s="142"/>
      <c r="Y127" s="142"/>
      <c r="Z127" s="142"/>
      <c r="AA127" s="142"/>
      <c r="AB127" s="142"/>
      <c r="AC127" s="143"/>
      <c r="AD127" s="141"/>
      <c r="AE127" s="142"/>
      <c r="AF127" s="142"/>
      <c r="AG127" s="142"/>
      <c r="AH127" s="142"/>
      <c r="AI127" s="142"/>
      <c r="AJ127" s="143"/>
      <c r="AK127" s="141"/>
      <c r="AL127" s="142"/>
      <c r="AM127" s="142"/>
      <c r="AN127" s="142"/>
      <c r="AO127" s="142"/>
      <c r="AP127" s="142"/>
      <c r="AQ127" s="143"/>
      <c r="AR127" s="141"/>
      <c r="AS127" s="142"/>
      <c r="AT127" s="142"/>
      <c r="AU127" s="142"/>
      <c r="AV127" s="142"/>
      <c r="AW127" s="142"/>
      <c r="AX127" s="143"/>
      <c r="AY127" s="610">
        <f t="shared" si="25"/>
        <v>0</v>
      </c>
      <c r="AZ127" s="528"/>
      <c r="BA127" s="528"/>
      <c r="BB127" s="529">
        <f t="shared" si="26"/>
        <v>0</v>
      </c>
      <c r="BC127" s="529"/>
      <c r="BD127" s="485"/>
      <c r="BE127" s="621"/>
      <c r="BF127" s="621"/>
      <c r="BG127" s="621"/>
      <c r="BH127" s="621"/>
      <c r="BI127" s="621"/>
      <c r="BJ127" s="621"/>
      <c r="BK127" s="557"/>
      <c r="BL127" s="557"/>
      <c r="BM127" s="557"/>
      <c r="BN127" s="558"/>
    </row>
    <row r="128" spans="2:66" ht="21" customHeight="1">
      <c r="B128" s="506"/>
      <c r="C128" s="506"/>
      <c r="D128" s="641"/>
      <c r="E128" s="642"/>
      <c r="F128" s="642"/>
      <c r="G128" s="642"/>
      <c r="H128" s="642"/>
      <c r="I128" s="642"/>
      <c r="J128" s="251"/>
      <c r="K128" s="250"/>
      <c r="L128" s="250"/>
      <c r="M128" s="250"/>
      <c r="N128" s="250"/>
      <c r="O128" s="246"/>
      <c r="P128" s="243"/>
      <c r="Q128" s="244"/>
      <c r="R128" s="244"/>
      <c r="S128" s="244"/>
      <c r="T128" s="244"/>
      <c r="U128" s="244"/>
      <c r="V128" s="245"/>
      <c r="W128" s="144"/>
      <c r="X128" s="142"/>
      <c r="Y128" s="142"/>
      <c r="Z128" s="142"/>
      <c r="AA128" s="142"/>
      <c r="AB128" s="142"/>
      <c r="AC128" s="143"/>
      <c r="AD128" s="141"/>
      <c r="AE128" s="142"/>
      <c r="AF128" s="142"/>
      <c r="AG128" s="142"/>
      <c r="AH128" s="142"/>
      <c r="AI128" s="142"/>
      <c r="AJ128" s="143"/>
      <c r="AK128" s="141"/>
      <c r="AL128" s="142"/>
      <c r="AM128" s="142"/>
      <c r="AN128" s="142"/>
      <c r="AO128" s="142"/>
      <c r="AP128" s="142"/>
      <c r="AQ128" s="143"/>
      <c r="AR128" s="141"/>
      <c r="AS128" s="142"/>
      <c r="AT128" s="142"/>
      <c r="AU128" s="142"/>
      <c r="AV128" s="142"/>
      <c r="AW128" s="142"/>
      <c r="AX128" s="143"/>
      <c r="AY128" s="610">
        <f t="shared" si="25"/>
        <v>0</v>
      </c>
      <c r="AZ128" s="528"/>
      <c r="BA128" s="528"/>
      <c r="BB128" s="529">
        <f t="shared" si="26"/>
        <v>0</v>
      </c>
      <c r="BC128" s="529"/>
      <c r="BD128" s="485"/>
      <c r="BE128" s="621"/>
      <c r="BF128" s="621"/>
      <c r="BG128" s="621"/>
      <c r="BH128" s="621"/>
      <c r="BI128" s="621"/>
      <c r="BJ128" s="621"/>
      <c r="BK128" s="557"/>
      <c r="BL128" s="557"/>
      <c r="BM128" s="557"/>
      <c r="BN128" s="558"/>
    </row>
    <row r="129" spans="2:66" ht="21" customHeight="1">
      <c r="B129" s="506"/>
      <c r="C129" s="506"/>
      <c r="D129" s="641"/>
      <c r="E129" s="642"/>
      <c r="F129" s="642"/>
      <c r="G129" s="642"/>
      <c r="H129" s="642"/>
      <c r="I129" s="642"/>
      <c r="J129" s="251"/>
      <c r="K129" s="250"/>
      <c r="L129" s="250"/>
      <c r="M129" s="250"/>
      <c r="N129" s="250"/>
      <c r="O129" s="246"/>
      <c r="P129" s="243"/>
      <c r="Q129" s="244"/>
      <c r="R129" s="244"/>
      <c r="S129" s="244"/>
      <c r="T129" s="244"/>
      <c r="U129" s="244"/>
      <c r="V129" s="245"/>
      <c r="W129" s="144"/>
      <c r="X129" s="142"/>
      <c r="Y129" s="142"/>
      <c r="Z129" s="142"/>
      <c r="AA129" s="142"/>
      <c r="AB129" s="142"/>
      <c r="AC129" s="143"/>
      <c r="AD129" s="141"/>
      <c r="AE129" s="142"/>
      <c r="AF129" s="142"/>
      <c r="AG129" s="142"/>
      <c r="AH129" s="142"/>
      <c r="AI129" s="142"/>
      <c r="AJ129" s="143"/>
      <c r="AK129" s="141"/>
      <c r="AL129" s="142"/>
      <c r="AM129" s="142"/>
      <c r="AN129" s="142"/>
      <c r="AO129" s="142"/>
      <c r="AP129" s="142"/>
      <c r="AQ129" s="143"/>
      <c r="AR129" s="141"/>
      <c r="AS129" s="142"/>
      <c r="AT129" s="142"/>
      <c r="AU129" s="142"/>
      <c r="AV129" s="142"/>
      <c r="AW129" s="142"/>
      <c r="AX129" s="143"/>
      <c r="AY129" s="610">
        <f t="shared" si="25"/>
        <v>0</v>
      </c>
      <c r="AZ129" s="528"/>
      <c r="BA129" s="528"/>
      <c r="BB129" s="529">
        <f t="shared" si="26"/>
        <v>0</v>
      </c>
      <c r="BC129" s="529"/>
      <c r="BD129" s="485"/>
      <c r="BE129" s="621"/>
      <c r="BF129" s="621"/>
      <c r="BG129" s="621"/>
      <c r="BH129" s="621"/>
      <c r="BI129" s="621"/>
      <c r="BJ129" s="621"/>
      <c r="BK129" s="557"/>
      <c r="BL129" s="557"/>
      <c r="BM129" s="557"/>
      <c r="BN129" s="558"/>
    </row>
    <row r="130" spans="2:66" ht="21" customHeight="1">
      <c r="B130" s="506"/>
      <c r="C130" s="506"/>
      <c r="D130" s="641"/>
      <c r="E130" s="642"/>
      <c r="F130" s="642"/>
      <c r="G130" s="642"/>
      <c r="H130" s="642"/>
      <c r="I130" s="642"/>
      <c r="J130" s="251"/>
      <c r="K130" s="250"/>
      <c r="L130" s="250"/>
      <c r="M130" s="250"/>
      <c r="N130" s="250"/>
      <c r="O130" s="246"/>
      <c r="P130" s="243"/>
      <c r="Q130" s="244"/>
      <c r="R130" s="244"/>
      <c r="S130" s="244"/>
      <c r="T130" s="244"/>
      <c r="U130" s="244"/>
      <c r="V130" s="245"/>
      <c r="W130" s="144"/>
      <c r="X130" s="142"/>
      <c r="Y130" s="142"/>
      <c r="Z130" s="142"/>
      <c r="AA130" s="142"/>
      <c r="AB130" s="142"/>
      <c r="AC130" s="143"/>
      <c r="AD130" s="141"/>
      <c r="AE130" s="142"/>
      <c r="AF130" s="142"/>
      <c r="AG130" s="142"/>
      <c r="AH130" s="142"/>
      <c r="AI130" s="142"/>
      <c r="AJ130" s="143"/>
      <c r="AK130" s="141"/>
      <c r="AL130" s="142"/>
      <c r="AM130" s="142"/>
      <c r="AN130" s="142"/>
      <c r="AO130" s="142"/>
      <c r="AP130" s="142"/>
      <c r="AQ130" s="143"/>
      <c r="AR130" s="141"/>
      <c r="AS130" s="142"/>
      <c r="AT130" s="142"/>
      <c r="AU130" s="142"/>
      <c r="AV130" s="142"/>
      <c r="AW130" s="142"/>
      <c r="AX130" s="143"/>
      <c r="AY130" s="610">
        <f t="shared" si="25"/>
        <v>0</v>
      </c>
      <c r="AZ130" s="528"/>
      <c r="BA130" s="528"/>
      <c r="BB130" s="529">
        <f t="shared" si="26"/>
        <v>0</v>
      </c>
      <c r="BC130" s="529"/>
      <c r="BD130" s="485"/>
      <c r="BE130" s="621"/>
      <c r="BF130" s="621"/>
      <c r="BG130" s="621"/>
      <c r="BH130" s="621"/>
      <c r="BI130" s="621"/>
      <c r="BJ130" s="621"/>
      <c r="BK130" s="557"/>
      <c r="BL130" s="557"/>
      <c r="BM130" s="557"/>
      <c r="BN130" s="558"/>
    </row>
    <row r="131" spans="2:66" ht="21" customHeight="1">
      <c r="B131" s="506"/>
      <c r="C131" s="506"/>
      <c r="D131" s="641"/>
      <c r="E131" s="642"/>
      <c r="F131" s="642"/>
      <c r="G131" s="642"/>
      <c r="H131" s="642"/>
      <c r="I131" s="642"/>
      <c r="J131" s="251"/>
      <c r="K131" s="250"/>
      <c r="L131" s="250"/>
      <c r="M131" s="250"/>
      <c r="N131" s="250"/>
      <c r="O131" s="246"/>
      <c r="P131" s="243"/>
      <c r="Q131" s="244"/>
      <c r="R131" s="244"/>
      <c r="S131" s="244"/>
      <c r="T131" s="244"/>
      <c r="U131" s="244"/>
      <c r="V131" s="245"/>
      <c r="W131" s="144"/>
      <c r="X131" s="142"/>
      <c r="Y131" s="142"/>
      <c r="Z131" s="142"/>
      <c r="AA131" s="142"/>
      <c r="AB131" s="142"/>
      <c r="AC131" s="143"/>
      <c r="AD131" s="141"/>
      <c r="AE131" s="142"/>
      <c r="AF131" s="142"/>
      <c r="AG131" s="142"/>
      <c r="AH131" s="142"/>
      <c r="AI131" s="142"/>
      <c r="AJ131" s="143"/>
      <c r="AK131" s="141"/>
      <c r="AL131" s="142"/>
      <c r="AM131" s="142"/>
      <c r="AN131" s="142"/>
      <c r="AO131" s="142"/>
      <c r="AP131" s="142"/>
      <c r="AQ131" s="143"/>
      <c r="AR131" s="141"/>
      <c r="AS131" s="142"/>
      <c r="AT131" s="142"/>
      <c r="AU131" s="142"/>
      <c r="AV131" s="142"/>
      <c r="AW131" s="142"/>
      <c r="AX131" s="143"/>
      <c r="AY131" s="610">
        <f t="shared" si="25"/>
        <v>0</v>
      </c>
      <c r="AZ131" s="528"/>
      <c r="BA131" s="528"/>
      <c r="BB131" s="529">
        <f t="shared" si="26"/>
        <v>0</v>
      </c>
      <c r="BC131" s="529"/>
      <c r="BD131" s="485"/>
      <c r="BE131" s="621"/>
      <c r="BF131" s="621"/>
      <c r="BG131" s="621"/>
      <c r="BH131" s="621"/>
      <c r="BI131" s="621"/>
      <c r="BJ131" s="621"/>
      <c r="BK131" s="557"/>
      <c r="BL131" s="557"/>
      <c r="BM131" s="557"/>
      <c r="BN131" s="558"/>
    </row>
    <row r="132" spans="2:66" ht="21" customHeight="1">
      <c r="B132" s="506"/>
      <c r="C132" s="506"/>
      <c r="D132" s="641"/>
      <c r="E132" s="642"/>
      <c r="F132" s="642"/>
      <c r="G132" s="642"/>
      <c r="H132" s="642"/>
      <c r="I132" s="642"/>
      <c r="J132" s="646"/>
      <c r="K132" s="647"/>
      <c r="L132" s="647"/>
      <c r="M132" s="647"/>
      <c r="N132" s="647"/>
      <c r="O132" s="648"/>
      <c r="P132" s="643"/>
      <c r="Q132" s="644"/>
      <c r="R132" s="644"/>
      <c r="S132" s="644"/>
      <c r="T132" s="644"/>
      <c r="U132" s="644"/>
      <c r="V132" s="645"/>
      <c r="W132" s="136"/>
      <c r="X132" s="130"/>
      <c r="Y132" s="130"/>
      <c r="Z132" s="130"/>
      <c r="AA132" s="130"/>
      <c r="AB132" s="130"/>
      <c r="AC132" s="145"/>
      <c r="AD132" s="129"/>
      <c r="AE132" s="130"/>
      <c r="AF132" s="130"/>
      <c r="AG132" s="130"/>
      <c r="AH132" s="130"/>
      <c r="AI132" s="130"/>
      <c r="AJ132" s="145"/>
      <c r="AK132" s="129"/>
      <c r="AL132" s="130"/>
      <c r="AM132" s="130"/>
      <c r="AN132" s="130"/>
      <c r="AO132" s="130"/>
      <c r="AP132" s="130"/>
      <c r="AQ132" s="145"/>
      <c r="AR132" s="129"/>
      <c r="AS132" s="130"/>
      <c r="AT132" s="130"/>
      <c r="AU132" s="130"/>
      <c r="AV132" s="130"/>
      <c r="AW132" s="130"/>
      <c r="AX132" s="145"/>
      <c r="AY132" s="610">
        <f t="shared" si="23"/>
        <v>0</v>
      </c>
      <c r="AZ132" s="528"/>
      <c r="BA132" s="528"/>
      <c r="BB132" s="529">
        <f t="shared" si="24"/>
        <v>0</v>
      </c>
      <c r="BC132" s="529"/>
      <c r="BD132" s="485"/>
      <c r="BE132" s="621"/>
      <c r="BF132" s="621"/>
      <c r="BG132" s="621"/>
      <c r="BH132" s="621"/>
      <c r="BI132" s="621"/>
      <c r="BJ132" s="621"/>
      <c r="BK132" s="557"/>
      <c r="BL132" s="557"/>
      <c r="BM132" s="557"/>
      <c r="BN132" s="558"/>
    </row>
    <row r="133" spans="2:66" ht="21" customHeight="1">
      <c r="B133" s="506"/>
      <c r="C133" s="506"/>
      <c r="D133" s="641"/>
      <c r="E133" s="642"/>
      <c r="F133" s="642"/>
      <c r="G133" s="642"/>
      <c r="H133" s="642"/>
      <c r="I133" s="642"/>
      <c r="J133" s="646"/>
      <c r="K133" s="647"/>
      <c r="L133" s="647"/>
      <c r="M133" s="647"/>
      <c r="N133" s="647"/>
      <c r="O133" s="648"/>
      <c r="P133" s="643"/>
      <c r="Q133" s="644"/>
      <c r="R133" s="644"/>
      <c r="S133" s="644"/>
      <c r="T133" s="644"/>
      <c r="U133" s="644"/>
      <c r="V133" s="645"/>
      <c r="W133" s="136"/>
      <c r="X133" s="130"/>
      <c r="Y133" s="130"/>
      <c r="Z133" s="130"/>
      <c r="AA133" s="130"/>
      <c r="AB133" s="130"/>
      <c r="AC133" s="131"/>
      <c r="AD133" s="129"/>
      <c r="AE133" s="130"/>
      <c r="AF133" s="130"/>
      <c r="AG133" s="130"/>
      <c r="AH133" s="130"/>
      <c r="AI133" s="130"/>
      <c r="AJ133" s="131"/>
      <c r="AK133" s="129"/>
      <c r="AL133" s="130"/>
      <c r="AM133" s="130"/>
      <c r="AN133" s="130"/>
      <c r="AO133" s="130"/>
      <c r="AP133" s="130"/>
      <c r="AQ133" s="131"/>
      <c r="AR133" s="136"/>
      <c r="AS133" s="130"/>
      <c r="AT133" s="130"/>
      <c r="AU133" s="130"/>
      <c r="AV133" s="130"/>
      <c r="AW133" s="130"/>
      <c r="AX133" s="131"/>
      <c r="AY133" s="610">
        <f t="shared" si="23"/>
        <v>0</v>
      </c>
      <c r="AZ133" s="528"/>
      <c r="BA133" s="528"/>
      <c r="BB133" s="529">
        <f t="shared" si="24"/>
        <v>0</v>
      </c>
      <c r="BC133" s="529"/>
      <c r="BD133" s="485"/>
      <c r="BE133" s="621"/>
      <c r="BF133" s="621"/>
      <c r="BG133" s="621"/>
      <c r="BH133" s="621"/>
      <c r="BI133" s="621"/>
      <c r="BJ133" s="621"/>
      <c r="BK133" s="557"/>
      <c r="BL133" s="557"/>
      <c r="BM133" s="557"/>
      <c r="BN133" s="558"/>
    </row>
    <row r="134" spans="2:66" ht="21" customHeight="1" thickBot="1">
      <c r="B134" s="506"/>
      <c r="C134" s="506"/>
      <c r="D134" s="636"/>
      <c r="E134" s="637"/>
      <c r="F134" s="637"/>
      <c r="G134" s="637"/>
      <c r="H134" s="637"/>
      <c r="I134" s="637"/>
      <c r="J134" s="646"/>
      <c r="K134" s="647"/>
      <c r="L134" s="647"/>
      <c r="M134" s="647"/>
      <c r="N134" s="647"/>
      <c r="O134" s="648"/>
      <c r="P134" s="638"/>
      <c r="Q134" s="639"/>
      <c r="R134" s="639"/>
      <c r="S134" s="639"/>
      <c r="T134" s="639"/>
      <c r="U134" s="639"/>
      <c r="V134" s="640"/>
      <c r="W134" s="140"/>
      <c r="X134" s="138"/>
      <c r="Y134" s="138"/>
      <c r="Z134" s="138"/>
      <c r="AA134" s="138"/>
      <c r="AB134" s="138"/>
      <c r="AC134" s="139"/>
      <c r="AD134" s="137"/>
      <c r="AE134" s="138"/>
      <c r="AF134" s="138"/>
      <c r="AG134" s="138"/>
      <c r="AH134" s="138"/>
      <c r="AI134" s="138"/>
      <c r="AJ134" s="139"/>
      <c r="AK134" s="137"/>
      <c r="AL134" s="138"/>
      <c r="AM134" s="138"/>
      <c r="AN134" s="138"/>
      <c r="AO134" s="138"/>
      <c r="AP134" s="138"/>
      <c r="AQ134" s="139"/>
      <c r="AR134" s="140"/>
      <c r="AS134" s="138"/>
      <c r="AT134" s="138"/>
      <c r="AU134" s="138"/>
      <c r="AV134" s="138"/>
      <c r="AW134" s="138"/>
      <c r="AX134" s="139"/>
      <c r="AY134" s="633">
        <f t="shared" si="23"/>
        <v>0</v>
      </c>
      <c r="AZ134" s="594"/>
      <c r="BA134" s="594"/>
      <c r="BB134" s="595">
        <f t="shared" si="24"/>
        <v>0</v>
      </c>
      <c r="BC134" s="595"/>
      <c r="BD134" s="467"/>
      <c r="BE134" s="622"/>
      <c r="BF134" s="622"/>
      <c r="BG134" s="622"/>
      <c r="BH134" s="622"/>
      <c r="BI134" s="622"/>
      <c r="BJ134" s="622"/>
      <c r="BK134" s="599"/>
      <c r="BL134" s="599"/>
      <c r="BM134" s="599"/>
      <c r="BN134" s="600"/>
    </row>
    <row r="135" spans="2:66" ht="21" customHeight="1" thickBot="1">
      <c r="B135" s="506"/>
      <c r="C135" s="574" t="s">
        <v>54</v>
      </c>
      <c r="D135" s="575"/>
      <c r="E135" s="575"/>
      <c r="F135" s="575"/>
      <c r="G135" s="575"/>
      <c r="H135" s="575"/>
      <c r="I135" s="575"/>
      <c r="J135" s="575"/>
      <c r="K135" s="575"/>
      <c r="L135" s="575"/>
      <c r="M135" s="575"/>
      <c r="N135" s="575"/>
      <c r="O135" s="575"/>
      <c r="P135" s="575"/>
      <c r="Q135" s="575"/>
      <c r="R135" s="575"/>
      <c r="S135" s="575"/>
      <c r="T135" s="575"/>
      <c r="U135" s="575"/>
      <c r="V135" s="576"/>
      <c r="W135" s="39">
        <f t="shared" ref="W135:AX135" si="27">SUM(W115:W134)</f>
        <v>8</v>
      </c>
      <c r="X135" s="40">
        <f t="shared" si="27"/>
        <v>21</v>
      </c>
      <c r="Y135" s="40">
        <f t="shared" si="27"/>
        <v>28</v>
      </c>
      <c r="Z135" s="40">
        <f t="shared" si="27"/>
        <v>7</v>
      </c>
      <c r="AA135" s="40">
        <f t="shared" si="27"/>
        <v>28</v>
      </c>
      <c r="AB135" s="40">
        <f t="shared" si="27"/>
        <v>22</v>
      </c>
      <c r="AC135" s="41">
        <f t="shared" si="27"/>
        <v>4</v>
      </c>
      <c r="AD135" s="39">
        <f t="shared" si="27"/>
        <v>4</v>
      </c>
      <c r="AE135" s="40">
        <f t="shared" si="27"/>
        <v>21</v>
      </c>
      <c r="AF135" s="40">
        <f t="shared" si="27"/>
        <v>21</v>
      </c>
      <c r="AG135" s="40">
        <f t="shared" si="27"/>
        <v>7</v>
      </c>
      <c r="AH135" s="40">
        <f t="shared" si="27"/>
        <v>28</v>
      </c>
      <c r="AI135" s="40">
        <f t="shared" si="27"/>
        <v>22</v>
      </c>
      <c r="AJ135" s="41">
        <f t="shared" si="27"/>
        <v>4</v>
      </c>
      <c r="AK135" s="39">
        <f t="shared" si="27"/>
        <v>4</v>
      </c>
      <c r="AL135" s="40">
        <f t="shared" si="27"/>
        <v>14</v>
      </c>
      <c r="AM135" s="40">
        <f t="shared" si="27"/>
        <v>21</v>
      </c>
      <c r="AN135" s="40">
        <f t="shared" si="27"/>
        <v>9</v>
      </c>
      <c r="AO135" s="40">
        <f t="shared" si="27"/>
        <v>21</v>
      </c>
      <c r="AP135" s="40">
        <f t="shared" si="27"/>
        <v>15</v>
      </c>
      <c r="AQ135" s="41">
        <f t="shared" si="27"/>
        <v>4</v>
      </c>
      <c r="AR135" s="39">
        <f t="shared" si="27"/>
        <v>4</v>
      </c>
      <c r="AS135" s="40">
        <f t="shared" si="27"/>
        <v>21</v>
      </c>
      <c r="AT135" s="40">
        <f t="shared" si="27"/>
        <v>14</v>
      </c>
      <c r="AU135" s="40">
        <f t="shared" si="27"/>
        <v>7</v>
      </c>
      <c r="AV135" s="40">
        <f t="shared" si="27"/>
        <v>21</v>
      </c>
      <c r="AW135" s="40">
        <f t="shared" si="27"/>
        <v>0</v>
      </c>
      <c r="AX135" s="41">
        <f t="shared" si="27"/>
        <v>21</v>
      </c>
      <c r="AY135" s="626">
        <f>SUM(AY115:BA134)</f>
        <v>401</v>
      </c>
      <c r="AZ135" s="627"/>
      <c r="BA135" s="627"/>
      <c r="BB135" s="628">
        <f>SUM($BB$115:$BD$134)</f>
        <v>100.25</v>
      </c>
      <c r="BC135" s="628"/>
      <c r="BD135" s="629"/>
      <c r="BE135" s="617">
        <f>SUM(BE115)</f>
        <v>2.5</v>
      </c>
      <c r="BF135" s="618"/>
      <c r="BG135" s="618"/>
      <c r="BH135" s="618"/>
      <c r="BI135" s="618"/>
      <c r="BJ135" s="619"/>
      <c r="BK135" s="630"/>
      <c r="BL135" s="630"/>
      <c r="BM135" s="630"/>
      <c r="BN135" s="631"/>
    </row>
    <row r="136" spans="2:66" ht="21" customHeight="1" thickBot="1">
      <c r="B136" s="5" t="s">
        <v>36</v>
      </c>
      <c r="C136" s="16"/>
      <c r="D136" s="45"/>
      <c r="E136" s="167"/>
      <c r="F136" s="167"/>
      <c r="G136" s="167"/>
      <c r="H136" s="167"/>
      <c r="I136" s="167"/>
      <c r="J136" s="167"/>
      <c r="K136" s="167"/>
      <c r="L136" s="167"/>
      <c r="M136" s="167"/>
      <c r="N136" s="167"/>
      <c r="O136" s="167"/>
      <c r="P136" s="167"/>
      <c r="Q136" s="167"/>
      <c r="R136" s="167"/>
      <c r="S136" s="167"/>
      <c r="T136" s="167"/>
      <c r="U136" s="167"/>
      <c r="V136" s="167"/>
      <c r="W136" s="173"/>
      <c r="X136" s="173"/>
      <c r="Y136" s="173"/>
      <c r="Z136" s="173"/>
      <c r="AA136" s="173"/>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4"/>
      <c r="AY136" s="623">
        <v>40</v>
      </c>
      <c r="AZ136" s="624"/>
      <c r="BA136" s="624"/>
      <c r="BB136" s="624"/>
      <c r="BC136" s="624"/>
      <c r="BD136" s="624"/>
      <c r="BE136" s="624"/>
      <c r="BF136" s="624"/>
      <c r="BG136" s="624"/>
      <c r="BH136" s="624"/>
      <c r="BI136" s="624"/>
      <c r="BJ136" s="624"/>
      <c r="BK136" s="624"/>
      <c r="BL136" s="624"/>
      <c r="BM136" s="624"/>
      <c r="BN136" s="625"/>
    </row>
    <row r="137" spans="2:66" ht="21" customHeight="1">
      <c r="B137" s="1" t="s">
        <v>119</v>
      </c>
    </row>
    <row r="138" spans="2:66" ht="21" customHeight="1">
      <c r="B138" s="1" t="s">
        <v>86</v>
      </c>
      <c r="G138" s="1"/>
    </row>
    <row r="139" spans="2:66" ht="21" customHeight="1">
      <c r="G139" s="1"/>
    </row>
  </sheetData>
  <mergeCells count="774">
    <mergeCell ref="BK123:BN123"/>
    <mergeCell ref="BK124:BN124"/>
    <mergeCell ref="BK125:BN125"/>
    <mergeCell ref="BK126:BN126"/>
    <mergeCell ref="BK127:BN127"/>
    <mergeCell ref="BK128:BN128"/>
    <mergeCell ref="BK129:BN129"/>
    <mergeCell ref="BK130:BN130"/>
    <mergeCell ref="BK131:BN131"/>
    <mergeCell ref="AY129:BA129"/>
    <mergeCell ref="AY130:BA130"/>
    <mergeCell ref="AY131:BA131"/>
    <mergeCell ref="BB123:BD123"/>
    <mergeCell ref="BB124:BD124"/>
    <mergeCell ref="BB125:BD125"/>
    <mergeCell ref="BB126:BD126"/>
    <mergeCell ref="BB127:BD127"/>
    <mergeCell ref="BB128:BD128"/>
    <mergeCell ref="BB129:BD129"/>
    <mergeCell ref="BB130:BD130"/>
    <mergeCell ref="BB131:BD131"/>
    <mergeCell ref="BK71:BN71"/>
    <mergeCell ref="BK72:BN72"/>
    <mergeCell ref="BK73:BN73"/>
    <mergeCell ref="BK74:BN74"/>
    <mergeCell ref="BK75:BN75"/>
    <mergeCell ref="BK76:BN76"/>
    <mergeCell ref="D120:I120"/>
    <mergeCell ref="D121:I121"/>
    <mergeCell ref="D122:I122"/>
    <mergeCell ref="BB120:BD120"/>
    <mergeCell ref="BB121:BD121"/>
    <mergeCell ref="BB122:BD122"/>
    <mergeCell ref="BK120:BN120"/>
    <mergeCell ref="BK121:BN121"/>
    <mergeCell ref="BK122:BN122"/>
    <mergeCell ref="BK104:BN104"/>
    <mergeCell ref="BK105:BN105"/>
    <mergeCell ref="BK106:BN106"/>
    <mergeCell ref="J107:O107"/>
    <mergeCell ref="J115:O115"/>
    <mergeCell ref="J116:O116"/>
    <mergeCell ref="J82:O82"/>
    <mergeCell ref="J83:O83"/>
    <mergeCell ref="J84:O84"/>
    <mergeCell ref="BK48:BN48"/>
    <mergeCell ref="BK49:BN49"/>
    <mergeCell ref="BK50:BN50"/>
    <mergeCell ref="BK51:BN51"/>
    <mergeCell ref="BK52:BN52"/>
    <mergeCell ref="BK53:BN53"/>
    <mergeCell ref="BK54:BN54"/>
    <mergeCell ref="BK55:BN55"/>
    <mergeCell ref="BK56:BN56"/>
    <mergeCell ref="BK57:BN57"/>
    <mergeCell ref="BK59:BN59"/>
    <mergeCell ref="BK61:BN61"/>
    <mergeCell ref="BK62:BN62"/>
    <mergeCell ref="BK63:BN63"/>
    <mergeCell ref="BK64:BN64"/>
    <mergeCell ref="BK65:BN65"/>
    <mergeCell ref="BK66:BN66"/>
    <mergeCell ref="BK67:BN67"/>
    <mergeCell ref="BK58:BN58"/>
    <mergeCell ref="BK60:BN60"/>
    <mergeCell ref="BK68:BN68"/>
    <mergeCell ref="BK69:BN69"/>
    <mergeCell ref="BK70:BN70"/>
    <mergeCell ref="D104:I104"/>
    <mergeCell ref="D105:I105"/>
    <mergeCell ref="D106:I106"/>
    <mergeCell ref="AY104:BA104"/>
    <mergeCell ref="AY105:BA105"/>
    <mergeCell ref="AY106:BA106"/>
    <mergeCell ref="BB104:BD104"/>
    <mergeCell ref="BB105:BD105"/>
    <mergeCell ref="BB106:BD106"/>
    <mergeCell ref="J98:O98"/>
    <mergeCell ref="J99:O99"/>
    <mergeCell ref="J100:O100"/>
    <mergeCell ref="J101:O101"/>
    <mergeCell ref="J102:O102"/>
    <mergeCell ref="J103:O103"/>
    <mergeCell ref="J76:O76"/>
    <mergeCell ref="J77:O77"/>
    <mergeCell ref="J78:O78"/>
    <mergeCell ref="J79:O79"/>
    <mergeCell ref="J80:O80"/>
    <mergeCell ref="J81:O81"/>
    <mergeCell ref="BK101:BN101"/>
    <mergeCell ref="BK102:BN102"/>
    <mergeCell ref="J37:O37"/>
    <mergeCell ref="J38:O38"/>
    <mergeCell ref="J39:O39"/>
    <mergeCell ref="J40:O40"/>
    <mergeCell ref="J41:O41"/>
    <mergeCell ref="J42:O42"/>
    <mergeCell ref="J43:O43"/>
    <mergeCell ref="J44:O44"/>
    <mergeCell ref="J45:O45"/>
    <mergeCell ref="J46:O46"/>
    <mergeCell ref="J47:O47"/>
    <mergeCell ref="J48:O48"/>
    <mergeCell ref="J49:O49"/>
    <mergeCell ref="J50:O50"/>
    <mergeCell ref="J51:O51"/>
    <mergeCell ref="BK92:BN92"/>
    <mergeCell ref="BK93:BN93"/>
    <mergeCell ref="BK94:BN94"/>
    <mergeCell ref="BK95:BN95"/>
    <mergeCell ref="BK96:BN96"/>
    <mergeCell ref="BK97:BN97"/>
    <mergeCell ref="BK98:BN98"/>
    <mergeCell ref="BK99:BN99"/>
    <mergeCell ref="BK100:BN100"/>
    <mergeCell ref="BK83:BN83"/>
    <mergeCell ref="BK84:BN84"/>
    <mergeCell ref="BK85:BN85"/>
    <mergeCell ref="BK86:BN86"/>
    <mergeCell ref="BK87:BN87"/>
    <mergeCell ref="BK88:BN88"/>
    <mergeCell ref="BK89:BN89"/>
    <mergeCell ref="BK90:BN90"/>
    <mergeCell ref="BK91:BN91"/>
    <mergeCell ref="AY93:BA93"/>
    <mergeCell ref="AY94:BA94"/>
    <mergeCell ref="AY95:BA95"/>
    <mergeCell ref="AY96:BA96"/>
    <mergeCell ref="AY97:BA97"/>
    <mergeCell ref="BB93:BD93"/>
    <mergeCell ref="BB94:BD94"/>
    <mergeCell ref="BB95:BD95"/>
    <mergeCell ref="BB96:BD96"/>
    <mergeCell ref="BB97:BD97"/>
    <mergeCell ref="J93:O93"/>
    <mergeCell ref="J94:O94"/>
    <mergeCell ref="J95:O95"/>
    <mergeCell ref="J96:O96"/>
    <mergeCell ref="J97:O97"/>
    <mergeCell ref="D93:I93"/>
    <mergeCell ref="D94:I94"/>
    <mergeCell ref="D95:I95"/>
    <mergeCell ref="D96:I96"/>
    <mergeCell ref="D97:I97"/>
    <mergeCell ref="AY98:BA98"/>
    <mergeCell ref="AY99:BA99"/>
    <mergeCell ref="AY100:BA100"/>
    <mergeCell ref="AY101:BA101"/>
    <mergeCell ref="AY102:BA102"/>
    <mergeCell ref="BB83:BD83"/>
    <mergeCell ref="BB84:BD84"/>
    <mergeCell ref="BB85:BD85"/>
    <mergeCell ref="BB86:BD86"/>
    <mergeCell ref="BB87:BD87"/>
    <mergeCell ref="BB88:BD88"/>
    <mergeCell ref="BB89:BD89"/>
    <mergeCell ref="BB90:BD90"/>
    <mergeCell ref="BB91:BD91"/>
    <mergeCell ref="BB92:BD92"/>
    <mergeCell ref="BB98:BD98"/>
    <mergeCell ref="BB99:BD99"/>
    <mergeCell ref="BB100:BD100"/>
    <mergeCell ref="BB101:BD101"/>
    <mergeCell ref="BB102:BD102"/>
    <mergeCell ref="AY84:BA84"/>
    <mergeCell ref="AY85:BA85"/>
    <mergeCell ref="AY86:BA86"/>
    <mergeCell ref="AY87:BA87"/>
    <mergeCell ref="AY92:BA92"/>
    <mergeCell ref="J85:O85"/>
    <mergeCell ref="J86:O86"/>
    <mergeCell ref="J87:O87"/>
    <mergeCell ref="J88:O88"/>
    <mergeCell ref="J89:O89"/>
    <mergeCell ref="J90:O90"/>
    <mergeCell ref="J91:O91"/>
    <mergeCell ref="J92:O92"/>
    <mergeCell ref="BB76:BD76"/>
    <mergeCell ref="D83:I83"/>
    <mergeCell ref="AY83:BA83"/>
    <mergeCell ref="J69:O69"/>
    <mergeCell ref="J70:O70"/>
    <mergeCell ref="J71:O71"/>
    <mergeCell ref="J72:O72"/>
    <mergeCell ref="J73:O73"/>
    <mergeCell ref="J74:O74"/>
    <mergeCell ref="J75:O75"/>
    <mergeCell ref="AY70:BA70"/>
    <mergeCell ref="AY71:BA71"/>
    <mergeCell ref="AY72:BA72"/>
    <mergeCell ref="AY73:BA73"/>
    <mergeCell ref="AY74:BA74"/>
    <mergeCell ref="AY75:BA75"/>
    <mergeCell ref="AY76:BA76"/>
    <mergeCell ref="D74:I74"/>
    <mergeCell ref="D75:I75"/>
    <mergeCell ref="D76:I76"/>
    <mergeCell ref="D72:I72"/>
    <mergeCell ref="D73:I73"/>
    <mergeCell ref="BB81:BD81"/>
    <mergeCell ref="BB73:BD73"/>
    <mergeCell ref="BB74:BD74"/>
    <mergeCell ref="BB75:BD75"/>
    <mergeCell ref="BB61:BD61"/>
    <mergeCell ref="BB62:BD62"/>
    <mergeCell ref="BB63:BD63"/>
    <mergeCell ref="BB64:BD64"/>
    <mergeCell ref="BB65:BD65"/>
    <mergeCell ref="BB66:BD66"/>
    <mergeCell ref="BB67:BD67"/>
    <mergeCell ref="BB68:BD68"/>
    <mergeCell ref="BB69:BD69"/>
    <mergeCell ref="BB70:BD70"/>
    <mergeCell ref="BB71:BD71"/>
    <mergeCell ref="BB72:BD72"/>
    <mergeCell ref="AY55:BA55"/>
    <mergeCell ref="AY56:BA56"/>
    <mergeCell ref="AY57:BA57"/>
    <mergeCell ref="AY59:BA59"/>
    <mergeCell ref="J57:O57"/>
    <mergeCell ref="J58:O58"/>
    <mergeCell ref="J59:O59"/>
    <mergeCell ref="J60:O60"/>
    <mergeCell ref="J61:O61"/>
    <mergeCell ref="J55:O55"/>
    <mergeCell ref="J56:O56"/>
    <mergeCell ref="BB57:BD57"/>
    <mergeCell ref="BB59:BD59"/>
    <mergeCell ref="AY66:BA66"/>
    <mergeCell ref="AY67:BA67"/>
    <mergeCell ref="AY68:BA68"/>
    <mergeCell ref="D70:I70"/>
    <mergeCell ref="P58:V58"/>
    <mergeCell ref="AY58:BA58"/>
    <mergeCell ref="BB58:BD58"/>
    <mergeCell ref="AY69:BA69"/>
    <mergeCell ref="AY61:BA61"/>
    <mergeCell ref="AY62:BA62"/>
    <mergeCell ref="AY63:BA63"/>
    <mergeCell ref="AY64:BA64"/>
    <mergeCell ref="AY65:BA65"/>
    <mergeCell ref="J62:O62"/>
    <mergeCell ref="J63:O63"/>
    <mergeCell ref="J64:O64"/>
    <mergeCell ref="J65:O65"/>
    <mergeCell ref="J66:O66"/>
    <mergeCell ref="J67:O67"/>
    <mergeCell ref="J68:O68"/>
    <mergeCell ref="D55:I55"/>
    <mergeCell ref="D56:I56"/>
    <mergeCell ref="D48:I48"/>
    <mergeCell ref="D49:I49"/>
    <mergeCell ref="D71:I71"/>
    <mergeCell ref="D64:I64"/>
    <mergeCell ref="D65:I65"/>
    <mergeCell ref="D66:I66"/>
    <mergeCell ref="D67:I67"/>
    <mergeCell ref="D68:I68"/>
    <mergeCell ref="D69:I69"/>
    <mergeCell ref="D57:I57"/>
    <mergeCell ref="D59:I59"/>
    <mergeCell ref="D61:I61"/>
    <mergeCell ref="D62:I62"/>
    <mergeCell ref="D63:I63"/>
    <mergeCell ref="AY48:BA48"/>
    <mergeCell ref="AY49:BA49"/>
    <mergeCell ref="D50:I50"/>
    <mergeCell ref="D51:I51"/>
    <mergeCell ref="D52:I52"/>
    <mergeCell ref="D53:I53"/>
    <mergeCell ref="D54:I54"/>
    <mergeCell ref="AY50:BA50"/>
    <mergeCell ref="AY51:BA51"/>
    <mergeCell ref="AY52:BA52"/>
    <mergeCell ref="AY53:BA53"/>
    <mergeCell ref="AY54:BA54"/>
    <mergeCell ref="J52:O52"/>
    <mergeCell ref="J53:O53"/>
    <mergeCell ref="J54:O54"/>
    <mergeCell ref="BB48:BD48"/>
    <mergeCell ref="BB49:BD49"/>
    <mergeCell ref="BB50:BD50"/>
    <mergeCell ref="BB51:BD51"/>
    <mergeCell ref="BB52:BD52"/>
    <mergeCell ref="BB53:BD53"/>
    <mergeCell ref="BB54:BD54"/>
    <mergeCell ref="BB55:BD55"/>
    <mergeCell ref="BB56:BD56"/>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CT5:CW5"/>
    <mergeCell ref="CX5:DA5"/>
    <mergeCell ref="CX4:DA4"/>
    <mergeCell ref="D6:F6"/>
    <mergeCell ref="G6:T6"/>
    <mergeCell ref="Z6:AF6"/>
    <mergeCell ref="AG6:AJ6"/>
    <mergeCell ref="AK6:AN6"/>
    <mergeCell ref="CP6:CS6"/>
    <mergeCell ref="AO2:AV2"/>
    <mergeCell ref="AW2:BR2"/>
    <mergeCell ref="AO3:AV3"/>
    <mergeCell ref="AW3:BJ3"/>
    <mergeCell ref="BK3:BN3"/>
    <mergeCell ref="BO3:BR3"/>
    <mergeCell ref="CP5:CS5"/>
    <mergeCell ref="CH5:CK5"/>
    <mergeCell ref="CL5:CO5"/>
    <mergeCell ref="AW5:AZ5"/>
    <mergeCell ref="BA5:BD5"/>
    <mergeCell ref="BE5:BG5"/>
    <mergeCell ref="CA5:CG5"/>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109"/>
    <mergeCell ref="D37:I37"/>
    <mergeCell ref="P37:V37"/>
    <mergeCell ref="AY37:BA37"/>
    <mergeCell ref="BB37:BD37"/>
    <mergeCell ref="BE37:BG37"/>
    <mergeCell ref="BH37:BJ37"/>
    <mergeCell ref="AY40:BA40"/>
    <mergeCell ref="BB40:BD40"/>
    <mergeCell ref="BE40:BG40"/>
    <mergeCell ref="BH40:BJ40"/>
    <mergeCell ref="D42:I42"/>
    <mergeCell ref="P42:V42"/>
    <mergeCell ref="AY42:BA42"/>
    <mergeCell ref="BB42:BD42"/>
    <mergeCell ref="BE42:BG42"/>
    <mergeCell ref="BH42:BJ42"/>
    <mergeCell ref="D44:I44"/>
    <mergeCell ref="BH41:BJ41"/>
    <mergeCell ref="D60:I60"/>
    <mergeCell ref="P60:V60"/>
    <mergeCell ref="AY60:BA60"/>
    <mergeCell ref="BB60:BD60"/>
    <mergeCell ref="D58:I58"/>
    <mergeCell ref="BK37:BN37"/>
    <mergeCell ref="C38:C42"/>
    <mergeCell ref="D38:I38"/>
    <mergeCell ref="P38:V38"/>
    <mergeCell ref="AY38:BA38"/>
    <mergeCell ref="BB38:BD38"/>
    <mergeCell ref="BE38:BG38"/>
    <mergeCell ref="BH38:BJ38"/>
    <mergeCell ref="BK38:BN38"/>
    <mergeCell ref="D39:I39"/>
    <mergeCell ref="P39:V39"/>
    <mergeCell ref="AY39:BA39"/>
    <mergeCell ref="BB39:BD39"/>
    <mergeCell ref="BE39:BG39"/>
    <mergeCell ref="BH39:BJ39"/>
    <mergeCell ref="BK39:BN39"/>
    <mergeCell ref="D40:I40"/>
    <mergeCell ref="P40:V40"/>
    <mergeCell ref="BK40:BN40"/>
    <mergeCell ref="D41:I41"/>
    <mergeCell ref="P41:V41"/>
    <mergeCell ref="AY41:BA41"/>
    <mergeCell ref="BB41:BD41"/>
    <mergeCell ref="BE41:BG41"/>
    <mergeCell ref="BK41:BN41"/>
    <mergeCell ref="BK42:BN42"/>
    <mergeCell ref="CE42:CJ45"/>
    <mergeCell ref="CK42:CO42"/>
    <mergeCell ref="C43:C77"/>
    <mergeCell ref="D43:I43"/>
    <mergeCell ref="P43:V43"/>
    <mergeCell ref="AY43:BA43"/>
    <mergeCell ref="BB43:BD43"/>
    <mergeCell ref="BK44:BN44"/>
    <mergeCell ref="CK44:CO44"/>
    <mergeCell ref="D45:I45"/>
    <mergeCell ref="P45:V45"/>
    <mergeCell ref="AY45:BA45"/>
    <mergeCell ref="BB45:BD45"/>
    <mergeCell ref="BK45:BN45"/>
    <mergeCell ref="CK45:CO45"/>
    <mergeCell ref="BE43:BG77"/>
    <mergeCell ref="BH43:BJ77"/>
    <mergeCell ref="BK43:BN43"/>
    <mergeCell ref="CK43:CO43"/>
    <mergeCell ref="P44:V44"/>
    <mergeCell ref="AY44:BA44"/>
    <mergeCell ref="BB44:BD44"/>
    <mergeCell ref="BK46:BN46"/>
    <mergeCell ref="D47:I47"/>
    <mergeCell ref="P47:V47"/>
    <mergeCell ref="AY47:BA47"/>
    <mergeCell ref="BB47:BD47"/>
    <mergeCell ref="BK47:BN47"/>
    <mergeCell ref="D46:I46"/>
    <mergeCell ref="P46:V46"/>
    <mergeCell ref="AY46:BA46"/>
    <mergeCell ref="BB46:BD46"/>
    <mergeCell ref="BK78:BN78"/>
    <mergeCell ref="D79:I79"/>
    <mergeCell ref="P79:V79"/>
    <mergeCell ref="AY79:BA79"/>
    <mergeCell ref="BB79:BD79"/>
    <mergeCell ref="BK79:BN79"/>
    <mergeCell ref="BK77:BN77"/>
    <mergeCell ref="D78:I78"/>
    <mergeCell ref="P78:V78"/>
    <mergeCell ref="AY78:BA78"/>
    <mergeCell ref="BB78:BD78"/>
    <mergeCell ref="BE78:BG107"/>
    <mergeCell ref="BH78:BJ107"/>
    <mergeCell ref="D77:I77"/>
    <mergeCell ref="P77:V77"/>
    <mergeCell ref="AY77:BA77"/>
    <mergeCell ref="BB77:BD77"/>
    <mergeCell ref="BK80:BN80"/>
    <mergeCell ref="D81:I81"/>
    <mergeCell ref="P81:V81"/>
    <mergeCell ref="AY81:BA81"/>
    <mergeCell ref="BK81:BN81"/>
    <mergeCell ref="D80:I80"/>
    <mergeCell ref="P80:V80"/>
    <mergeCell ref="AY80:BA80"/>
    <mergeCell ref="BB80:BD80"/>
    <mergeCell ref="P103:V103"/>
    <mergeCell ref="AY103:BA103"/>
    <mergeCell ref="BB103:BD103"/>
    <mergeCell ref="BK103:BN103"/>
    <mergeCell ref="D82:I82"/>
    <mergeCell ref="P82:V82"/>
    <mergeCell ref="AY82:BA82"/>
    <mergeCell ref="BB82:BD82"/>
    <mergeCell ref="D84:I84"/>
    <mergeCell ref="D85:I85"/>
    <mergeCell ref="D86:I86"/>
    <mergeCell ref="D87:I87"/>
    <mergeCell ref="D88:I88"/>
    <mergeCell ref="D89:I89"/>
    <mergeCell ref="D90:I90"/>
    <mergeCell ref="D91:I91"/>
    <mergeCell ref="D92:I92"/>
    <mergeCell ref="D98:I98"/>
    <mergeCell ref="AY88:BA88"/>
    <mergeCell ref="AY89:BA89"/>
    <mergeCell ref="AY90:BA90"/>
    <mergeCell ref="AY91:BA91"/>
    <mergeCell ref="BK109:BN109"/>
    <mergeCell ref="BK107:BN107"/>
    <mergeCell ref="C108:V108"/>
    <mergeCell ref="AY108:BA108"/>
    <mergeCell ref="BB108:BD108"/>
    <mergeCell ref="BE108:BG108"/>
    <mergeCell ref="BH108:BJ108"/>
    <mergeCell ref="BK108:BN108"/>
    <mergeCell ref="D107:I107"/>
    <mergeCell ref="P107:V107"/>
    <mergeCell ref="AY107:BA107"/>
    <mergeCell ref="BB107:BD107"/>
    <mergeCell ref="C78:C107"/>
    <mergeCell ref="BK82:BN82"/>
    <mergeCell ref="D103:I103"/>
    <mergeCell ref="D99:I99"/>
    <mergeCell ref="D100:I100"/>
    <mergeCell ref="D101:I101"/>
    <mergeCell ref="D102:I102"/>
    <mergeCell ref="C109:V109"/>
    <mergeCell ref="AY109:BA109"/>
    <mergeCell ref="BB109:BD109"/>
    <mergeCell ref="BE109:BG109"/>
    <mergeCell ref="BH109:BJ109"/>
    <mergeCell ref="AY110:BN110"/>
    <mergeCell ref="B113:B114"/>
    <mergeCell ref="D113:I114"/>
    <mergeCell ref="J113:O114"/>
    <mergeCell ref="P113:V114"/>
    <mergeCell ref="W113:AC113"/>
    <mergeCell ref="AD113:AJ113"/>
    <mergeCell ref="AK113:AQ113"/>
    <mergeCell ref="AR113:AX113"/>
    <mergeCell ref="AY113:BA114"/>
    <mergeCell ref="BB113:BD114"/>
    <mergeCell ref="BE113:BJ114"/>
    <mergeCell ref="BK113:BN114"/>
    <mergeCell ref="B115:B135"/>
    <mergeCell ref="C115:C134"/>
    <mergeCell ref="D115:I115"/>
    <mergeCell ref="P115:V115"/>
    <mergeCell ref="AY115:BA115"/>
    <mergeCell ref="BB115:BD115"/>
    <mergeCell ref="BE115:BJ134"/>
    <mergeCell ref="D118:I118"/>
    <mergeCell ref="P118:V118"/>
    <mergeCell ref="AY118:BA118"/>
    <mergeCell ref="BB118:BD118"/>
    <mergeCell ref="C135:V135"/>
    <mergeCell ref="AY135:BA135"/>
    <mergeCell ref="BB135:BD135"/>
    <mergeCell ref="BE135:BJ135"/>
    <mergeCell ref="J117:O117"/>
    <mergeCell ref="J118:O118"/>
    <mergeCell ref="J119:O119"/>
    <mergeCell ref="J132:O132"/>
    <mergeCell ref="J133:O133"/>
    <mergeCell ref="D126:I126"/>
    <mergeCell ref="D127:I127"/>
    <mergeCell ref="D128:I128"/>
    <mergeCell ref="D129:I129"/>
    <mergeCell ref="BK115:BN115"/>
    <mergeCell ref="D116:I116"/>
    <mergeCell ref="P116:V116"/>
    <mergeCell ref="AY116:BA116"/>
    <mergeCell ref="BB116:BD116"/>
    <mergeCell ref="BK116:BN116"/>
    <mergeCell ref="BK117:BN117"/>
    <mergeCell ref="BK118:BN118"/>
    <mergeCell ref="D117:I117"/>
    <mergeCell ref="P117:V117"/>
    <mergeCell ref="AY117:BA117"/>
    <mergeCell ref="BB117:BD117"/>
    <mergeCell ref="BK119:BN119"/>
    <mergeCell ref="D132:I132"/>
    <mergeCell ref="P132:V132"/>
    <mergeCell ref="AY132:BA132"/>
    <mergeCell ref="BB132:BD132"/>
    <mergeCell ref="BK132:BN132"/>
    <mergeCell ref="D119:I119"/>
    <mergeCell ref="P119:V119"/>
    <mergeCell ref="AY119:BA119"/>
    <mergeCell ref="BB119:BD119"/>
    <mergeCell ref="D123:I123"/>
    <mergeCell ref="D124:I124"/>
    <mergeCell ref="D125:I125"/>
    <mergeCell ref="D130:I130"/>
    <mergeCell ref="D131:I131"/>
    <mergeCell ref="AY120:BA120"/>
    <mergeCell ref="AY121:BA121"/>
    <mergeCell ref="AY122:BA122"/>
    <mergeCell ref="AY123:BA123"/>
    <mergeCell ref="AY124:BA124"/>
    <mergeCell ref="AY125:BA125"/>
    <mergeCell ref="AY126:BA126"/>
    <mergeCell ref="AY127:BA127"/>
    <mergeCell ref="AY128:BA128"/>
    <mergeCell ref="BK135:BN135"/>
    <mergeCell ref="AY136:BN136"/>
    <mergeCell ref="BK133:BN133"/>
    <mergeCell ref="D134:I134"/>
    <mergeCell ref="P134:V134"/>
    <mergeCell ref="AY134:BA134"/>
    <mergeCell ref="BB134:BD134"/>
    <mergeCell ref="BK134:BN134"/>
    <mergeCell ref="D133:I133"/>
    <mergeCell ref="P133:V133"/>
    <mergeCell ref="AY133:BA133"/>
    <mergeCell ref="BB133:BD133"/>
    <mergeCell ref="J134:O134"/>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2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1-2 人員配置体制加算（加算Ⅰ、Ⅱ以外を算定時に使用）</vt:lpstr>
      <vt:lpstr>1-2 人員配置体制加算（加算Ⅰ（12対1）算定時に使用）</vt:lpstr>
      <vt:lpstr>1-2 人員配置体制加算（加算Ⅱ（30対1）算定時に使用）</vt:lpstr>
      <vt:lpstr>1-2別添 参考様式（人員配置体制確認表）</vt:lpstr>
      <vt:lpstr>1-2 人員配置体制加算（共同生活援助）記載例</vt:lpstr>
      <vt:lpstr>1-2別添 参考様式（人員配置体制確認表 （記載例））</vt:lpstr>
      <vt:lpstr>'1-2 人員配置体制加算（加算Ⅰ（12対1）算定時に使用）'!Print_Area</vt:lpstr>
      <vt:lpstr>'1-2 人員配置体制加算（加算Ⅰ、Ⅱ以外を算定時に使用）'!Print_Area</vt:lpstr>
      <vt:lpstr>'1-2 人員配置体制加算（加算Ⅱ（30対1）算定時に使用）'!Print_Area</vt:lpstr>
      <vt:lpstr>'1-2 人員配置体制加算（共同生活援助）記載例'!Print_Area</vt:lpstr>
      <vt:lpstr>'1-2別添 参考様式（人員配置体制確認表 （記載例））'!Print_Area</vt:lpstr>
      <vt:lpstr>'1-2別添 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0011468</dc:creator>
  <cp:lastModifiedBy>135887</cp:lastModifiedBy>
  <cp:lastPrinted>2024-04-12T06:19:46Z</cp:lastPrinted>
  <dcterms:created xsi:type="dcterms:W3CDTF">2014-05-22T15:14:51Z</dcterms:created>
  <dcterms:modified xsi:type="dcterms:W3CDTF">2024-04-12T06:33:35Z</dcterms:modified>
</cp:coreProperties>
</file>