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6C2B95CC-EB5D-4FE5-AB3C-5A4977DC0E6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N12" i="1" s="1"/>
  <c r="AM36" i="1"/>
  <c r="AL36" i="1" s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L29" i="1"/>
  <c r="AK29" i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L22" i="1"/>
  <c r="AK22" i="1"/>
  <c r="AL21" i="1"/>
  <c r="AK21" i="1"/>
  <c r="AL20" i="1"/>
  <c r="AK20" i="1"/>
  <c r="AO20" i="1" s="1"/>
  <c r="AL19" i="1"/>
  <c r="AK19" i="1"/>
  <c r="AL18" i="1"/>
  <c r="AK18" i="1"/>
  <c r="AL17" i="1"/>
  <c r="AK17" i="1"/>
  <c r="AO17" i="1" s="1"/>
  <c r="AL16" i="1"/>
  <c r="AK16" i="1"/>
  <c r="AL15" i="1"/>
  <c r="AK15" i="1"/>
  <c r="AN14" i="1"/>
  <c r="AM14" i="1"/>
  <c r="AL14" i="1" s="1"/>
  <c r="AK14" i="1"/>
  <c r="AL13" i="1"/>
  <c r="AK13" i="1"/>
  <c r="AK12" i="1"/>
  <c r="Z8" i="1"/>
  <c r="X8" i="1"/>
  <c r="AM12" i="1" l="1"/>
  <c r="AL12" i="1" s="1"/>
  <c r="AO12" i="1" s="1"/>
  <c r="AO18" i="1"/>
  <c r="AO21" i="1"/>
  <c r="AO19" i="1"/>
  <c r="AO13" i="1"/>
  <c r="AO29" i="1"/>
  <c r="AO37" i="1"/>
  <c r="AO22" i="1"/>
  <c r="AO30" i="1"/>
  <c r="AO39" i="1"/>
  <c r="AO16" i="1"/>
  <c r="AO32" i="1"/>
  <c r="AO38" i="1"/>
  <c r="AO15" i="1"/>
  <c r="AO23" i="1"/>
  <c r="AO24" i="1"/>
  <c r="AO33" i="1"/>
  <c r="AO35" i="1"/>
  <c r="AO36" i="1"/>
  <c r="AO14" i="1"/>
  <c r="AO27" i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<sst xmlns="http://schemas.openxmlformats.org/spreadsheetml/2006/main" count="111" uniqueCount="105">
  <si>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</si>
  <si>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</si>
  <si>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</si>
  <si>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</si>
  <si>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</si>
  <si>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</si>
  <si>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</si>
  <si>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</si>
  <si>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</si>
  <si>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</si>
  <si>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</si>
  <si>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</si>
  <si>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</si>
  <si>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</si>
  <si>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</si>
  <si>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</si>
  <si>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</si>
  <si>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</si>
  <si>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</si>
  <si>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</si>
  <si>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</si>
  <si>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</si>
  <si>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</si>
  <si>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</si>
  <si>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</si>
  <si>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</si>
  <si>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</si>
  <si>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</si>
  <si>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</si>
  <si>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</si>
  <si>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</si>
  <si>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</si>
  <si>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</si>
  <si>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</si>
  <si>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</si>
  <si>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</si>
  <si>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</si>
  <si>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</si>
  <si>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</si>
  <si>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</si>
  <si>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</si>
  <si>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</si>
  <si>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</si>
  <si>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</si>
  <si>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</si>
  <si>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</si>
  <si>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</si>
  <si>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</si>
  <si>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</si>
  <si>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</si>
  <si>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</si>
  <si>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</si>
  <si>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</si>
  <si>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</si>
  <si>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</si>
  <si>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</si>
  <si>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</si>
  <si>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</si>
  <si>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</si>
  <si>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</si>
  <si>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</si>
  <si>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</si>
  <si>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</si>
  <si>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</si>
  <si>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</si>
  <si>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</si>
  <si>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</si>
  <si>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</si>
  <si>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</si>
  <si>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</si>
  <si>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</si>
  <si>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</si>
  <si>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</si>
  <si>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</si>
  <si>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</si>
  <si>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</si>
  <si>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</si>
  <si>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</si>
  <si>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</si>
  <si>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</si>
  <si>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</si>
  <si>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</si>
  <si>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</si>
  <si>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</si>
  <si>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</si>
  <si>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</si>
  <si>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</si>
  <si>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</si>
  <si>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</si>
  <si>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</si>
  <si>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</si>
  <si>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</si>
  <si>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</si>
  <si>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</si>
  <si>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</si>
  <si>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</si>
  <si>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</si>
  <si>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</si>
  <si>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</si>
  <si>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</si>
  <si>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</si>
  <si>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</si>
  <si>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</si>
  <si>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</si>
  <si>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表7-03　発生量及び処理・処分量（種類別：変換）〔多量排出事業所を除く〕〔令和２年度〕</t>
    <rPh sb="38" eb="40">
      <t>レイワ</t>
    </rPh>
    <rPh sb="41" eb="43">
      <t>ネンド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</si>
</sst>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10" fillId="0" borderId="13" xfId="2" applyFont="1" applyBorder="1"/>
    <xf numFmtId="0" fontId="10" fillId="0" borderId="13" xfId="2" applyFont="1" applyFill="1" applyBorder="1"/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12" fillId="0" borderId="3" xfId="2" quotePrefix="1" applyFont="1" applyBorder="1" applyAlignment="1">
      <alignment horizontal="center"/>
    </xf>
    <xf numFmtId="0" fontId="10" fillId="0" borderId="15" xfId="2" applyFont="1" applyBorder="1"/>
    <xf numFmtId="0" fontId="10" fillId="0" borderId="0" xfId="2" applyFont="1" applyBorder="1"/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9" xfId="2" applyFont="1" applyBorder="1" applyAlignment="1">
      <alignment horizontal="center" vertical="top" wrapText="1"/>
    </xf>
    <xf numFmtId="0" fontId="6" fillId="0" borderId="20" xfId="2" applyBorder="1" applyAlignment="1">
      <alignment vertical="top" wrapText="1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4" xfId="2" applyFont="1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10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10" fillId="0" borderId="3" xfId="2" quotePrefix="1" applyFont="1" applyBorder="1" applyAlignment="1">
      <alignment vertical="top"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10" fillId="0" borderId="13" xfId="2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22" xfId="2" applyFont="1" applyFill="1" applyBorder="1" applyAlignment="1">
      <alignment vertical="top" wrapText="1"/>
    </xf>
    <xf numFmtId="0" fontId="2" fillId="0" borderId="22" xfId="0" applyFont="1" applyFill="1" applyBorder="1" applyAlignment="1">
      <alignment wrapText="1"/>
    </xf>
    <xf numFmtId="0" fontId="10" fillId="0" borderId="3" xfId="2" applyFont="1" applyBorder="1" applyAlignment="1">
      <alignment horizontal="left" vertical="top" wrapText="1"/>
    </xf>
    <xf numFmtId="0" fontId="6" fillId="0" borderId="13" xfId="2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ont="1" applyFill="1" applyBorder="1" applyAlignment="1">
      <alignment vertical="top" wrapText="1"/>
    </xf>
  </cellXfs>
  <cellStyles count="89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2x indented GHG Textfiels" xfId="9" xr:uid="{00000000-0005-0000-0000-000006000000}"/>
    <cellStyle name="40% - Accent1" xfId="10" xr:uid="{00000000-0005-0000-0000-000007000000}"/>
    <cellStyle name="40% - Accent2" xfId="11" xr:uid="{00000000-0005-0000-0000-000008000000}"/>
    <cellStyle name="40% - Accent3" xfId="12" xr:uid="{00000000-0005-0000-0000-000009000000}"/>
    <cellStyle name="40% - Accent4" xfId="13" xr:uid="{00000000-0005-0000-0000-00000A000000}"/>
    <cellStyle name="40% - Accent5" xfId="14" xr:uid="{00000000-0005-0000-0000-00000B000000}"/>
    <cellStyle name="40% - Accent6" xfId="15" xr:uid="{00000000-0005-0000-0000-00000C000000}"/>
    <cellStyle name="5x indented GHG Textfiels" xfId="16" xr:uid="{00000000-0005-0000-0000-00000D000000}"/>
    <cellStyle name="60% - Accent1" xfId="17" xr:uid="{00000000-0005-0000-0000-00000E000000}"/>
    <cellStyle name="60% - Accent2" xfId="18" xr:uid="{00000000-0005-0000-0000-00000F000000}"/>
    <cellStyle name="60% - Accent3" xfId="19" xr:uid="{00000000-0005-0000-0000-000010000000}"/>
    <cellStyle name="60% - Accent4" xfId="20" xr:uid="{00000000-0005-0000-0000-000011000000}"/>
    <cellStyle name="60% - Accent5" xfId="21" xr:uid="{00000000-0005-0000-0000-000012000000}"/>
    <cellStyle name="60% - Accent6" xfId="22" xr:uid="{00000000-0005-0000-0000-000013000000}"/>
    <cellStyle name="Accent1" xfId="23" xr:uid="{00000000-0005-0000-0000-000014000000}"/>
    <cellStyle name="Accent2" xfId="24" xr:uid="{00000000-0005-0000-0000-000015000000}"/>
    <cellStyle name="Accent3" xfId="25" xr:uid="{00000000-0005-0000-0000-000016000000}"/>
    <cellStyle name="Accent4" xfId="26" xr:uid="{00000000-0005-0000-0000-000017000000}"/>
    <cellStyle name="Accent5" xfId="27" xr:uid="{00000000-0005-0000-0000-000018000000}"/>
    <cellStyle name="Accent6" xfId="28" xr:uid="{00000000-0005-0000-0000-000019000000}"/>
    <cellStyle name="Bad" xfId="29" xr:uid="{00000000-0005-0000-0000-00001A000000}"/>
    <cellStyle name="Bold GHG Numbers (0.00)" xfId="30" xr:uid="{00000000-0005-0000-0000-00001B000000}"/>
    <cellStyle name="Calculation" xfId="31" xr:uid="{00000000-0005-0000-0000-00001C000000}"/>
    <cellStyle name="Check Cell" xfId="32" xr:uid="{00000000-0005-0000-0000-00001D000000}"/>
    <cellStyle name="Explanatory Text" xfId="33" xr:uid="{00000000-0005-0000-0000-00001E000000}"/>
    <cellStyle name="Good" xfId="34" xr:uid="{00000000-0005-0000-0000-00001F000000}"/>
    <cellStyle name="Heading 1" xfId="35" xr:uid="{00000000-0005-0000-0000-000020000000}"/>
    <cellStyle name="Heading 2" xfId="36" xr:uid="{00000000-0005-0000-0000-000021000000}"/>
    <cellStyle name="Heading 3" xfId="37" xr:uid="{00000000-0005-0000-0000-000022000000}"/>
    <cellStyle name="Heading 4" xfId="38" xr:uid="{00000000-0005-0000-0000-000023000000}"/>
    <cellStyle name="Headline" xfId="39" xr:uid="{00000000-0005-0000-0000-000024000000}"/>
    <cellStyle name="Input" xfId="40" xr:uid="{00000000-0005-0000-0000-000025000000}"/>
    <cellStyle name="Linked Cell" xfId="41" xr:uid="{00000000-0005-0000-0000-000026000000}"/>
    <cellStyle name="Neutral" xfId="42" xr:uid="{00000000-0005-0000-0000-000027000000}"/>
    <cellStyle name="Normal 2" xfId="43" xr:uid="{00000000-0005-0000-0000-000028000000}"/>
    <cellStyle name="Normal GHG Numbers (0.00)" xfId="44" xr:uid="{00000000-0005-0000-0000-000029000000}"/>
    <cellStyle name="Normal GHG-Shade" xfId="45" xr:uid="{00000000-0005-0000-0000-00002A000000}"/>
    <cellStyle name="Note" xfId="46" xr:uid="{00000000-0005-0000-0000-00002B000000}"/>
    <cellStyle name="Output" xfId="47" xr:uid="{00000000-0005-0000-0000-00002C000000}"/>
    <cellStyle name="Pattern" xfId="48" xr:uid="{00000000-0005-0000-0000-00002D000000}"/>
    <cellStyle name="Title" xfId="49" xr:uid="{00000000-0005-0000-0000-00002E000000}"/>
    <cellStyle name="Total" xfId="50" xr:uid="{00000000-0005-0000-0000-00002F000000}"/>
    <cellStyle name="Warning Text" xfId="51" xr:uid="{00000000-0005-0000-0000-000030000000}"/>
    <cellStyle name="パーセント 2" xfId="52" xr:uid="{00000000-0005-0000-0000-000031000000}"/>
    <cellStyle name="桁区切り 2" xfId="53" xr:uid="{00000000-0005-0000-0000-000032000000}"/>
    <cellStyle name="桁区切り 2 2" xfId="54" xr:uid="{00000000-0005-0000-0000-000033000000}"/>
    <cellStyle name="桁区切り 3" xfId="55" xr:uid="{00000000-0005-0000-0000-000034000000}"/>
    <cellStyle name="桁区切り 4" xfId="56" xr:uid="{00000000-0005-0000-0000-000035000000}"/>
    <cellStyle name="桁区切り 5" xfId="57" xr:uid="{00000000-0005-0000-0000-000036000000}"/>
    <cellStyle name="桁区切り 6" xfId="58" xr:uid="{00000000-0005-0000-0000-000037000000}"/>
    <cellStyle name="桁区切り 7" xfId="59" xr:uid="{00000000-0005-0000-0000-000038000000}"/>
    <cellStyle name="桁区切り 8" xfId="60" xr:uid="{00000000-0005-0000-0000-000039000000}"/>
    <cellStyle name="標準" xfId="0" builtinId="0"/>
    <cellStyle name="標準 10" xfId="61" xr:uid="{00000000-0005-0000-0000-00003B000000}"/>
    <cellStyle name="標準 11" xfId="62" xr:uid="{00000000-0005-0000-0000-00003C000000}"/>
    <cellStyle name="標準 12" xfId="63" xr:uid="{00000000-0005-0000-0000-00003D000000}"/>
    <cellStyle name="標準 13" xfId="64" xr:uid="{00000000-0005-0000-0000-00003E000000}"/>
    <cellStyle name="標準 14" xfId="65" xr:uid="{00000000-0005-0000-0000-00003F000000}"/>
    <cellStyle name="標準 14 2" xfId="66" xr:uid="{00000000-0005-0000-0000-000040000000}"/>
    <cellStyle name="標準 14 2 2" xfId="67" xr:uid="{00000000-0005-0000-0000-000041000000}"/>
    <cellStyle name="標準 2" xfId="68" xr:uid="{00000000-0005-0000-0000-000042000000}"/>
    <cellStyle name="標準 2 2" xfId="69" xr:uid="{00000000-0005-0000-0000-000043000000}"/>
    <cellStyle name="標準 2 3" xfId="70" xr:uid="{00000000-0005-0000-0000-000044000000}"/>
    <cellStyle name="標準 2_H19集計結果（ごみ処理状況）" xfId="71" xr:uid="{00000000-0005-0000-0000-000045000000}"/>
    <cellStyle name="標準 3" xfId="72" xr:uid="{00000000-0005-0000-0000-000046000000}"/>
    <cellStyle name="標準 3 2" xfId="73" xr:uid="{00000000-0005-0000-0000-000047000000}"/>
    <cellStyle name="標準 3 3" xfId="74" xr:uid="{00000000-0005-0000-0000-000048000000}"/>
    <cellStyle name="標準 3_◎福島県Wi_PRO_v11" xfId="75" xr:uid="{00000000-0005-0000-0000-000049000000}"/>
    <cellStyle name="標準 4" xfId="76" xr:uid="{00000000-0005-0000-0000-00004A000000}"/>
    <cellStyle name="標準 5" xfId="77" xr:uid="{00000000-0005-0000-0000-00004B000000}"/>
    <cellStyle name="標準 5 2" xfId="78" xr:uid="{00000000-0005-0000-0000-00004C000000}"/>
    <cellStyle name="標準 5 3" xfId="79" xr:uid="{00000000-0005-0000-0000-00004D000000}"/>
    <cellStyle name="標準 5_■■Wi_PRO_ver07" xfId="80" xr:uid="{00000000-0005-0000-0000-00004E000000}"/>
    <cellStyle name="標準 6" xfId="81" xr:uid="{00000000-0005-0000-0000-00004F000000}"/>
    <cellStyle name="標準 6 2" xfId="82" xr:uid="{00000000-0005-0000-0000-000050000000}"/>
    <cellStyle name="標準 6_多量DB" xfId="83" xr:uid="{00000000-0005-0000-0000-000051000000}"/>
    <cellStyle name="標準 7" xfId="84" xr:uid="{00000000-0005-0000-0000-000052000000}"/>
    <cellStyle name="標準 7 2" xfId="85" xr:uid="{00000000-0005-0000-0000-000053000000}"/>
    <cellStyle name="標準 7_◎福島県Wi_PRO_v11" xfId="86" xr:uid="{00000000-0005-0000-0000-000054000000}"/>
    <cellStyle name="標準 8" xfId="87" xr:uid="{00000000-0005-0000-0000-000055000000}"/>
    <cellStyle name="標準 9" xfId="88" xr:uid="{00000000-0005-0000-0000-000056000000}"/>
    <cellStyle name="標準_K集計種類" xfId="2" xr:uid="{00000000-0005-0000-0000-000057000000}"/>
    <cellStyle name="標準_P502XLS 2" xfId="1" xr:uid="{00000000-0005-0000-0000-00005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W14" sqref="W14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84" t="s">
        <v>104</v>
      </c>
      <c r="D3" s="4"/>
      <c r="G3" s="2"/>
      <c r="R3" s="2"/>
    </row>
    <row r="4" spans="2:41">
      <c r="AH4" s="5" t="s">
        <v>72</v>
      </c>
    </row>
    <row r="5" spans="2:41" ht="13.5" customHeight="1">
      <c r="B5" s="85" t="s">
        <v>0</v>
      </c>
      <c r="C5" s="86"/>
      <c r="D5" s="6" t="s">
        <v>73</v>
      </c>
      <c r="E5" s="6" t="s">
        <v>1</v>
      </c>
      <c r="F5" s="7" t="s">
        <v>2</v>
      </c>
      <c r="G5" s="6" t="s">
        <v>103</v>
      </c>
      <c r="H5" s="91" t="s">
        <v>3</v>
      </c>
      <c r="I5" s="92"/>
      <c r="J5" s="93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2" t="s">
        <v>11</v>
      </c>
      <c r="AM5" s="13"/>
      <c r="AN5" s="14"/>
      <c r="AO5" s="99" t="s">
        <v>12</v>
      </c>
    </row>
    <row r="6" spans="2:41" ht="13.5" customHeight="1">
      <c r="B6" s="87"/>
      <c r="C6" s="88"/>
      <c r="D6" s="15"/>
      <c r="E6" s="15"/>
      <c r="F6" s="16"/>
      <c r="G6" s="15"/>
      <c r="H6" s="94"/>
      <c r="I6" s="95"/>
      <c r="J6" s="96"/>
      <c r="K6" s="17"/>
      <c r="L6" s="18"/>
      <c r="M6" s="12" t="s">
        <v>13</v>
      </c>
      <c r="N6" s="19"/>
      <c r="O6" s="20" t="s">
        <v>14</v>
      </c>
      <c r="P6" s="10"/>
      <c r="Q6" s="10"/>
      <c r="R6" s="21"/>
      <c r="S6" s="22"/>
      <c r="T6" s="23" t="s">
        <v>15</v>
      </c>
      <c r="U6" s="24"/>
      <c r="V6" s="24"/>
      <c r="W6" s="20" t="s">
        <v>16</v>
      </c>
      <c r="X6" s="24"/>
      <c r="Y6" s="24"/>
      <c r="Z6" s="24"/>
      <c r="AA6" s="24"/>
      <c r="AB6" s="10"/>
      <c r="AC6" s="10"/>
      <c r="AD6" s="10"/>
      <c r="AE6" s="10"/>
      <c r="AF6" s="10"/>
      <c r="AG6" s="98"/>
      <c r="AH6" s="100"/>
      <c r="AI6" s="100"/>
      <c r="AJ6" s="120"/>
      <c r="AK6" s="100"/>
      <c r="AL6" s="15"/>
      <c r="AM6" s="25" t="s">
        <v>17</v>
      </c>
      <c r="AN6" s="25" t="s">
        <v>18</v>
      </c>
      <c r="AO6" s="100"/>
    </row>
    <row r="7" spans="2:41" ht="13.5" customHeight="1">
      <c r="B7" s="87"/>
      <c r="C7" s="88"/>
      <c r="D7" s="15"/>
      <c r="E7" s="15"/>
      <c r="F7" s="16"/>
      <c r="G7" s="15"/>
      <c r="H7" s="104" t="s">
        <v>19</v>
      </c>
      <c r="I7" s="104" t="s">
        <v>20</v>
      </c>
      <c r="J7" s="106" t="s">
        <v>21</v>
      </c>
      <c r="K7" s="17"/>
      <c r="L7" s="18"/>
      <c r="M7" s="15"/>
      <c r="N7" s="99" t="s">
        <v>22</v>
      </c>
      <c r="O7" s="15"/>
      <c r="P7" s="106" t="s">
        <v>23</v>
      </c>
      <c r="Q7" s="111" t="s">
        <v>24</v>
      </c>
      <c r="R7" s="114" t="s">
        <v>25</v>
      </c>
      <c r="S7" s="22"/>
      <c r="T7" s="17"/>
      <c r="U7" s="26"/>
      <c r="V7" s="18"/>
      <c r="W7" s="17"/>
      <c r="X7" s="26"/>
      <c r="Y7" s="27"/>
      <c r="Z7" s="27"/>
      <c r="AA7" s="18"/>
      <c r="AB7" s="117" t="s">
        <v>13</v>
      </c>
      <c r="AC7" s="101" t="s">
        <v>14</v>
      </c>
      <c r="AD7" s="10"/>
      <c r="AE7" s="10"/>
      <c r="AF7" s="10"/>
      <c r="AG7" s="98"/>
      <c r="AH7" s="100"/>
      <c r="AI7" s="100"/>
      <c r="AJ7" s="120"/>
      <c r="AK7" s="100"/>
      <c r="AL7" s="15"/>
      <c r="AM7" s="15"/>
      <c r="AN7" s="15"/>
      <c r="AO7" s="100"/>
    </row>
    <row r="8" spans="2:41" ht="13.5" customHeight="1">
      <c r="B8" s="87"/>
      <c r="C8" s="88"/>
      <c r="D8" s="15"/>
      <c r="E8" s="15"/>
      <c r="F8" s="16"/>
      <c r="G8" s="15"/>
      <c r="H8" s="105"/>
      <c r="I8" s="105"/>
      <c r="J8" s="107"/>
      <c r="K8" s="17"/>
      <c r="L8" s="18"/>
      <c r="M8" s="15"/>
      <c r="N8" s="108"/>
      <c r="O8" s="15"/>
      <c r="P8" s="110"/>
      <c r="Q8" s="112"/>
      <c r="R8" s="115"/>
      <c r="S8" s="22"/>
      <c r="T8" s="15"/>
      <c r="U8" s="28" t="s">
        <v>74</v>
      </c>
      <c r="V8" s="28" t="s">
        <v>75</v>
      </c>
      <c r="W8" s="15"/>
      <c r="X8" s="29" t="str">
        <f>U8</f>
        <v>県内</v>
      </c>
      <c r="Y8" s="30"/>
      <c r="Z8" s="29" t="str">
        <f>V8</f>
        <v>県外</v>
      </c>
      <c r="AA8" s="30"/>
      <c r="AB8" s="118"/>
      <c r="AC8" s="102"/>
      <c r="AD8" s="31" t="s">
        <v>26</v>
      </c>
      <c r="AE8" s="32" t="s">
        <v>27</v>
      </c>
      <c r="AF8" s="33" t="s">
        <v>9</v>
      </c>
      <c r="AG8" s="22"/>
      <c r="AH8" s="15"/>
      <c r="AI8" s="15"/>
      <c r="AJ8" s="16"/>
      <c r="AK8" s="15"/>
      <c r="AL8" s="15"/>
      <c r="AM8" s="15"/>
      <c r="AN8" s="15"/>
      <c r="AO8" s="15"/>
    </row>
    <row r="9" spans="2:41" ht="12.75" customHeight="1">
      <c r="B9" s="87"/>
      <c r="C9" s="88"/>
      <c r="D9" s="34"/>
      <c r="E9" s="34"/>
      <c r="F9" s="35"/>
      <c r="G9" s="36"/>
      <c r="H9" s="105"/>
      <c r="I9" s="105"/>
      <c r="J9" s="107"/>
      <c r="K9" s="36"/>
      <c r="L9" s="99" t="s">
        <v>28</v>
      </c>
      <c r="M9" s="36"/>
      <c r="N9" s="109"/>
      <c r="O9" s="36"/>
      <c r="P9" s="105"/>
      <c r="Q9" s="113"/>
      <c r="R9" s="116"/>
      <c r="S9" s="37"/>
      <c r="T9" s="36"/>
      <c r="U9" s="36"/>
      <c r="V9" s="36"/>
      <c r="W9" s="36"/>
      <c r="X9" s="36"/>
      <c r="Y9" s="99" t="s">
        <v>28</v>
      </c>
      <c r="Z9" s="36"/>
      <c r="AA9" s="99" t="s">
        <v>28</v>
      </c>
      <c r="AB9" s="36"/>
      <c r="AC9" s="36"/>
      <c r="AD9" s="36"/>
      <c r="AE9" s="38"/>
      <c r="AF9" s="39"/>
      <c r="AG9" s="37"/>
      <c r="AH9" s="36"/>
      <c r="AI9" s="36"/>
      <c r="AJ9" s="40"/>
      <c r="AK9" s="36"/>
      <c r="AL9" s="36"/>
      <c r="AM9" s="36"/>
      <c r="AN9" s="36"/>
      <c r="AO9" s="36"/>
    </row>
    <row r="10" spans="2:41" ht="21" customHeight="1">
      <c r="B10" s="87"/>
      <c r="C10" s="88"/>
      <c r="D10" s="34" t="s">
        <v>29</v>
      </c>
      <c r="E10" s="41" t="s">
        <v>30</v>
      </c>
      <c r="F10" s="42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03"/>
      <c r="M10" s="34" t="s">
        <v>37</v>
      </c>
      <c r="N10" s="34" t="s">
        <v>38</v>
      </c>
      <c r="O10" s="34" t="s">
        <v>39</v>
      </c>
      <c r="P10" s="41" t="s">
        <v>40</v>
      </c>
      <c r="Q10" s="41" t="s">
        <v>41</v>
      </c>
      <c r="R10" s="43" t="s">
        <v>42</v>
      </c>
      <c r="S10" s="44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03"/>
      <c r="Z10" s="34" t="s">
        <v>49</v>
      </c>
      <c r="AA10" s="103"/>
      <c r="AB10" s="45" t="s">
        <v>50</v>
      </c>
      <c r="AC10" s="34" t="s">
        <v>51</v>
      </c>
      <c r="AD10" s="34" t="s">
        <v>52</v>
      </c>
      <c r="AE10" s="41" t="s">
        <v>53</v>
      </c>
      <c r="AF10" s="42" t="s">
        <v>54</v>
      </c>
      <c r="AG10" s="44" t="s">
        <v>55</v>
      </c>
      <c r="AH10" s="34" t="s">
        <v>56</v>
      </c>
      <c r="AI10" s="34" t="s">
        <v>57</v>
      </c>
      <c r="AJ10" s="35" t="s">
        <v>58</v>
      </c>
      <c r="AK10" s="34" t="s">
        <v>59</v>
      </c>
      <c r="AL10" s="36" t="s">
        <v>60</v>
      </c>
      <c r="AM10" s="34" t="s">
        <v>61</v>
      </c>
      <c r="AN10" s="34" t="s">
        <v>62</v>
      </c>
      <c r="AO10" s="34" t="s">
        <v>63</v>
      </c>
    </row>
    <row r="11" spans="2:41" ht="14.25" thickBot="1">
      <c r="B11" s="89"/>
      <c r="C11" s="90"/>
      <c r="D11" s="46" t="s">
        <v>64</v>
      </c>
      <c r="E11" s="41"/>
      <c r="F11" s="42"/>
      <c r="G11" s="47" t="s">
        <v>65</v>
      </c>
      <c r="H11" s="34"/>
      <c r="I11" s="34"/>
      <c r="J11" s="34"/>
      <c r="K11" s="34"/>
      <c r="L11" s="34"/>
      <c r="M11" s="34"/>
      <c r="N11" s="34"/>
      <c r="O11" s="34"/>
      <c r="P11" s="34"/>
      <c r="Q11" s="41"/>
      <c r="R11" s="48"/>
      <c r="S11" s="4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41"/>
      <c r="AF11" s="48"/>
      <c r="AG11" s="49" t="s">
        <v>66</v>
      </c>
      <c r="AH11" s="50" t="s">
        <v>67</v>
      </c>
      <c r="AI11" s="34" t="s">
        <v>68</v>
      </c>
      <c r="AJ11" s="35" t="s">
        <v>69</v>
      </c>
      <c r="AK11" s="34" t="s">
        <v>70</v>
      </c>
      <c r="AL11" s="36" t="s">
        <v>71</v>
      </c>
      <c r="AM11" s="34"/>
      <c r="AN11" s="34"/>
      <c r="AO11" s="36"/>
    </row>
    <row r="12" spans="2:41" s="55" customFormat="1" ht="27" customHeight="1" thickTop="1" thickBot="1">
      <c r="B12" s="51" t="s">
        <v>76</v>
      </c>
      <c r="C12" s="52"/>
      <c r="D12" s="53">
        <v>1044.1545999999998</v>
      </c>
      <c r="E12" s="53">
        <v>0</v>
      </c>
      <c r="F12" s="53">
        <v>0</v>
      </c>
      <c r="G12" s="53">
        <v>1044.1545999999998</v>
      </c>
      <c r="H12" s="53">
        <v>91.361000000000004</v>
      </c>
      <c r="I12" s="53">
        <v>0</v>
      </c>
      <c r="J12" s="53">
        <v>0</v>
      </c>
      <c r="K12" s="53">
        <v>276.06583800000021</v>
      </c>
      <c r="L12" s="53">
        <v>0.27204099999999998</v>
      </c>
      <c r="M12" s="53">
        <v>237.79792900000029</v>
      </c>
      <c r="N12" s="53">
        <v>0</v>
      </c>
      <c r="O12" s="53">
        <v>38.267908999999918</v>
      </c>
      <c r="P12" s="53">
        <v>27.869719999999916</v>
      </c>
      <c r="Q12" s="53">
        <v>0</v>
      </c>
      <c r="R12" s="53">
        <v>0</v>
      </c>
      <c r="S12" s="54">
        <v>687.12595099999987</v>
      </c>
      <c r="T12" s="53">
        <v>31.151429000000022</v>
      </c>
      <c r="U12" s="53">
        <v>9.6720799999999976</v>
      </c>
      <c r="V12" s="53">
        <v>21.479349000000013</v>
      </c>
      <c r="W12" s="53">
        <v>655.97452199999998</v>
      </c>
      <c r="X12" s="53">
        <v>619.54606399999989</v>
      </c>
      <c r="Y12" s="53">
        <v>9.9469449999999942</v>
      </c>
      <c r="Z12" s="53">
        <v>36.42845800000002</v>
      </c>
      <c r="AA12" s="53">
        <v>6.5362964999999988</v>
      </c>
      <c r="AB12" s="53">
        <v>28.436595999999575</v>
      </c>
      <c r="AC12" s="53">
        <v>627.5379260000002</v>
      </c>
      <c r="AD12" s="53">
        <v>606.33314400000017</v>
      </c>
      <c r="AE12" s="53">
        <v>21.204781999999984</v>
      </c>
      <c r="AF12" s="53">
        <v>0</v>
      </c>
      <c r="AG12" s="54">
        <v>725.56386400000019</v>
      </c>
      <c r="AH12" s="53">
        <v>52.356211000000002</v>
      </c>
      <c r="AI12" s="53">
        <v>725.56386399999928</v>
      </c>
      <c r="AJ12" s="53">
        <v>0</v>
      </c>
      <c r="AK12" s="53">
        <f>G12-N12</f>
        <v>1044.1545999999998</v>
      </c>
      <c r="AL12" s="53">
        <f>AM12+AN12</f>
        <v>159.65117988430103</v>
      </c>
      <c r="AM12" s="53">
        <f>SUM(AM13:AM14)+SUM(AM18:AM36)</f>
        <v>0</v>
      </c>
      <c r="AN12" s="53">
        <f>SUM(AN13:AN14)+SUM(AN18:AN36)</f>
        <v>159.65117988430103</v>
      </c>
      <c r="AO12" s="53">
        <f>AK12-AL12</f>
        <v>884.50342011569887</v>
      </c>
    </row>
    <row r="13" spans="2:41" s="55" customFormat="1" ht="27" customHeight="1" thickTop="1">
      <c r="B13" s="56" t="s">
        <v>77</v>
      </c>
      <c r="C13" s="57"/>
      <c r="D13" s="58">
        <v>0.73435600000000001</v>
      </c>
      <c r="E13" s="58">
        <v>0</v>
      </c>
      <c r="F13" s="58">
        <v>0</v>
      </c>
      <c r="G13" s="59">
        <v>0.73435600000000001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58">
        <v>0</v>
      </c>
      <c r="S13" s="60">
        <v>0.73435600000000001</v>
      </c>
      <c r="T13" s="58">
        <v>0.57665600000000006</v>
      </c>
      <c r="U13" s="58">
        <v>3.3359999999999994E-2</v>
      </c>
      <c r="V13" s="58">
        <v>0.54329600000000011</v>
      </c>
      <c r="W13" s="58">
        <v>0.15770000000000001</v>
      </c>
      <c r="X13" s="58">
        <v>0.13704999999999998</v>
      </c>
      <c r="Y13" s="58">
        <v>3.64E-3</v>
      </c>
      <c r="Z13" s="58">
        <v>2.0650000000000002E-2</v>
      </c>
      <c r="AA13" s="58">
        <v>9.9400000000000044E-3</v>
      </c>
      <c r="AB13" s="58">
        <v>-1.4986069999999958</v>
      </c>
      <c r="AC13" s="58">
        <v>1.6563069999999958</v>
      </c>
      <c r="AD13" s="58">
        <v>7.5099999999999612E-3</v>
      </c>
      <c r="AE13" s="61">
        <v>1.6487969999999958</v>
      </c>
      <c r="AF13" s="58">
        <v>0</v>
      </c>
      <c r="AG13" s="62">
        <v>7.5099999999999612E-3</v>
      </c>
      <c r="AH13" s="63">
        <v>2.2254529999999959</v>
      </c>
      <c r="AI13" s="63">
        <v>7.5099999999999612E-3</v>
      </c>
      <c r="AJ13" s="58">
        <v>0</v>
      </c>
      <c r="AK13" s="58">
        <f t="shared" ref="AK13:AK39" si="0">G13-N13</f>
        <v>0.73435600000000001</v>
      </c>
      <c r="AL13" s="58">
        <f t="shared" ref="AL13:AL39" si="1">AM13+AN13</f>
        <v>0.18299000000000001</v>
      </c>
      <c r="AM13" s="58">
        <v>0</v>
      </c>
      <c r="AN13" s="58">
        <v>0.18299000000000001</v>
      </c>
      <c r="AO13" s="58">
        <f t="shared" ref="AO13:AO39" si="2">AK13-AL13</f>
        <v>0.55136600000000002</v>
      </c>
    </row>
    <row r="14" spans="2:41" s="55" customFormat="1" ht="27" customHeight="1">
      <c r="B14" s="64" t="s">
        <v>78</v>
      </c>
      <c r="C14" s="57"/>
      <c r="D14" s="58">
        <v>289.78612899999996</v>
      </c>
      <c r="E14" s="58">
        <v>0</v>
      </c>
      <c r="F14" s="58">
        <v>0</v>
      </c>
      <c r="G14" s="58">
        <v>289.78612899999996</v>
      </c>
      <c r="H14" s="58">
        <v>0</v>
      </c>
      <c r="I14" s="58">
        <v>0</v>
      </c>
      <c r="J14" s="58">
        <v>0</v>
      </c>
      <c r="K14" s="58">
        <v>248.56467299999997</v>
      </c>
      <c r="L14" s="58">
        <v>0</v>
      </c>
      <c r="M14" s="58">
        <v>237.55329999999998</v>
      </c>
      <c r="N14" s="58">
        <v>0</v>
      </c>
      <c r="O14" s="58">
        <v>11.011372999999999</v>
      </c>
      <c r="P14" s="58">
        <v>1.285253</v>
      </c>
      <c r="Q14" s="58">
        <v>0</v>
      </c>
      <c r="R14" s="65">
        <v>0</v>
      </c>
      <c r="S14" s="60">
        <v>50.947576000000005</v>
      </c>
      <c r="T14" s="58">
        <v>8.4679000000000002</v>
      </c>
      <c r="U14" s="58">
        <v>0.13791999999999999</v>
      </c>
      <c r="V14" s="58">
        <v>8.3299799999999991</v>
      </c>
      <c r="W14" s="58">
        <v>42.479676000000012</v>
      </c>
      <c r="X14" s="58">
        <v>34.777238999999994</v>
      </c>
      <c r="Y14" s="58">
        <v>3.2539000000000318E-2</v>
      </c>
      <c r="Z14" s="58">
        <v>7.7024370000000104</v>
      </c>
      <c r="AA14" s="58">
        <v>1.6669340000000004</v>
      </c>
      <c r="AB14" s="58">
        <v>6.9018360000000225</v>
      </c>
      <c r="AC14" s="58">
        <v>35.577839999999981</v>
      </c>
      <c r="AD14" s="58">
        <v>33.821038999999978</v>
      </c>
      <c r="AE14" s="58">
        <v>1.7568009999999996</v>
      </c>
      <c r="AF14" s="58">
        <v>0</v>
      </c>
      <c r="AG14" s="60">
        <v>35.106291999999975</v>
      </c>
      <c r="AH14" s="58">
        <v>10.224701</v>
      </c>
      <c r="AI14" s="58">
        <v>35.106291999999975</v>
      </c>
      <c r="AJ14" s="58">
        <v>0</v>
      </c>
      <c r="AK14" s="58">
        <f t="shared" si="0"/>
        <v>289.78612899999996</v>
      </c>
      <c r="AL14" s="58">
        <f t="shared" si="1"/>
        <v>18.904945181843765</v>
      </c>
      <c r="AM14" s="58">
        <f>SUM(AM15:AM17)</f>
        <v>0</v>
      </c>
      <c r="AN14" s="58">
        <f>SUM(AN15:AN17)</f>
        <v>18.904945181843765</v>
      </c>
      <c r="AO14" s="58">
        <f t="shared" si="2"/>
        <v>270.88118381815622</v>
      </c>
    </row>
    <row r="15" spans="2:41" s="55" customFormat="1" ht="27" hidden="1" customHeight="1">
      <c r="B15" s="66">
        <v>0</v>
      </c>
      <c r="C15" s="67" t="s">
        <v>79</v>
      </c>
      <c r="D15" s="68">
        <v>248.25070999999997</v>
      </c>
      <c r="E15" s="69">
        <v>0</v>
      </c>
      <c r="F15" s="68">
        <v>0</v>
      </c>
      <c r="G15" s="68">
        <v>248.25070999999997</v>
      </c>
      <c r="H15" s="69">
        <v>0</v>
      </c>
      <c r="I15" s="69">
        <v>0</v>
      </c>
      <c r="J15" s="69">
        <v>0</v>
      </c>
      <c r="K15" s="69">
        <v>244.56309999999996</v>
      </c>
      <c r="L15" s="69">
        <v>0</v>
      </c>
      <c r="M15" s="69">
        <v>235.36746999999997</v>
      </c>
      <c r="N15" s="69">
        <v>0</v>
      </c>
      <c r="O15" s="69">
        <v>9.1956300000000013</v>
      </c>
      <c r="P15" s="68">
        <v>0</v>
      </c>
      <c r="Q15" s="68">
        <v>0</v>
      </c>
      <c r="R15" s="70">
        <v>0</v>
      </c>
      <c r="S15" s="71">
        <v>12.883240000000006</v>
      </c>
      <c r="T15" s="68">
        <v>1.5260899999999999</v>
      </c>
      <c r="U15" s="68">
        <v>0</v>
      </c>
      <c r="V15" s="68">
        <v>1.5260899999999999</v>
      </c>
      <c r="W15" s="68">
        <v>11.357150000000008</v>
      </c>
      <c r="X15" s="68">
        <v>7.9094600000000019</v>
      </c>
      <c r="Y15" s="68">
        <v>0</v>
      </c>
      <c r="Z15" s="68">
        <v>3.447690000000005</v>
      </c>
      <c r="AA15" s="68">
        <v>0.55801999999999996</v>
      </c>
      <c r="AB15" s="68">
        <v>2.1498390000000054</v>
      </c>
      <c r="AC15" s="68">
        <v>9.2073110000000025</v>
      </c>
      <c r="AD15" s="68">
        <v>8.2238050000000023</v>
      </c>
      <c r="AE15" s="68">
        <v>0.98350600000000044</v>
      </c>
      <c r="AF15" s="70">
        <v>0</v>
      </c>
      <c r="AG15" s="71">
        <v>8.2238050000000023</v>
      </c>
      <c r="AH15" s="68">
        <v>2.5095960000000002</v>
      </c>
      <c r="AI15" s="68">
        <v>8.2238050000000023</v>
      </c>
      <c r="AJ15" s="69">
        <v>0</v>
      </c>
      <c r="AK15" s="69">
        <f t="shared" si="0"/>
        <v>248.25070999999997</v>
      </c>
      <c r="AL15" s="69">
        <f t="shared" si="1"/>
        <v>5.6332030000000008</v>
      </c>
      <c r="AM15" s="69">
        <v>0</v>
      </c>
      <c r="AN15" s="69">
        <v>5.6332030000000008</v>
      </c>
      <c r="AO15" s="69">
        <f t="shared" si="2"/>
        <v>242.61750699999996</v>
      </c>
    </row>
    <row r="16" spans="2:41" s="55" customFormat="1" ht="27" hidden="1" customHeight="1">
      <c r="B16" s="66">
        <v>0</v>
      </c>
      <c r="C16" s="72" t="s">
        <v>80</v>
      </c>
      <c r="D16" s="73">
        <v>41.535418999999976</v>
      </c>
      <c r="E16" s="73">
        <v>0</v>
      </c>
      <c r="F16" s="73">
        <v>0</v>
      </c>
      <c r="G16" s="73">
        <v>41.535418999999976</v>
      </c>
      <c r="H16" s="73">
        <v>0</v>
      </c>
      <c r="I16" s="73">
        <v>0</v>
      </c>
      <c r="J16" s="73">
        <v>0</v>
      </c>
      <c r="K16" s="73">
        <v>4.0015729999999934</v>
      </c>
      <c r="L16" s="73">
        <v>0</v>
      </c>
      <c r="M16" s="73">
        <v>2.1858299999999957</v>
      </c>
      <c r="N16" s="73">
        <v>0</v>
      </c>
      <c r="O16" s="73">
        <v>1.8157429999999986</v>
      </c>
      <c r="P16" s="73">
        <v>1.285253</v>
      </c>
      <c r="Q16" s="73">
        <v>0</v>
      </c>
      <c r="R16" s="74">
        <v>0</v>
      </c>
      <c r="S16" s="75">
        <v>38.064335999999997</v>
      </c>
      <c r="T16" s="73">
        <v>6.9418099999999994</v>
      </c>
      <c r="U16" s="73">
        <v>0.13791999999999999</v>
      </c>
      <c r="V16" s="73">
        <v>6.80389</v>
      </c>
      <c r="W16" s="73">
        <v>31.122525999999993</v>
      </c>
      <c r="X16" s="73">
        <v>26.867778999999999</v>
      </c>
      <c r="Y16" s="73">
        <v>3.2539000000000318E-2</v>
      </c>
      <c r="Z16" s="73">
        <v>4.2547470000000036</v>
      </c>
      <c r="AA16" s="73">
        <v>1.1089140000000002</v>
      </c>
      <c r="AB16" s="73">
        <v>4.7519970000000171</v>
      </c>
      <c r="AC16" s="73">
        <v>26.370528999999976</v>
      </c>
      <c r="AD16" s="73">
        <v>25.597233999999979</v>
      </c>
      <c r="AE16" s="73">
        <v>0.77329499999999907</v>
      </c>
      <c r="AF16" s="74">
        <v>0</v>
      </c>
      <c r="AG16" s="75">
        <v>26.882486999999976</v>
      </c>
      <c r="AH16" s="73">
        <v>7.7151049999999985</v>
      </c>
      <c r="AI16" s="73">
        <v>26.882486999999976</v>
      </c>
      <c r="AJ16" s="73">
        <v>0</v>
      </c>
      <c r="AK16" s="73">
        <f t="shared" si="0"/>
        <v>41.535418999999976</v>
      </c>
      <c r="AL16" s="73">
        <f t="shared" si="1"/>
        <v>13.271742181843765</v>
      </c>
      <c r="AM16" s="73">
        <v>0</v>
      </c>
      <c r="AN16" s="73">
        <v>13.271742181843765</v>
      </c>
      <c r="AO16" s="73">
        <f t="shared" si="2"/>
        <v>28.263676818156213</v>
      </c>
    </row>
    <row r="17" spans="2:41" s="55" customFormat="1" ht="27" hidden="1" customHeight="1">
      <c r="B17" s="76">
        <v>0</v>
      </c>
      <c r="C17" s="77" t="s">
        <v>81</v>
      </c>
      <c r="D17" s="78">
        <v>0</v>
      </c>
      <c r="E17" s="59">
        <v>0</v>
      </c>
      <c r="F17" s="78">
        <v>0</v>
      </c>
      <c r="G17" s="78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  <c r="P17" s="78">
        <v>0</v>
      </c>
      <c r="Q17" s="78">
        <v>0</v>
      </c>
      <c r="R17" s="79">
        <v>0</v>
      </c>
      <c r="S17" s="80">
        <v>0</v>
      </c>
      <c r="T17" s="78">
        <v>0</v>
      </c>
      <c r="U17" s="78">
        <v>0</v>
      </c>
      <c r="V17" s="78">
        <v>0</v>
      </c>
      <c r="W17" s="78">
        <v>0</v>
      </c>
      <c r="X17" s="78">
        <v>0</v>
      </c>
      <c r="Y17" s="78">
        <v>0</v>
      </c>
      <c r="Z17" s="78">
        <v>0</v>
      </c>
      <c r="AA17" s="78">
        <v>0</v>
      </c>
      <c r="AB17" s="78">
        <v>0</v>
      </c>
      <c r="AC17" s="78">
        <v>0</v>
      </c>
      <c r="AD17" s="78">
        <v>0</v>
      </c>
      <c r="AE17" s="78">
        <v>0</v>
      </c>
      <c r="AF17" s="79">
        <v>0</v>
      </c>
      <c r="AG17" s="80">
        <v>0</v>
      </c>
      <c r="AH17" s="78">
        <v>0</v>
      </c>
      <c r="AI17" s="78">
        <v>0</v>
      </c>
      <c r="AJ17" s="59">
        <v>0</v>
      </c>
      <c r="AK17" s="59">
        <f t="shared" si="0"/>
        <v>0</v>
      </c>
      <c r="AL17" s="59">
        <f t="shared" si="1"/>
        <v>0</v>
      </c>
      <c r="AM17" s="59">
        <v>0</v>
      </c>
      <c r="AN17" s="59">
        <v>0</v>
      </c>
      <c r="AO17" s="59">
        <f t="shared" si="2"/>
        <v>0</v>
      </c>
    </row>
    <row r="18" spans="2:41" s="55" customFormat="1" ht="27" customHeight="1">
      <c r="B18" s="64" t="s">
        <v>82</v>
      </c>
      <c r="C18" s="81"/>
      <c r="D18" s="58">
        <v>8.0679209999999948</v>
      </c>
      <c r="E18" s="58">
        <v>0</v>
      </c>
      <c r="F18" s="58">
        <v>0</v>
      </c>
      <c r="G18" s="58">
        <v>8.0679209999999948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60">
        <v>8.0679209999999983</v>
      </c>
      <c r="T18" s="58">
        <v>3.1299999999999967E-2</v>
      </c>
      <c r="U18" s="58">
        <v>0</v>
      </c>
      <c r="V18" s="58">
        <v>3.1299999999999967E-2</v>
      </c>
      <c r="W18" s="58">
        <v>8.0366210000000002</v>
      </c>
      <c r="X18" s="58">
        <v>4.4612069999999999</v>
      </c>
      <c r="Y18" s="58">
        <v>2.7279999999999999E-2</v>
      </c>
      <c r="Z18" s="58">
        <v>3.5754140000000039</v>
      </c>
      <c r="AA18" s="58">
        <v>0.5583750000000004</v>
      </c>
      <c r="AB18" s="58">
        <v>1.1053969999999946</v>
      </c>
      <c r="AC18" s="58">
        <v>6.9312240000000056</v>
      </c>
      <c r="AD18" s="58">
        <v>6.9408660000000069</v>
      </c>
      <c r="AE18" s="61">
        <v>-9.6419999999999961E-3</v>
      </c>
      <c r="AF18" s="58">
        <v>0</v>
      </c>
      <c r="AG18" s="60">
        <v>6.9408660000000069</v>
      </c>
      <c r="AH18" s="58">
        <v>2.1657999999999983E-2</v>
      </c>
      <c r="AI18" s="58">
        <v>6.9408660000000069</v>
      </c>
      <c r="AJ18" s="58">
        <v>0</v>
      </c>
      <c r="AK18" s="58">
        <f t="shared" si="0"/>
        <v>8.0679209999999948</v>
      </c>
      <c r="AL18" s="58">
        <f t="shared" si="1"/>
        <v>2.0823580315205596</v>
      </c>
      <c r="AM18" s="58">
        <v>0</v>
      </c>
      <c r="AN18" s="58">
        <v>2.0823580315205596</v>
      </c>
      <c r="AO18" s="58">
        <f t="shared" si="2"/>
        <v>5.9855629684794351</v>
      </c>
    </row>
    <row r="19" spans="2:41" s="55" customFormat="1" ht="27" customHeight="1">
      <c r="B19" s="64" t="s">
        <v>83</v>
      </c>
      <c r="C19" s="57"/>
      <c r="D19" s="58">
        <v>12.381056000000008</v>
      </c>
      <c r="E19" s="58">
        <v>0</v>
      </c>
      <c r="F19" s="58">
        <v>0</v>
      </c>
      <c r="G19" s="58">
        <v>12.381056000000008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58">
        <v>0</v>
      </c>
      <c r="S19" s="60">
        <v>12.38105600000001</v>
      </c>
      <c r="T19" s="58">
        <v>0</v>
      </c>
      <c r="U19" s="58">
        <v>0</v>
      </c>
      <c r="V19" s="58">
        <v>0</v>
      </c>
      <c r="W19" s="58">
        <v>12.38105600000001</v>
      </c>
      <c r="X19" s="58">
        <v>10.515749</v>
      </c>
      <c r="Y19" s="58">
        <v>7.3615739999999992</v>
      </c>
      <c r="Z19" s="58">
        <v>1.8653070000000094</v>
      </c>
      <c r="AA19" s="58">
        <v>1.0036269999999996</v>
      </c>
      <c r="AB19" s="58">
        <v>12.117642000000009</v>
      </c>
      <c r="AC19" s="58">
        <v>0.26341400000000004</v>
      </c>
      <c r="AD19" s="58">
        <v>0.28054800000000002</v>
      </c>
      <c r="AE19" s="61">
        <v>-1.7134E-2</v>
      </c>
      <c r="AF19" s="58">
        <v>0</v>
      </c>
      <c r="AG19" s="60">
        <v>0.28054800000000002</v>
      </c>
      <c r="AH19" s="58">
        <v>-1.7134E-2</v>
      </c>
      <c r="AI19" s="58">
        <v>0.28054800000000002</v>
      </c>
      <c r="AJ19" s="58">
        <v>0</v>
      </c>
      <c r="AK19" s="58">
        <f t="shared" si="0"/>
        <v>12.381056000000008</v>
      </c>
      <c r="AL19" s="58">
        <f t="shared" si="1"/>
        <v>3.4269439999999975</v>
      </c>
      <c r="AM19" s="58">
        <v>0</v>
      </c>
      <c r="AN19" s="58">
        <v>3.4269439999999975</v>
      </c>
      <c r="AO19" s="58">
        <f t="shared" si="2"/>
        <v>8.954112000000011</v>
      </c>
    </row>
    <row r="20" spans="2:41" s="55" customFormat="1" ht="27" customHeight="1">
      <c r="B20" s="64" t="s">
        <v>84</v>
      </c>
      <c r="C20" s="57"/>
      <c r="D20" s="58">
        <v>3.0177530000000061</v>
      </c>
      <c r="E20" s="58">
        <v>0</v>
      </c>
      <c r="F20" s="58">
        <v>0</v>
      </c>
      <c r="G20" s="58">
        <v>3.0177530000000061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58">
        <v>0</v>
      </c>
      <c r="S20" s="60">
        <v>3.0177530000000061</v>
      </c>
      <c r="T20" s="58">
        <v>0</v>
      </c>
      <c r="U20" s="58">
        <v>0</v>
      </c>
      <c r="V20" s="58">
        <v>0</v>
      </c>
      <c r="W20" s="58">
        <v>3.0177530000000061</v>
      </c>
      <c r="X20" s="58">
        <v>1.1123369999999999</v>
      </c>
      <c r="Y20" s="58">
        <v>1.6840000000000002E-3</v>
      </c>
      <c r="Z20" s="58">
        <v>1.905416000000006</v>
      </c>
      <c r="AA20" s="58">
        <v>0.45086200000000165</v>
      </c>
      <c r="AB20" s="58">
        <v>2.9236080000000069</v>
      </c>
      <c r="AC20" s="58">
        <v>9.4144999999999257E-2</v>
      </c>
      <c r="AD20" s="58">
        <v>0.17775099999999933</v>
      </c>
      <c r="AE20" s="61">
        <v>-8.3605999999999986E-2</v>
      </c>
      <c r="AF20" s="58">
        <v>0</v>
      </c>
      <c r="AG20" s="60">
        <v>0.17775099999999933</v>
      </c>
      <c r="AH20" s="58">
        <v>-8.3605999999999986E-2</v>
      </c>
      <c r="AI20" s="58">
        <v>0.17775099999999933</v>
      </c>
      <c r="AJ20" s="58">
        <v>0</v>
      </c>
      <c r="AK20" s="58">
        <f t="shared" si="0"/>
        <v>3.0177530000000061</v>
      </c>
      <c r="AL20" s="58">
        <f t="shared" si="1"/>
        <v>7.1322197712401456</v>
      </c>
      <c r="AM20" s="58">
        <v>0</v>
      </c>
      <c r="AN20" s="58">
        <v>7.1322197712401456</v>
      </c>
      <c r="AO20" s="58">
        <f t="shared" si="2"/>
        <v>-4.1144667712401395</v>
      </c>
    </row>
    <row r="21" spans="2:41" s="55" customFormat="1" ht="27" customHeight="1">
      <c r="B21" s="64" t="s">
        <v>85</v>
      </c>
      <c r="C21" s="57"/>
      <c r="D21" s="58">
        <v>15.631554000000015</v>
      </c>
      <c r="E21" s="58">
        <v>0</v>
      </c>
      <c r="F21" s="58">
        <v>0</v>
      </c>
      <c r="G21" s="58">
        <v>15.631554000000015</v>
      </c>
      <c r="H21" s="58">
        <v>0</v>
      </c>
      <c r="I21" s="58">
        <v>0</v>
      </c>
      <c r="J21" s="58">
        <v>0</v>
      </c>
      <c r="K21" s="58">
        <v>1.6160000000000063E-2</v>
      </c>
      <c r="L21" s="58">
        <v>0</v>
      </c>
      <c r="M21" s="58">
        <v>5.5511151231257827E-17</v>
      </c>
      <c r="N21" s="58">
        <v>0</v>
      </c>
      <c r="O21" s="58">
        <v>1.6160000000000008E-2</v>
      </c>
      <c r="P21" s="58">
        <v>1.4863000000000001E-2</v>
      </c>
      <c r="Q21" s="58">
        <v>0</v>
      </c>
      <c r="R21" s="58">
        <v>0</v>
      </c>
      <c r="S21" s="60">
        <v>15.616691000000014</v>
      </c>
      <c r="T21" s="58">
        <v>8.3060000000000009E-2</v>
      </c>
      <c r="U21" s="58">
        <v>2.0000000000000052E-5</v>
      </c>
      <c r="V21" s="58">
        <v>8.3040000000000017E-2</v>
      </c>
      <c r="W21" s="58">
        <v>15.533631000000014</v>
      </c>
      <c r="X21" s="58">
        <v>10.546483000000004</v>
      </c>
      <c r="Y21" s="58">
        <v>0.40955399999999953</v>
      </c>
      <c r="Z21" s="58">
        <v>4.9871480000000084</v>
      </c>
      <c r="AA21" s="58">
        <v>0.3854289999999998</v>
      </c>
      <c r="AB21" s="58">
        <v>0.72155000000001124</v>
      </c>
      <c r="AC21" s="58">
        <v>14.812081000000003</v>
      </c>
      <c r="AD21" s="58">
        <v>10.666482000000004</v>
      </c>
      <c r="AE21" s="61">
        <v>4.1455989999999971</v>
      </c>
      <c r="AF21" s="58">
        <v>0</v>
      </c>
      <c r="AG21" s="60">
        <v>10.681345000000004</v>
      </c>
      <c r="AH21" s="58">
        <v>4.2286589999999968</v>
      </c>
      <c r="AI21" s="58">
        <v>10.681345000000004</v>
      </c>
      <c r="AJ21" s="58">
        <v>0</v>
      </c>
      <c r="AK21" s="58">
        <f t="shared" si="0"/>
        <v>15.631554000000015</v>
      </c>
      <c r="AL21" s="58">
        <f t="shared" si="1"/>
        <v>6.6088266037578807</v>
      </c>
      <c r="AM21" s="58">
        <v>0</v>
      </c>
      <c r="AN21" s="58">
        <v>6.6088266037578807</v>
      </c>
      <c r="AO21" s="58">
        <f t="shared" si="2"/>
        <v>9.0227273962421357</v>
      </c>
    </row>
    <row r="22" spans="2:41" s="55" customFormat="1" ht="27" customHeight="1">
      <c r="B22" s="64" t="s">
        <v>86</v>
      </c>
      <c r="C22" s="57"/>
      <c r="D22" s="58">
        <v>0.61434900000000037</v>
      </c>
      <c r="E22" s="58">
        <v>0</v>
      </c>
      <c r="F22" s="58">
        <v>0</v>
      </c>
      <c r="G22" s="58">
        <v>0.61434900000000037</v>
      </c>
      <c r="H22" s="58">
        <v>0</v>
      </c>
      <c r="I22" s="58">
        <v>0</v>
      </c>
      <c r="J22" s="58">
        <v>0</v>
      </c>
      <c r="K22" s="58">
        <v>4.9009999999999991E-3</v>
      </c>
      <c r="L22" s="58">
        <v>4.901E-3</v>
      </c>
      <c r="M22" s="58">
        <v>4.4110000000000017E-3</v>
      </c>
      <c r="N22" s="58">
        <v>0</v>
      </c>
      <c r="O22" s="58">
        <v>4.8999999999999738E-4</v>
      </c>
      <c r="P22" s="58">
        <v>0</v>
      </c>
      <c r="Q22" s="58">
        <v>0</v>
      </c>
      <c r="R22" s="58">
        <v>0</v>
      </c>
      <c r="S22" s="60">
        <v>0.60993800000000031</v>
      </c>
      <c r="T22" s="58">
        <v>0</v>
      </c>
      <c r="U22" s="58">
        <v>0</v>
      </c>
      <c r="V22" s="58">
        <v>0</v>
      </c>
      <c r="W22" s="58">
        <v>0.60993800000000031</v>
      </c>
      <c r="X22" s="58">
        <v>0.51730800000000032</v>
      </c>
      <c r="Y22" s="58">
        <v>7.1499999999999992E-3</v>
      </c>
      <c r="Z22" s="58">
        <v>9.2630000000000004E-2</v>
      </c>
      <c r="AA22" s="58">
        <v>4.5980000000000007E-2</v>
      </c>
      <c r="AB22" s="58">
        <v>5.69720000000003E-2</v>
      </c>
      <c r="AC22" s="58">
        <v>0.55296599999999996</v>
      </c>
      <c r="AD22" s="58">
        <v>0.40685999999999994</v>
      </c>
      <c r="AE22" s="61">
        <v>0.14610600000000001</v>
      </c>
      <c r="AF22" s="58">
        <v>0</v>
      </c>
      <c r="AG22" s="60">
        <v>0.40685999999999994</v>
      </c>
      <c r="AH22" s="58">
        <v>0.14610600000000001</v>
      </c>
      <c r="AI22" s="58">
        <v>0.40685999999999994</v>
      </c>
      <c r="AJ22" s="58">
        <v>0</v>
      </c>
      <c r="AK22" s="58">
        <f t="shared" si="0"/>
        <v>0.61434900000000037</v>
      </c>
      <c r="AL22" s="58">
        <f t="shared" si="1"/>
        <v>5.1357609142025161E-2</v>
      </c>
      <c r="AM22" s="58">
        <v>0</v>
      </c>
      <c r="AN22" s="58">
        <v>5.1357609142025161E-2</v>
      </c>
      <c r="AO22" s="58">
        <f t="shared" si="2"/>
        <v>0.56299139085797523</v>
      </c>
    </row>
    <row r="23" spans="2:41" s="55" customFormat="1" ht="27" customHeight="1">
      <c r="B23" s="64" t="s">
        <v>87</v>
      </c>
      <c r="C23" s="57"/>
      <c r="D23" s="58">
        <v>49.516335000000012</v>
      </c>
      <c r="E23" s="58">
        <v>0</v>
      </c>
      <c r="F23" s="58">
        <v>0</v>
      </c>
      <c r="G23" s="58">
        <v>49.516335000000012</v>
      </c>
      <c r="H23" s="58">
        <v>0</v>
      </c>
      <c r="I23" s="58">
        <v>0</v>
      </c>
      <c r="J23" s="58">
        <v>0</v>
      </c>
      <c r="K23" s="58">
        <v>0.6409699999999996</v>
      </c>
      <c r="L23" s="58">
        <v>0.22456000000000001</v>
      </c>
      <c r="M23" s="58">
        <v>0.20210399999999984</v>
      </c>
      <c r="N23" s="58">
        <v>0</v>
      </c>
      <c r="O23" s="58">
        <v>0.43886599999999976</v>
      </c>
      <c r="P23" s="58">
        <v>0.41640999999999995</v>
      </c>
      <c r="Q23" s="58">
        <v>0</v>
      </c>
      <c r="R23" s="58">
        <v>0</v>
      </c>
      <c r="S23" s="60">
        <v>48.897821000000008</v>
      </c>
      <c r="T23" s="58">
        <v>0</v>
      </c>
      <c r="U23" s="58">
        <v>0</v>
      </c>
      <c r="V23" s="58">
        <v>0</v>
      </c>
      <c r="W23" s="58">
        <v>48.897821000000008</v>
      </c>
      <c r="X23" s="58">
        <v>48.519570999999999</v>
      </c>
      <c r="Y23" s="58">
        <v>0.50305999999999995</v>
      </c>
      <c r="Z23" s="58">
        <v>0.37824999999999998</v>
      </c>
      <c r="AA23" s="58">
        <v>6.1761000000000003E-2</v>
      </c>
      <c r="AB23" s="58">
        <v>0.59501699999999502</v>
      </c>
      <c r="AC23" s="58">
        <v>48.302804000000009</v>
      </c>
      <c r="AD23" s="58">
        <v>47.429604000000005</v>
      </c>
      <c r="AE23" s="61">
        <v>0.87319999999999964</v>
      </c>
      <c r="AF23" s="58">
        <v>0</v>
      </c>
      <c r="AG23" s="60">
        <v>47.846013999999997</v>
      </c>
      <c r="AH23" s="58">
        <v>0.87319999999999964</v>
      </c>
      <c r="AI23" s="58">
        <v>47.846013999999997</v>
      </c>
      <c r="AJ23" s="58">
        <v>0</v>
      </c>
      <c r="AK23" s="58">
        <f t="shared" si="0"/>
        <v>49.516335000000012</v>
      </c>
      <c r="AL23" s="58">
        <f t="shared" si="1"/>
        <v>1.5479396867966229</v>
      </c>
      <c r="AM23" s="58">
        <v>0</v>
      </c>
      <c r="AN23" s="58">
        <v>1.5479396867966229</v>
      </c>
      <c r="AO23" s="58">
        <f t="shared" si="2"/>
        <v>47.968395313203388</v>
      </c>
    </row>
    <row r="24" spans="2:41" s="55" customFormat="1" ht="27" customHeight="1">
      <c r="B24" s="64" t="s">
        <v>88</v>
      </c>
      <c r="C24" s="57"/>
      <c r="D24" s="58">
        <v>0.88979799999999998</v>
      </c>
      <c r="E24" s="58">
        <v>0</v>
      </c>
      <c r="F24" s="58">
        <v>0</v>
      </c>
      <c r="G24" s="58">
        <v>0.88979799999999998</v>
      </c>
      <c r="H24" s="58">
        <v>0</v>
      </c>
      <c r="I24" s="58">
        <v>0</v>
      </c>
      <c r="J24" s="58">
        <v>0</v>
      </c>
      <c r="K24" s="58">
        <v>4.258E-2</v>
      </c>
      <c r="L24" s="58">
        <v>4.258E-2</v>
      </c>
      <c r="M24" s="58">
        <v>3.8114000000000002E-2</v>
      </c>
      <c r="N24" s="58">
        <v>0</v>
      </c>
      <c r="O24" s="58">
        <v>4.4659999999999995E-3</v>
      </c>
      <c r="P24" s="58">
        <v>0</v>
      </c>
      <c r="Q24" s="58">
        <v>0</v>
      </c>
      <c r="R24" s="58">
        <v>0</v>
      </c>
      <c r="S24" s="60">
        <v>0.851684</v>
      </c>
      <c r="T24" s="58">
        <v>0</v>
      </c>
      <c r="U24" s="58">
        <v>0</v>
      </c>
      <c r="V24" s="58">
        <v>0</v>
      </c>
      <c r="W24" s="58">
        <v>0.851684</v>
      </c>
      <c r="X24" s="58">
        <v>0.84250399999999992</v>
      </c>
      <c r="Y24" s="58">
        <v>6.4200000000000004E-3</v>
      </c>
      <c r="Z24" s="58">
        <v>9.1799999999999972E-3</v>
      </c>
      <c r="AA24" s="58">
        <v>4.8399999999999997E-3</v>
      </c>
      <c r="AB24" s="58">
        <v>1.1444000000000121E-2</v>
      </c>
      <c r="AC24" s="58">
        <v>0.84023999999999988</v>
      </c>
      <c r="AD24" s="58">
        <v>0.65024999999999988</v>
      </c>
      <c r="AE24" s="61">
        <v>0.18998999999999996</v>
      </c>
      <c r="AF24" s="58">
        <v>0</v>
      </c>
      <c r="AG24" s="60">
        <v>0.65024999999999988</v>
      </c>
      <c r="AH24" s="58">
        <v>0.18998999999999996</v>
      </c>
      <c r="AI24" s="58">
        <v>0.65024999999999988</v>
      </c>
      <c r="AJ24" s="58">
        <v>0</v>
      </c>
      <c r="AK24" s="58">
        <f t="shared" si="0"/>
        <v>0.88979799999999998</v>
      </c>
      <c r="AL24" s="58">
        <f t="shared" si="1"/>
        <v>4.1019E-2</v>
      </c>
      <c r="AM24" s="58">
        <v>0</v>
      </c>
      <c r="AN24" s="58">
        <v>4.1019E-2</v>
      </c>
      <c r="AO24" s="58">
        <f t="shared" si="2"/>
        <v>0.84877899999999995</v>
      </c>
    </row>
    <row r="25" spans="2:41" s="55" customFormat="1" ht="27" customHeight="1">
      <c r="B25" s="64" t="s">
        <v>89</v>
      </c>
      <c r="C25" s="57"/>
      <c r="D25" s="58">
        <v>9.1951120000000088</v>
      </c>
      <c r="E25" s="58">
        <v>0</v>
      </c>
      <c r="F25" s="58">
        <v>0</v>
      </c>
      <c r="G25" s="58">
        <v>9.1951120000000088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60">
        <v>9.1951120000000053</v>
      </c>
      <c r="T25" s="58">
        <v>0.68700000000000006</v>
      </c>
      <c r="U25" s="58">
        <v>0</v>
      </c>
      <c r="V25" s="58">
        <v>0.68700000000000006</v>
      </c>
      <c r="W25" s="58">
        <v>8.5081120000000041</v>
      </c>
      <c r="X25" s="58">
        <v>2.2057170000000004</v>
      </c>
      <c r="Y25" s="58">
        <v>1.4199999999999998E-3</v>
      </c>
      <c r="Z25" s="58">
        <v>6.3023950000000042</v>
      </c>
      <c r="AA25" s="58">
        <v>0.40314</v>
      </c>
      <c r="AB25" s="58">
        <v>0.41801200000000094</v>
      </c>
      <c r="AC25" s="58">
        <v>8.0901000000000032</v>
      </c>
      <c r="AD25" s="58">
        <v>8.0904670000000038</v>
      </c>
      <c r="AE25" s="61">
        <v>-3.6699999999999998E-4</v>
      </c>
      <c r="AF25" s="58">
        <v>0</v>
      </c>
      <c r="AG25" s="60">
        <v>8.0904670000000038</v>
      </c>
      <c r="AH25" s="58">
        <v>0.68663300000000005</v>
      </c>
      <c r="AI25" s="58">
        <v>8.0904670000000038</v>
      </c>
      <c r="AJ25" s="58">
        <v>0</v>
      </c>
      <c r="AK25" s="58">
        <f t="shared" si="0"/>
        <v>9.1951120000000088</v>
      </c>
      <c r="AL25" s="58">
        <f t="shared" si="1"/>
        <v>0.24239000000000002</v>
      </c>
      <c r="AM25" s="58">
        <v>0</v>
      </c>
      <c r="AN25" s="58">
        <v>0.24239000000000002</v>
      </c>
      <c r="AO25" s="58">
        <f t="shared" si="2"/>
        <v>8.9527220000000085</v>
      </c>
    </row>
    <row r="26" spans="2:41" s="55" customFormat="1" ht="27" customHeight="1">
      <c r="B26" s="64" t="s">
        <v>90</v>
      </c>
      <c r="C26" s="57"/>
      <c r="D26" s="58">
        <v>0.40864999999999996</v>
      </c>
      <c r="E26" s="58">
        <v>0</v>
      </c>
      <c r="F26" s="58">
        <v>0</v>
      </c>
      <c r="G26" s="58">
        <v>0.40864999999999996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60">
        <v>0.40864999999999996</v>
      </c>
      <c r="T26" s="58">
        <v>0</v>
      </c>
      <c r="U26" s="58">
        <v>0</v>
      </c>
      <c r="V26" s="58">
        <v>0</v>
      </c>
      <c r="W26" s="58">
        <v>0.40864999999999996</v>
      </c>
      <c r="X26" s="58">
        <v>0</v>
      </c>
      <c r="Y26" s="58">
        <v>0</v>
      </c>
      <c r="Z26" s="58">
        <v>0.40864999999999996</v>
      </c>
      <c r="AA26" s="58">
        <v>0</v>
      </c>
      <c r="AB26" s="58">
        <v>0</v>
      </c>
      <c r="AC26" s="58">
        <v>0.40864999999999996</v>
      </c>
      <c r="AD26" s="58">
        <v>0.40864999999999996</v>
      </c>
      <c r="AE26" s="61">
        <v>0</v>
      </c>
      <c r="AF26" s="58">
        <v>0</v>
      </c>
      <c r="AG26" s="60">
        <v>0.40864999999999996</v>
      </c>
      <c r="AH26" s="58">
        <v>0</v>
      </c>
      <c r="AI26" s="58">
        <v>0.40864999999999996</v>
      </c>
      <c r="AJ26" s="58">
        <v>0</v>
      </c>
      <c r="AK26" s="58">
        <f t="shared" si="0"/>
        <v>0.40864999999999996</v>
      </c>
      <c r="AL26" s="58">
        <f t="shared" si="1"/>
        <v>0</v>
      </c>
      <c r="AM26" s="58">
        <v>0</v>
      </c>
      <c r="AN26" s="58">
        <v>0</v>
      </c>
      <c r="AO26" s="58">
        <f t="shared" si="2"/>
        <v>0.40864999999999996</v>
      </c>
    </row>
    <row r="27" spans="2:41" s="55" customFormat="1" ht="27" customHeight="1">
      <c r="B27" s="64" t="s">
        <v>91</v>
      </c>
      <c r="C27" s="57"/>
      <c r="D27" s="58">
        <v>7.7800000000000013E-3</v>
      </c>
      <c r="E27" s="58">
        <v>0</v>
      </c>
      <c r="F27" s="58">
        <v>0</v>
      </c>
      <c r="G27" s="58">
        <v>7.7800000000000013E-3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60">
        <v>7.7800000000000013E-3</v>
      </c>
      <c r="T27" s="58">
        <v>0</v>
      </c>
      <c r="U27" s="58">
        <v>0</v>
      </c>
      <c r="V27" s="58">
        <v>0</v>
      </c>
      <c r="W27" s="58">
        <v>7.7800000000000013E-3</v>
      </c>
      <c r="X27" s="58">
        <v>7.7800000000000013E-3</v>
      </c>
      <c r="Y27" s="58">
        <v>0</v>
      </c>
      <c r="Z27" s="58">
        <v>0</v>
      </c>
      <c r="AA27" s="58">
        <v>0</v>
      </c>
      <c r="AB27" s="58">
        <v>3.070000000000015E-4</v>
      </c>
      <c r="AC27" s="58">
        <v>7.4730000000000005E-3</v>
      </c>
      <c r="AD27" s="58">
        <v>6.6160000000000004E-3</v>
      </c>
      <c r="AE27" s="61">
        <v>8.5700000000000001E-4</v>
      </c>
      <c r="AF27" s="58">
        <v>0</v>
      </c>
      <c r="AG27" s="60">
        <v>6.6160000000000004E-3</v>
      </c>
      <c r="AH27" s="58">
        <v>8.5700000000000001E-4</v>
      </c>
      <c r="AI27" s="58">
        <v>6.6160000000000004E-3</v>
      </c>
      <c r="AJ27" s="58">
        <v>0</v>
      </c>
      <c r="AK27" s="58">
        <f t="shared" si="0"/>
        <v>7.7800000000000013E-3</v>
      </c>
      <c r="AL27" s="58">
        <f t="shared" si="1"/>
        <v>0</v>
      </c>
      <c r="AM27" s="58">
        <v>0</v>
      </c>
      <c r="AN27" s="58">
        <v>0</v>
      </c>
      <c r="AO27" s="58">
        <f t="shared" si="2"/>
        <v>7.7800000000000013E-3</v>
      </c>
    </row>
    <row r="28" spans="2:41" s="55" customFormat="1" ht="27" customHeight="1">
      <c r="B28" s="64" t="s">
        <v>92</v>
      </c>
      <c r="C28" s="57"/>
      <c r="D28" s="58">
        <v>7.3458250000000014</v>
      </c>
      <c r="E28" s="58">
        <v>0</v>
      </c>
      <c r="F28" s="58">
        <v>0</v>
      </c>
      <c r="G28" s="58">
        <v>7.3458250000000014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>
        <v>0</v>
      </c>
      <c r="P28" s="58">
        <v>0</v>
      </c>
      <c r="Q28" s="58">
        <v>0</v>
      </c>
      <c r="R28" s="58">
        <v>0</v>
      </c>
      <c r="S28" s="60">
        <v>7.3458250000000014</v>
      </c>
      <c r="T28" s="58">
        <v>8.610000000000001E-2</v>
      </c>
      <c r="U28" s="58">
        <v>1.1000000000000001E-3</v>
      </c>
      <c r="V28" s="58">
        <v>8.5000000000000006E-2</v>
      </c>
      <c r="W28" s="58">
        <v>7.2597250000000013</v>
      </c>
      <c r="X28" s="58">
        <v>4.3877570000000006</v>
      </c>
      <c r="Y28" s="58">
        <v>0</v>
      </c>
      <c r="Z28" s="58">
        <v>2.8719680000000007</v>
      </c>
      <c r="AA28" s="58">
        <v>2.836E-2</v>
      </c>
      <c r="AB28" s="58">
        <v>1.5215000000000006E-2</v>
      </c>
      <c r="AC28" s="58">
        <v>7.2445100000000018</v>
      </c>
      <c r="AD28" s="58">
        <v>7.0867070000000005</v>
      </c>
      <c r="AE28" s="61">
        <v>0.157803</v>
      </c>
      <c r="AF28" s="58">
        <v>0</v>
      </c>
      <c r="AG28" s="60">
        <v>7.0867070000000005</v>
      </c>
      <c r="AH28" s="58">
        <v>0.24390300000000001</v>
      </c>
      <c r="AI28" s="58">
        <v>7.0867070000000005</v>
      </c>
      <c r="AJ28" s="58">
        <v>0</v>
      </c>
      <c r="AK28" s="58">
        <f t="shared" si="0"/>
        <v>7.3458250000000014</v>
      </c>
      <c r="AL28" s="58">
        <f t="shared" si="1"/>
        <v>0.17823499999999998</v>
      </c>
      <c r="AM28" s="58">
        <v>0</v>
      </c>
      <c r="AN28" s="58">
        <v>0.17823499999999998</v>
      </c>
      <c r="AO28" s="58">
        <f t="shared" si="2"/>
        <v>7.1675900000000015</v>
      </c>
    </row>
    <row r="29" spans="2:41" s="55" customFormat="1" ht="27" customHeight="1">
      <c r="B29" s="64" t="s">
        <v>93</v>
      </c>
      <c r="C29" s="57"/>
      <c r="D29" s="58">
        <v>34.890304999999984</v>
      </c>
      <c r="E29" s="58">
        <v>0</v>
      </c>
      <c r="F29" s="58">
        <v>0</v>
      </c>
      <c r="G29" s="58">
        <v>34.890304999999991</v>
      </c>
      <c r="H29" s="58">
        <v>0</v>
      </c>
      <c r="I29" s="58">
        <v>0</v>
      </c>
      <c r="J29" s="58">
        <v>0</v>
      </c>
      <c r="K29" s="58">
        <v>3.4755700000000012</v>
      </c>
      <c r="L29" s="58">
        <v>0</v>
      </c>
      <c r="M29" s="58">
        <v>0</v>
      </c>
      <c r="N29" s="58">
        <v>0</v>
      </c>
      <c r="O29" s="58">
        <v>3.4755700000000012</v>
      </c>
      <c r="P29" s="58">
        <v>3.4755700000000047</v>
      </c>
      <c r="Q29" s="58">
        <v>0</v>
      </c>
      <c r="R29" s="58">
        <v>0</v>
      </c>
      <c r="S29" s="60">
        <v>31.414734999999983</v>
      </c>
      <c r="T29" s="58">
        <v>2.2585999999999999</v>
      </c>
      <c r="U29" s="58">
        <v>0.90666000000000002</v>
      </c>
      <c r="V29" s="58">
        <v>1.3519399999999999</v>
      </c>
      <c r="W29" s="58">
        <v>29.156134999999985</v>
      </c>
      <c r="X29" s="58">
        <v>27.805057999999988</v>
      </c>
      <c r="Y29" s="58">
        <v>2.7670000000000004E-3</v>
      </c>
      <c r="Z29" s="58">
        <v>1.3510769999999983</v>
      </c>
      <c r="AA29" s="58">
        <v>0.17514199999999999</v>
      </c>
      <c r="AB29" s="58">
        <v>0.10946799999997125</v>
      </c>
      <c r="AC29" s="58">
        <v>29.046667000000014</v>
      </c>
      <c r="AD29" s="58">
        <v>27.608555000000013</v>
      </c>
      <c r="AE29" s="61">
        <v>1.4381120000000012</v>
      </c>
      <c r="AF29" s="58">
        <v>0</v>
      </c>
      <c r="AG29" s="60">
        <v>31.084125000000007</v>
      </c>
      <c r="AH29" s="58">
        <v>3.6967120000000011</v>
      </c>
      <c r="AI29" s="58">
        <v>31.084125</v>
      </c>
      <c r="AJ29" s="58">
        <v>0</v>
      </c>
      <c r="AK29" s="58">
        <f t="shared" si="0"/>
        <v>34.890304999999991</v>
      </c>
      <c r="AL29" s="58">
        <f t="shared" si="1"/>
        <v>6.7660890000000045</v>
      </c>
      <c r="AM29" s="58">
        <v>0</v>
      </c>
      <c r="AN29" s="58">
        <v>6.7660890000000045</v>
      </c>
      <c r="AO29" s="58">
        <f t="shared" si="2"/>
        <v>28.124215999999986</v>
      </c>
    </row>
    <row r="30" spans="2:41" s="55" customFormat="1" ht="27" customHeight="1">
      <c r="B30" s="64" t="s">
        <v>94</v>
      </c>
      <c r="C30" s="57"/>
      <c r="D30" s="58">
        <v>8.710660000000189</v>
      </c>
      <c r="E30" s="58">
        <v>0</v>
      </c>
      <c r="F30" s="58">
        <v>0</v>
      </c>
      <c r="G30" s="58">
        <v>8.7106600000000753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>
        <v>0</v>
      </c>
      <c r="P30" s="58">
        <v>0</v>
      </c>
      <c r="Q30" s="58">
        <v>0</v>
      </c>
      <c r="R30" s="58">
        <v>0</v>
      </c>
      <c r="S30" s="60">
        <v>8.7106600000000043</v>
      </c>
      <c r="T30" s="58">
        <v>7.1360000000000099</v>
      </c>
      <c r="U30" s="58">
        <v>0</v>
      </c>
      <c r="V30" s="58">
        <v>7.1360000000000099</v>
      </c>
      <c r="W30" s="58">
        <v>1.5746599999999997</v>
      </c>
      <c r="X30" s="58">
        <v>1.0212999999999999</v>
      </c>
      <c r="Y30" s="58">
        <v>0</v>
      </c>
      <c r="Z30" s="58">
        <v>0.55335999999999996</v>
      </c>
      <c r="AA30" s="58">
        <v>0</v>
      </c>
      <c r="AB30" s="58">
        <v>4.3599999999996975E-3</v>
      </c>
      <c r="AC30" s="58">
        <v>1.5703</v>
      </c>
      <c r="AD30" s="58">
        <v>1.5703</v>
      </c>
      <c r="AE30" s="61">
        <v>0</v>
      </c>
      <c r="AF30" s="58">
        <v>0</v>
      </c>
      <c r="AG30" s="60">
        <v>1.5702999999999747</v>
      </c>
      <c r="AH30" s="58">
        <v>7.1360000000000099</v>
      </c>
      <c r="AI30" s="58">
        <v>1.570299999999861</v>
      </c>
      <c r="AJ30" s="58">
        <v>0</v>
      </c>
      <c r="AK30" s="58">
        <f t="shared" si="0"/>
        <v>8.7106600000000753</v>
      </c>
      <c r="AL30" s="58">
        <f t="shared" si="1"/>
        <v>57.168150000000004</v>
      </c>
      <c r="AM30" s="58">
        <v>0</v>
      </c>
      <c r="AN30" s="58">
        <v>57.168150000000004</v>
      </c>
      <c r="AO30" s="58">
        <f t="shared" si="2"/>
        <v>-48.457489999999929</v>
      </c>
    </row>
    <row r="31" spans="2:41" s="55" customFormat="1" ht="27" customHeight="1">
      <c r="B31" s="64" t="s">
        <v>95</v>
      </c>
      <c r="C31" s="57"/>
      <c r="D31" s="58">
        <v>490.31922499999985</v>
      </c>
      <c r="E31" s="58">
        <v>0</v>
      </c>
      <c r="F31" s="58">
        <v>0</v>
      </c>
      <c r="G31" s="58">
        <v>490.31922499999985</v>
      </c>
      <c r="H31" s="58">
        <v>0</v>
      </c>
      <c r="I31" s="58">
        <v>0</v>
      </c>
      <c r="J31" s="58">
        <v>0</v>
      </c>
      <c r="K31" s="58">
        <v>22.677623999999998</v>
      </c>
      <c r="L31" s="58">
        <v>0</v>
      </c>
      <c r="M31" s="58">
        <v>0</v>
      </c>
      <c r="N31" s="58">
        <v>0</v>
      </c>
      <c r="O31" s="58">
        <v>22.677623999999998</v>
      </c>
      <c r="P31" s="58">
        <v>22.677623999999998</v>
      </c>
      <c r="Q31" s="58">
        <v>0</v>
      </c>
      <c r="R31" s="58">
        <v>0</v>
      </c>
      <c r="S31" s="60">
        <v>467.64160099999981</v>
      </c>
      <c r="T31" s="58">
        <v>8.6116519999999976</v>
      </c>
      <c r="U31" s="58">
        <v>8.5696399999999979</v>
      </c>
      <c r="V31" s="58">
        <v>4.2011999999999994E-2</v>
      </c>
      <c r="W31" s="58">
        <v>459.02994899999982</v>
      </c>
      <c r="X31" s="58">
        <v>457.66423199999974</v>
      </c>
      <c r="Y31" s="58">
        <v>1.2999999999999999E-3</v>
      </c>
      <c r="Z31" s="58">
        <v>1.3657169999999996</v>
      </c>
      <c r="AA31" s="58">
        <v>0</v>
      </c>
      <c r="AB31" s="58">
        <v>1.3009999995574617E-3</v>
      </c>
      <c r="AC31" s="58">
        <v>459.02864800000015</v>
      </c>
      <c r="AD31" s="58">
        <v>457.16078500000015</v>
      </c>
      <c r="AE31" s="61">
        <v>1.8678630000000007</v>
      </c>
      <c r="AF31" s="58">
        <v>0</v>
      </c>
      <c r="AG31" s="60">
        <v>479.83840900000007</v>
      </c>
      <c r="AH31" s="58">
        <v>10.479514999999997</v>
      </c>
      <c r="AI31" s="58">
        <v>479.83840900000007</v>
      </c>
      <c r="AJ31" s="58">
        <v>0</v>
      </c>
      <c r="AK31" s="58">
        <f t="shared" si="0"/>
        <v>490.31922499999985</v>
      </c>
      <c r="AL31" s="58">
        <f t="shared" si="1"/>
        <v>20.446830000000002</v>
      </c>
      <c r="AM31" s="58">
        <v>0</v>
      </c>
      <c r="AN31" s="58">
        <v>20.446830000000002</v>
      </c>
      <c r="AO31" s="58">
        <f t="shared" si="2"/>
        <v>469.87239499999987</v>
      </c>
    </row>
    <row r="32" spans="2:41" s="55" customFormat="1" ht="27" customHeight="1">
      <c r="B32" s="64" t="s">
        <v>96</v>
      </c>
      <c r="C32" s="57"/>
      <c r="D32" s="58">
        <v>0.86045100000001185</v>
      </c>
      <c r="E32" s="58">
        <v>0</v>
      </c>
      <c r="F32" s="58">
        <v>0</v>
      </c>
      <c r="G32" s="58">
        <v>0.86045100000001185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>
        <v>0</v>
      </c>
      <c r="P32" s="58">
        <v>0</v>
      </c>
      <c r="Q32" s="58">
        <v>0</v>
      </c>
      <c r="R32" s="58">
        <v>0</v>
      </c>
      <c r="S32" s="60">
        <v>0.86045100000001185</v>
      </c>
      <c r="T32" s="58">
        <v>0.8604510000000003</v>
      </c>
      <c r="U32" s="58">
        <v>0</v>
      </c>
      <c r="V32" s="58">
        <v>0.8604510000000003</v>
      </c>
      <c r="W32" s="58">
        <v>1.4210854715202004E-14</v>
      </c>
      <c r="X32" s="58">
        <v>1.4210854715202004E-14</v>
      </c>
      <c r="Y32" s="58">
        <v>0</v>
      </c>
      <c r="Z32" s="58">
        <v>0</v>
      </c>
      <c r="AA32" s="58">
        <v>0</v>
      </c>
      <c r="AB32" s="58">
        <v>1.4210854715202004E-14</v>
      </c>
      <c r="AC32" s="58">
        <v>0</v>
      </c>
      <c r="AD32" s="58">
        <v>0</v>
      </c>
      <c r="AE32" s="61">
        <v>0</v>
      </c>
      <c r="AF32" s="58">
        <v>0</v>
      </c>
      <c r="AG32" s="60">
        <v>0</v>
      </c>
      <c r="AH32" s="58">
        <v>0.8604510000000003</v>
      </c>
      <c r="AI32" s="58">
        <v>0</v>
      </c>
      <c r="AJ32" s="58">
        <v>0</v>
      </c>
      <c r="AK32" s="58">
        <f t="shared" si="0"/>
        <v>0.86045100000001185</v>
      </c>
      <c r="AL32" s="58">
        <f t="shared" si="1"/>
        <v>0.99675000000000002</v>
      </c>
      <c r="AM32" s="58">
        <v>0</v>
      </c>
      <c r="AN32" s="58">
        <v>0.99675000000000002</v>
      </c>
      <c r="AO32" s="58">
        <f t="shared" si="2"/>
        <v>-0.13629899999998818</v>
      </c>
    </row>
    <row r="33" spans="2:41" s="55" customFormat="1" ht="27" customHeight="1">
      <c r="B33" s="64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60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-3.7675E-2</v>
      </c>
      <c r="AC33" s="58">
        <v>3.7675E-2</v>
      </c>
      <c r="AD33" s="58">
        <v>0</v>
      </c>
      <c r="AE33" s="61">
        <v>3.7675E-2</v>
      </c>
      <c r="AF33" s="58">
        <v>0</v>
      </c>
      <c r="AG33" s="60">
        <v>0</v>
      </c>
      <c r="AH33" s="58">
        <v>3.7675E-2</v>
      </c>
      <c r="AI33" s="58">
        <v>0</v>
      </c>
      <c r="AJ33" s="58">
        <v>0</v>
      </c>
      <c r="AK33" s="58">
        <f t="shared" si="0"/>
        <v>0</v>
      </c>
      <c r="AL33" s="58">
        <f t="shared" si="1"/>
        <v>0</v>
      </c>
      <c r="AM33" s="58">
        <v>0</v>
      </c>
      <c r="AN33" s="58">
        <v>0</v>
      </c>
      <c r="AO33" s="58">
        <f t="shared" si="2"/>
        <v>0</v>
      </c>
    </row>
    <row r="34" spans="2:41" s="55" customFormat="1" ht="27" customHeight="1">
      <c r="B34" s="64" t="s">
        <v>98</v>
      </c>
      <c r="C34" s="57"/>
      <c r="D34" s="58">
        <v>91.361000000000004</v>
      </c>
      <c r="E34" s="58">
        <v>0</v>
      </c>
      <c r="F34" s="58">
        <v>0</v>
      </c>
      <c r="G34" s="58">
        <v>91.361000000000004</v>
      </c>
      <c r="H34" s="58">
        <v>91.361000000000004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60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61">
        <v>0</v>
      </c>
      <c r="AF34" s="58">
        <v>0</v>
      </c>
      <c r="AG34" s="60">
        <v>91.361000000000004</v>
      </c>
      <c r="AH34" s="58">
        <v>0</v>
      </c>
      <c r="AI34" s="58">
        <v>91.361000000000004</v>
      </c>
      <c r="AJ34" s="58">
        <v>0</v>
      </c>
      <c r="AK34" s="58">
        <f t="shared" si="0"/>
        <v>91.361000000000004</v>
      </c>
      <c r="AL34" s="58">
        <f t="shared" si="1"/>
        <v>0</v>
      </c>
      <c r="AM34" s="58">
        <v>0</v>
      </c>
      <c r="AN34" s="58">
        <v>0</v>
      </c>
      <c r="AO34" s="58">
        <f t="shared" si="2"/>
        <v>91.361000000000004</v>
      </c>
    </row>
    <row r="35" spans="2:41" s="55" customFormat="1" ht="27" customHeight="1">
      <c r="B35" s="64" t="s">
        <v>99</v>
      </c>
      <c r="C35" s="57"/>
      <c r="D35" s="58">
        <v>5.1770000000000004E-2</v>
      </c>
      <c r="E35" s="58">
        <v>0</v>
      </c>
      <c r="F35" s="58">
        <v>0</v>
      </c>
      <c r="G35" s="58">
        <v>5.1770000000000004E-2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60">
        <v>5.1770000000000004E-2</v>
      </c>
      <c r="T35" s="58">
        <v>0</v>
      </c>
      <c r="U35" s="58">
        <v>0</v>
      </c>
      <c r="V35" s="58">
        <v>0</v>
      </c>
      <c r="W35" s="58">
        <v>5.1770000000000004E-2</v>
      </c>
      <c r="X35" s="58">
        <v>0</v>
      </c>
      <c r="Y35" s="58">
        <v>0</v>
      </c>
      <c r="Z35" s="58">
        <v>5.1770000000000004E-2</v>
      </c>
      <c r="AA35" s="58">
        <v>0</v>
      </c>
      <c r="AB35" s="58">
        <v>0</v>
      </c>
      <c r="AC35" s="58">
        <v>5.1770000000000004E-2</v>
      </c>
      <c r="AD35" s="58">
        <v>5.1770000000000004E-2</v>
      </c>
      <c r="AE35" s="61">
        <v>0</v>
      </c>
      <c r="AF35" s="58">
        <v>0</v>
      </c>
      <c r="AG35" s="60">
        <v>5.1770000000000004E-2</v>
      </c>
      <c r="AH35" s="58">
        <v>0</v>
      </c>
      <c r="AI35" s="58">
        <v>5.1770000000000004E-2</v>
      </c>
      <c r="AJ35" s="58">
        <v>0</v>
      </c>
      <c r="AK35" s="58">
        <f t="shared" si="0"/>
        <v>5.1770000000000004E-2</v>
      </c>
      <c r="AL35" s="58">
        <f t="shared" si="1"/>
        <v>5.8690000000000001E-3</v>
      </c>
      <c r="AM35" s="58">
        <v>0</v>
      </c>
      <c r="AN35" s="58">
        <v>5.8690000000000001E-3</v>
      </c>
      <c r="AO35" s="58">
        <f t="shared" si="2"/>
        <v>4.5901000000000004E-2</v>
      </c>
    </row>
    <row r="36" spans="2:41" s="55" customFormat="1" ht="27" customHeight="1">
      <c r="B36" s="64" t="s">
        <v>100</v>
      </c>
      <c r="C36" s="57"/>
      <c r="D36" s="58">
        <v>20.364570999999977</v>
      </c>
      <c r="E36" s="58">
        <v>0</v>
      </c>
      <c r="F36" s="58">
        <v>0</v>
      </c>
      <c r="G36" s="58">
        <v>20.364570999999977</v>
      </c>
      <c r="H36" s="58">
        <v>0</v>
      </c>
      <c r="I36" s="58">
        <v>0</v>
      </c>
      <c r="J36" s="58">
        <v>0</v>
      </c>
      <c r="K36" s="58">
        <v>0.64336000000000126</v>
      </c>
      <c r="L36" s="58">
        <v>0</v>
      </c>
      <c r="M36" s="58">
        <v>8.8817841970012523E-16</v>
      </c>
      <c r="N36" s="58">
        <v>0</v>
      </c>
      <c r="O36" s="58">
        <v>0.64336000000000038</v>
      </c>
      <c r="P36" s="58">
        <v>0</v>
      </c>
      <c r="Q36" s="58">
        <v>0</v>
      </c>
      <c r="R36" s="65">
        <v>0</v>
      </c>
      <c r="S36" s="60">
        <v>20.364570999999977</v>
      </c>
      <c r="T36" s="58">
        <v>2.3527099999999983</v>
      </c>
      <c r="U36" s="58">
        <v>2.3380000000000178E-2</v>
      </c>
      <c r="V36" s="58">
        <v>2.3293299999999988</v>
      </c>
      <c r="W36" s="58">
        <v>18.011860999999982</v>
      </c>
      <c r="X36" s="58">
        <v>15.024771999999988</v>
      </c>
      <c r="Y36" s="58">
        <v>1.5885569999999993</v>
      </c>
      <c r="Z36" s="58">
        <v>2.9870889999999988</v>
      </c>
      <c r="AA36" s="58">
        <v>1.7419065000000007</v>
      </c>
      <c r="AB36" s="58">
        <v>4.9907489999999939</v>
      </c>
      <c r="AC36" s="58">
        <v>13.021111999999995</v>
      </c>
      <c r="AD36" s="58">
        <v>3.9683839999999995</v>
      </c>
      <c r="AE36" s="58">
        <v>9.052727999999993</v>
      </c>
      <c r="AF36" s="58">
        <v>0</v>
      </c>
      <c r="AG36" s="60">
        <v>3.9683839999999986</v>
      </c>
      <c r="AH36" s="58">
        <v>11.40543799999999</v>
      </c>
      <c r="AI36" s="58">
        <v>3.9683839999999986</v>
      </c>
      <c r="AJ36" s="58">
        <v>0</v>
      </c>
      <c r="AK36" s="58">
        <f t="shared" si="0"/>
        <v>20.364570999999977</v>
      </c>
      <c r="AL36" s="58">
        <f t="shared" si="1"/>
        <v>33.868266999999996</v>
      </c>
      <c r="AM36" s="58">
        <f>SUM(AM37:AM39)</f>
        <v>0</v>
      </c>
      <c r="AN36" s="58">
        <f>SUM(AN37:AN39)</f>
        <v>33.868266999999996</v>
      </c>
      <c r="AO36" s="58">
        <f t="shared" si="2"/>
        <v>-13.503696000000019</v>
      </c>
    </row>
    <row r="37" spans="2:41" s="55" customFormat="1" ht="27" customHeight="1">
      <c r="B37" s="66">
        <v>0</v>
      </c>
      <c r="C37" s="67" t="s">
        <v>101</v>
      </c>
      <c r="D37" s="68">
        <v>3.2414339999999986</v>
      </c>
      <c r="E37" s="69">
        <v>0</v>
      </c>
      <c r="F37" s="68">
        <v>0</v>
      </c>
      <c r="G37" s="68">
        <v>3.2414339999999986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P37" s="68">
        <v>0</v>
      </c>
      <c r="Q37" s="68">
        <v>0</v>
      </c>
      <c r="R37" s="70">
        <v>0</v>
      </c>
      <c r="S37" s="71">
        <v>3.2414339999999986</v>
      </c>
      <c r="T37" s="68">
        <v>0</v>
      </c>
      <c r="U37" s="68">
        <v>0</v>
      </c>
      <c r="V37" s="68">
        <v>0</v>
      </c>
      <c r="W37" s="68">
        <v>3.2414339999999986</v>
      </c>
      <c r="X37" s="68">
        <v>1.5885569999999993</v>
      </c>
      <c r="Y37" s="68">
        <v>1.5885569999999993</v>
      </c>
      <c r="Z37" s="68">
        <v>1.6528769999999997</v>
      </c>
      <c r="AA37" s="68">
        <v>1.646639</v>
      </c>
      <c r="AB37" s="68">
        <v>3.6910549999999991</v>
      </c>
      <c r="AC37" s="68">
        <v>-0.44962100000000016</v>
      </c>
      <c r="AD37" s="68">
        <v>4.0959999999999998E-3</v>
      </c>
      <c r="AE37" s="68">
        <v>-0.45371700000000015</v>
      </c>
      <c r="AF37" s="70">
        <v>0</v>
      </c>
      <c r="AG37" s="71">
        <v>4.0959999999999998E-3</v>
      </c>
      <c r="AH37" s="68">
        <v>-0.45371700000000015</v>
      </c>
      <c r="AI37" s="68">
        <v>4.0959999999999998E-3</v>
      </c>
      <c r="AJ37" s="69">
        <v>0</v>
      </c>
      <c r="AK37" s="69">
        <f t="shared" si="0"/>
        <v>3.2414339999999986</v>
      </c>
      <c r="AL37" s="69">
        <f t="shared" si="1"/>
        <v>6.6256329999999997</v>
      </c>
      <c r="AM37" s="69">
        <v>0</v>
      </c>
      <c r="AN37" s="69">
        <v>6.6256329999999997</v>
      </c>
      <c r="AO37" s="69">
        <f t="shared" si="2"/>
        <v>-3.3841990000000011</v>
      </c>
    </row>
    <row r="38" spans="2:41" s="55" customFormat="1" ht="27" customHeight="1">
      <c r="B38" s="66">
        <v>0</v>
      </c>
      <c r="C38" s="82" t="s">
        <v>102</v>
      </c>
      <c r="D38" s="73">
        <v>16.853705999999981</v>
      </c>
      <c r="E38" s="73">
        <v>0</v>
      </c>
      <c r="F38" s="73">
        <v>0</v>
      </c>
      <c r="G38" s="73">
        <v>16.853705999999981</v>
      </c>
      <c r="H38" s="73">
        <v>0</v>
      </c>
      <c r="I38" s="73">
        <v>0</v>
      </c>
      <c r="J38" s="73">
        <v>0</v>
      </c>
      <c r="K38" s="73">
        <v>0.64336000000000126</v>
      </c>
      <c r="L38" s="73">
        <v>0</v>
      </c>
      <c r="M38" s="73">
        <v>8.8817841970012523E-16</v>
      </c>
      <c r="N38" s="73">
        <v>0</v>
      </c>
      <c r="O38" s="73">
        <v>0.64336000000000038</v>
      </c>
      <c r="P38" s="73">
        <v>0</v>
      </c>
      <c r="Q38" s="73">
        <v>0</v>
      </c>
      <c r="R38" s="74">
        <v>0</v>
      </c>
      <c r="S38" s="75">
        <v>16.853705999999981</v>
      </c>
      <c r="T38" s="73">
        <v>2.3527099999999983</v>
      </c>
      <c r="U38" s="73">
        <v>2.3380000000000178E-2</v>
      </c>
      <c r="V38" s="73">
        <v>2.3293299999999988</v>
      </c>
      <c r="W38" s="73">
        <v>14.500995999999986</v>
      </c>
      <c r="X38" s="73">
        <v>13.326135999999989</v>
      </c>
      <c r="Y38" s="73">
        <v>0</v>
      </c>
      <c r="Z38" s="73">
        <v>1.1748599999999996</v>
      </c>
      <c r="AA38" s="73">
        <v>2.1747499999999996E-2</v>
      </c>
      <c r="AB38" s="73">
        <v>1.2275569999999925</v>
      </c>
      <c r="AC38" s="73">
        <v>13.273438999999994</v>
      </c>
      <c r="AD38" s="73">
        <v>3.8319200000000002</v>
      </c>
      <c r="AE38" s="73">
        <v>9.4415189999999942</v>
      </c>
      <c r="AF38" s="74">
        <v>0</v>
      </c>
      <c r="AG38" s="75">
        <v>3.8319200000000002</v>
      </c>
      <c r="AH38" s="73">
        <v>11.794228999999991</v>
      </c>
      <c r="AI38" s="73">
        <v>3.8319200000000002</v>
      </c>
      <c r="AJ38" s="73">
        <v>0</v>
      </c>
      <c r="AK38" s="73">
        <f t="shared" si="0"/>
        <v>16.853705999999981</v>
      </c>
      <c r="AL38" s="73">
        <f t="shared" si="1"/>
        <v>26.978930999999996</v>
      </c>
      <c r="AM38" s="73">
        <v>0</v>
      </c>
      <c r="AN38" s="73">
        <v>26.978930999999996</v>
      </c>
      <c r="AO38" s="73">
        <f t="shared" si="2"/>
        <v>-10.125225000000015</v>
      </c>
    </row>
    <row r="39" spans="2:41" ht="27" customHeight="1">
      <c r="B39" s="76">
        <v>0</v>
      </c>
      <c r="C39" s="83" t="s">
        <v>100</v>
      </c>
      <c r="D39" s="78">
        <v>0.26943099999999975</v>
      </c>
      <c r="E39" s="59">
        <v>0</v>
      </c>
      <c r="F39" s="78">
        <v>0</v>
      </c>
      <c r="G39" s="78">
        <v>0.26943099999999975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  <c r="P39" s="78">
        <v>0</v>
      </c>
      <c r="Q39" s="78">
        <v>0</v>
      </c>
      <c r="R39" s="79">
        <v>0</v>
      </c>
      <c r="S39" s="80">
        <v>0.26943099999999975</v>
      </c>
      <c r="T39" s="78">
        <v>0</v>
      </c>
      <c r="U39" s="78">
        <v>0</v>
      </c>
      <c r="V39" s="78">
        <v>0</v>
      </c>
      <c r="W39" s="78">
        <v>0.26943099999999975</v>
      </c>
      <c r="X39" s="78">
        <v>0.11007899999999993</v>
      </c>
      <c r="Y39" s="78">
        <v>0</v>
      </c>
      <c r="Z39" s="78">
        <v>0.15935199999999974</v>
      </c>
      <c r="AA39" s="78">
        <v>7.3520000000000141E-2</v>
      </c>
      <c r="AB39" s="78">
        <v>7.2137000000000562E-2</v>
      </c>
      <c r="AC39" s="78">
        <v>0.19729399999999919</v>
      </c>
      <c r="AD39" s="78">
        <v>0.13236799999999926</v>
      </c>
      <c r="AE39" s="78">
        <v>6.4925999999999998E-2</v>
      </c>
      <c r="AF39" s="79">
        <v>0</v>
      </c>
      <c r="AG39" s="80">
        <v>0.13236799999999926</v>
      </c>
      <c r="AH39" s="78">
        <v>6.4925999999999998E-2</v>
      </c>
      <c r="AI39" s="78">
        <v>0.13236799999999926</v>
      </c>
      <c r="AJ39" s="59">
        <v>0</v>
      </c>
      <c r="AK39" s="59">
        <f t="shared" si="0"/>
        <v>0.26943099999999975</v>
      </c>
      <c r="AL39" s="59">
        <f t="shared" si="1"/>
        <v>0.26370300000000008</v>
      </c>
      <c r="AM39" s="59">
        <v>0</v>
      </c>
      <c r="AN39" s="59">
        <v>0.26370300000000008</v>
      </c>
      <c r="AO39" s="59">
        <f t="shared" si="2"/>
        <v>5.7279999999996778E-3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7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2019-03-18T08:14:12Z</dcterms:created>
  <dcterms:modified xsi:type="dcterms:W3CDTF">2022-03-29T10:46:49Z</dcterms:modified>
</cp:coreProperties>
</file>