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企画調整班\10グラフでみる和歌山県\グラフでみる市町村（HPへの掲載のみ）\【公開中】人口ピラミッド\"/>
    </mc:Choice>
  </mc:AlternateContent>
  <bookViews>
    <workbookView xWindow="-15" yWindow="-15" windowWidth="9780" windowHeight="8670"/>
  </bookViews>
  <sheets>
    <sheet name="人口ピラミッドを比べよう" sheetId="16" r:id="rId1"/>
    <sheet name="R2" sheetId="18" r:id="rId2"/>
    <sheet name="graphdata" sheetId="15" r:id="rId3"/>
    <sheet name="data" sheetId="17" r:id="rId4"/>
    <sheet name="Sheet1" sheetId="19" state="hidden" r:id="rId5"/>
  </sheets>
  <definedNames>
    <definedName name="_xlnm._FilterDatabase" localSheetId="2" hidden="1">graphdata!$A$29:$AA$200</definedName>
    <definedName name="_xlnm.Print_Area" localSheetId="1">'R2'!$A$1:$EU$35</definedName>
    <definedName name="_xlnm.Print_Area" localSheetId="0">人口ピラミッドを比べよう!$A$3:$T$85</definedName>
    <definedName name="_xlnm.Print_Titles" localSheetId="1">'R2'!$A:$A</definedName>
    <definedName name="_xlnm.Print_Titles" localSheetId="0">人口ピラミッドを比べよう!$3:$5</definedName>
    <definedName name="市町村名">data!$A$2:$A$37</definedName>
    <definedName name="地域名">data!$A$1:$A$37</definedName>
    <definedName name="都道府県名">data!$A$1:$A$55</definedName>
  </definedNames>
  <calcPr calcId="162913"/>
</workbook>
</file>

<file path=xl/calcChain.xml><?xml version="1.0" encoding="utf-8"?>
<calcChain xmlns="http://schemas.openxmlformats.org/spreadsheetml/2006/main">
  <c r="A39" i="15" l="1"/>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38" i="15"/>
  <c r="A37" i="15"/>
  <c r="A36" i="15"/>
  <c r="A35" i="15"/>
  <c r="A34" i="15"/>
  <c r="A33" i="15"/>
  <c r="A32" i="15"/>
  <c r="A31" i="15"/>
  <c r="A30" i="15"/>
  <c r="W13" i="16" l="1"/>
  <c r="W10" i="16"/>
  <c r="R8" i="16" l="1"/>
  <c r="O8" i="16"/>
  <c r="H8" i="16"/>
  <c r="B8" i="16"/>
  <c r="H48" i="16" l="1"/>
  <c r="B48" i="16"/>
  <c r="R48" i="16"/>
  <c r="O48" i="16"/>
  <c r="E2" i="15"/>
  <c r="G3" i="15" s="1"/>
  <c r="B2" i="15"/>
  <c r="D3" i="15" s="1"/>
  <c r="D26" i="15" l="1"/>
  <c r="Q10" i="16" s="1"/>
  <c r="Q50" i="16" s="1"/>
  <c r="D15" i="15"/>
  <c r="Q20" i="16" s="1"/>
  <c r="Q60" i="16" s="1"/>
  <c r="D5" i="15"/>
  <c r="Q30" i="16" s="1"/>
  <c r="Q70" i="16" s="1"/>
  <c r="D16" i="15"/>
  <c r="Q19" i="16" s="1"/>
  <c r="Q59" i="16" s="1"/>
  <c r="D6" i="15"/>
  <c r="Q29" i="16" s="1"/>
  <c r="Q69" i="16" s="1"/>
  <c r="D17" i="15"/>
  <c r="Q18" i="16" s="1"/>
  <c r="Q58" i="16" s="1"/>
  <c r="D7" i="15"/>
  <c r="Q28" i="16" s="1"/>
  <c r="Q68" i="16" s="1"/>
  <c r="D18" i="15"/>
  <c r="Q17" i="16" s="1"/>
  <c r="Q57" i="16" s="1"/>
  <c r="D8" i="15"/>
  <c r="Q27" i="16" s="1"/>
  <c r="Q67" i="16" s="1"/>
  <c r="D19" i="15"/>
  <c r="Q16" i="16" s="1"/>
  <c r="Q56" i="16" s="1"/>
  <c r="D9" i="15"/>
  <c r="Q26" i="16" s="1"/>
  <c r="Q66" i="16" s="1"/>
  <c r="D20" i="15"/>
  <c r="Q15" i="16" s="1"/>
  <c r="Q55" i="16" s="1"/>
  <c r="D10" i="15"/>
  <c r="Q25" i="16" s="1"/>
  <c r="Q65" i="16" s="1"/>
  <c r="D21" i="15"/>
  <c r="Q14" i="16" s="1"/>
  <c r="Q54" i="16" s="1"/>
  <c r="D11" i="15"/>
  <c r="Q24" i="16" s="1"/>
  <c r="Q64" i="16" s="1"/>
  <c r="D22" i="15"/>
  <c r="Q13" i="16" s="1"/>
  <c r="Q53" i="16" s="1"/>
  <c r="D23" i="15"/>
  <c r="Q12" i="16" s="1"/>
  <c r="Q52" i="16" s="1"/>
  <c r="D24" i="15"/>
  <c r="Q11" i="16" s="1"/>
  <c r="Q51" i="16" s="1"/>
  <c r="D12" i="15"/>
  <c r="Q23" i="16" s="1"/>
  <c r="Q63" i="16" s="1"/>
  <c r="D4" i="15"/>
  <c r="Q31" i="16" s="1"/>
  <c r="Q71" i="16" s="1"/>
  <c r="D13" i="15"/>
  <c r="Q22" i="16" s="1"/>
  <c r="Q62" i="16" s="1"/>
  <c r="D14" i="15"/>
  <c r="Q21" i="16" s="1"/>
  <c r="Q61" i="16" s="1"/>
  <c r="G26" i="15"/>
  <c r="T10" i="16" s="1"/>
  <c r="T50" i="16" s="1"/>
  <c r="G17" i="15"/>
  <c r="T18" i="16" s="1"/>
  <c r="T58" i="16" s="1"/>
  <c r="G18" i="15"/>
  <c r="T17" i="16" s="1"/>
  <c r="T57" i="16" s="1"/>
  <c r="G8" i="15"/>
  <c r="T27" i="16" s="1"/>
  <c r="T67" i="16" s="1"/>
  <c r="G9" i="15"/>
  <c r="T26" i="16" s="1"/>
  <c r="T66" i="16" s="1"/>
  <c r="G21" i="15"/>
  <c r="T14" i="16" s="1"/>
  <c r="T54" i="16" s="1"/>
  <c r="G11" i="15"/>
  <c r="T24" i="16" s="1"/>
  <c r="T64" i="16" s="1"/>
  <c r="G23" i="15"/>
  <c r="T12" i="16" s="1"/>
  <c r="T52" i="16" s="1"/>
  <c r="G24" i="15"/>
  <c r="T11" i="16" s="1"/>
  <c r="T51" i="16" s="1"/>
  <c r="G14" i="15"/>
  <c r="T21" i="16" s="1"/>
  <c r="T61" i="16" s="1"/>
  <c r="G5" i="15"/>
  <c r="T30" i="16" s="1"/>
  <c r="T70" i="16" s="1"/>
  <c r="G16" i="15"/>
  <c r="T19" i="16" s="1"/>
  <c r="T59" i="16" s="1"/>
  <c r="G6" i="15"/>
  <c r="T29" i="16" s="1"/>
  <c r="T69" i="16" s="1"/>
  <c r="G7" i="15"/>
  <c r="T28" i="16" s="1"/>
  <c r="T68" i="16" s="1"/>
  <c r="G20" i="15"/>
  <c r="T15" i="16" s="1"/>
  <c r="T55" i="16" s="1"/>
  <c r="G10" i="15"/>
  <c r="T25" i="16" s="1"/>
  <c r="T65" i="16" s="1"/>
  <c r="G22" i="15"/>
  <c r="T13" i="16" s="1"/>
  <c r="T53" i="16" s="1"/>
  <c r="G12" i="15"/>
  <c r="T23" i="16" s="1"/>
  <c r="T63" i="16" s="1"/>
  <c r="G13" i="15"/>
  <c r="T22" i="16" s="1"/>
  <c r="T62" i="16" s="1"/>
  <c r="G15" i="15"/>
  <c r="T20" i="16" s="1"/>
  <c r="T60" i="16" s="1"/>
  <c r="G19" i="15"/>
  <c r="T16" i="16" s="1"/>
  <c r="T56" i="16" s="1"/>
  <c r="G4" i="15"/>
  <c r="T31" i="16" s="1"/>
  <c r="T71" i="16" s="1"/>
  <c r="C3" i="15"/>
  <c r="F3" i="15"/>
  <c r="C26" i="15" l="1"/>
  <c r="P10" i="16" s="1"/>
  <c r="P50" i="16" s="1"/>
  <c r="C15" i="15"/>
  <c r="P20" i="16" s="1"/>
  <c r="P60" i="16" s="1"/>
  <c r="C5" i="15"/>
  <c r="P30" i="16" s="1"/>
  <c r="P70" i="16" s="1"/>
  <c r="C16" i="15"/>
  <c r="P19" i="16" s="1"/>
  <c r="C6" i="15"/>
  <c r="P29" i="16" s="1"/>
  <c r="P69" i="16" s="1"/>
  <c r="C17" i="15"/>
  <c r="P18" i="16" s="1"/>
  <c r="P58" i="16" s="1"/>
  <c r="C7" i="15"/>
  <c r="P28" i="16" s="1"/>
  <c r="P68" i="16" s="1"/>
  <c r="C18" i="15"/>
  <c r="P17" i="16" s="1"/>
  <c r="C8" i="15"/>
  <c r="P27" i="16" s="1"/>
  <c r="P67" i="16" s="1"/>
  <c r="C19" i="15"/>
  <c r="P16" i="16" s="1"/>
  <c r="P56" i="16" s="1"/>
  <c r="C9" i="15"/>
  <c r="P26" i="16" s="1"/>
  <c r="P66" i="16" s="1"/>
  <c r="C20" i="15"/>
  <c r="P15" i="16" s="1"/>
  <c r="P55" i="16" s="1"/>
  <c r="C10" i="15"/>
  <c r="P25" i="16" s="1"/>
  <c r="C21" i="15"/>
  <c r="P14" i="16" s="1"/>
  <c r="P54" i="16" s="1"/>
  <c r="C22" i="15"/>
  <c r="P13" i="16" s="1"/>
  <c r="P53" i="16" s="1"/>
  <c r="C12" i="15"/>
  <c r="P23" i="16" s="1"/>
  <c r="P63" i="16" s="1"/>
  <c r="C23" i="15"/>
  <c r="P12" i="16" s="1"/>
  <c r="C24" i="15"/>
  <c r="P11" i="16" s="1"/>
  <c r="C14" i="15"/>
  <c r="P21" i="16" s="1"/>
  <c r="P61" i="16" s="1"/>
  <c r="C4" i="15"/>
  <c r="P31" i="16" s="1"/>
  <c r="C13" i="15"/>
  <c r="P22" i="16" s="1"/>
  <c r="P62" i="16" s="1"/>
  <c r="C11" i="15"/>
  <c r="P24" i="16" s="1"/>
  <c r="P64" i="16" s="1"/>
  <c r="F5" i="15"/>
  <c r="S30" i="16" s="1"/>
  <c r="S70" i="16" s="1"/>
  <c r="F16" i="15"/>
  <c r="S19" i="16" s="1"/>
  <c r="F26" i="15"/>
  <c r="S10" i="16" s="1"/>
  <c r="S50" i="16" s="1"/>
  <c r="F6" i="15"/>
  <c r="S29" i="16" s="1"/>
  <c r="S69" i="16" s="1"/>
  <c r="F17" i="15"/>
  <c r="S18" i="16" s="1"/>
  <c r="S58" i="16" s="1"/>
  <c r="F7" i="15"/>
  <c r="S28" i="16" s="1"/>
  <c r="S68" i="16" s="1"/>
  <c r="F19" i="15"/>
  <c r="S16" i="16" s="1"/>
  <c r="S56" i="16" s="1"/>
  <c r="F9" i="15"/>
  <c r="S26" i="16" s="1"/>
  <c r="S66" i="16" s="1"/>
  <c r="F10" i="15"/>
  <c r="S25" i="16" s="1"/>
  <c r="S65" i="16" s="1"/>
  <c r="F22" i="15"/>
  <c r="S13" i="16" s="1"/>
  <c r="S53" i="16" s="1"/>
  <c r="F24" i="15"/>
  <c r="S11" i="16" s="1"/>
  <c r="F4" i="15"/>
  <c r="F18" i="15"/>
  <c r="S17" i="16" s="1"/>
  <c r="S57" i="16" s="1"/>
  <c r="F8" i="15"/>
  <c r="S27" i="16" s="1"/>
  <c r="S67" i="16" s="1"/>
  <c r="F20" i="15"/>
  <c r="S15" i="16" s="1"/>
  <c r="S55" i="16" s="1"/>
  <c r="F21" i="15"/>
  <c r="S14" i="16" s="1"/>
  <c r="S54" i="16" s="1"/>
  <c r="F11" i="15"/>
  <c r="S24" i="16" s="1"/>
  <c r="F12" i="15"/>
  <c r="S23" i="16" s="1"/>
  <c r="S63" i="16" s="1"/>
  <c r="F23" i="15"/>
  <c r="S12" i="16" s="1"/>
  <c r="F13" i="15"/>
  <c r="S22" i="16" s="1"/>
  <c r="S62" i="16" s="1"/>
  <c r="F14" i="15"/>
  <c r="S21" i="16" s="1"/>
  <c r="S61" i="16" s="1"/>
  <c r="F15" i="15"/>
  <c r="S20" i="16" s="1"/>
  <c r="S60" i="16" s="1"/>
  <c r="E1" i="15"/>
  <c r="B1" i="15"/>
  <c r="L5" i="15"/>
  <c r="L14" i="15"/>
  <c r="L18" i="15"/>
  <c r="L20" i="15"/>
  <c r="L23" i="15"/>
  <c r="L6" i="15"/>
  <c r="L7" i="15"/>
  <c r="L9" i="15"/>
  <c r="L10" i="15"/>
  <c r="L11" i="15"/>
  <c r="L12" i="15"/>
  <c r="L13" i="15"/>
  <c r="L16" i="15"/>
  <c r="L19" i="15"/>
  <c r="L4" i="15"/>
  <c r="L8" i="15"/>
  <c r="L15" i="15"/>
  <c r="L17" i="15"/>
  <c r="L21" i="15"/>
  <c r="L22" i="15"/>
  <c r="L24" i="15"/>
  <c r="S59" i="16"/>
  <c r="S31" i="16" l="1"/>
  <c r="R31" i="16" s="1"/>
  <c r="I5" i="15"/>
  <c r="O11" i="16"/>
  <c r="P51" i="16"/>
  <c r="K5" i="15"/>
  <c r="S64" i="16"/>
  <c r="I6" i="15"/>
  <c r="N8" i="15"/>
  <c r="M9" i="15"/>
  <c r="K9" i="15"/>
  <c r="I7" i="15"/>
  <c r="J11" i="15"/>
  <c r="K7" i="15"/>
  <c r="K6" i="15"/>
  <c r="K17" i="15"/>
  <c r="K8" i="15"/>
  <c r="K10" i="15"/>
  <c r="K11" i="15"/>
  <c r="K13" i="15"/>
  <c r="K14" i="15"/>
  <c r="K15" i="15"/>
  <c r="K16" i="15"/>
  <c r="K18" i="15"/>
  <c r="K21" i="15"/>
  <c r="K22" i="15"/>
  <c r="K24" i="15"/>
  <c r="K12" i="15"/>
  <c r="K4" i="15"/>
  <c r="K19" i="15"/>
  <c r="K20" i="15"/>
  <c r="K23" i="15"/>
  <c r="N5" i="15"/>
  <c r="M6" i="15"/>
  <c r="N6" i="15"/>
  <c r="M7" i="15"/>
  <c r="N7" i="15"/>
  <c r="M8" i="15"/>
  <c r="N9" i="15"/>
  <c r="M10" i="15"/>
  <c r="N10" i="15"/>
  <c r="M11" i="15"/>
  <c r="N11" i="15"/>
  <c r="N12" i="15"/>
  <c r="M13" i="15"/>
  <c r="N13" i="15"/>
  <c r="M14" i="15"/>
  <c r="N14" i="15"/>
  <c r="M15" i="15"/>
  <c r="N15" i="15"/>
  <c r="N16" i="15"/>
  <c r="M17" i="15"/>
  <c r="N17" i="15"/>
  <c r="N18" i="15"/>
  <c r="N19" i="15"/>
  <c r="M21" i="15"/>
  <c r="N21" i="15"/>
  <c r="M23" i="15"/>
  <c r="N23" i="15"/>
  <c r="I11" i="15"/>
  <c r="M5" i="15"/>
  <c r="M12" i="15"/>
  <c r="M16" i="15"/>
  <c r="M18" i="15"/>
  <c r="M19" i="15"/>
  <c r="M20" i="15"/>
  <c r="N20" i="15"/>
  <c r="M22" i="15"/>
  <c r="N22" i="15"/>
  <c r="M24" i="15"/>
  <c r="M4" i="15"/>
  <c r="I10" i="15"/>
  <c r="N4" i="15"/>
  <c r="N24" i="15"/>
  <c r="O10" i="16"/>
  <c r="O50" i="16" s="1"/>
  <c r="R24" i="16"/>
  <c r="R26" i="16"/>
  <c r="O23" i="16"/>
  <c r="B3" i="16"/>
  <c r="O22" i="16"/>
  <c r="R13" i="16"/>
  <c r="R17" i="16"/>
  <c r="O15" i="16"/>
  <c r="O55" i="16" s="1"/>
  <c r="R22" i="16"/>
  <c r="R62" i="16" s="1"/>
  <c r="O21" i="16"/>
  <c r="O61" i="16" s="1"/>
  <c r="R30" i="16"/>
  <c r="E3" i="16"/>
  <c r="R16" i="16"/>
  <c r="R56" i="16" s="1"/>
  <c r="R25" i="16"/>
  <c r="R65" i="16" s="1"/>
  <c r="O14" i="16"/>
  <c r="O54" i="16" s="1"/>
  <c r="R21" i="16"/>
  <c r="R61" i="16" s="1"/>
  <c r="O13" i="16"/>
  <c r="R28" i="16"/>
  <c r="O27" i="16"/>
  <c r="O18" i="16"/>
  <c r="O28" i="16"/>
  <c r="O26" i="16"/>
  <c r="R10" i="16"/>
  <c r="R50" i="16" s="1"/>
  <c r="R20" i="16"/>
  <c r="O20" i="16"/>
  <c r="J20" i="15"/>
  <c r="I21" i="15"/>
  <c r="I22" i="15"/>
  <c r="I23" i="15"/>
  <c r="I4" i="15"/>
  <c r="J6" i="15"/>
  <c r="J7" i="15"/>
  <c r="J13" i="15"/>
  <c r="I15" i="15"/>
  <c r="J15" i="15"/>
  <c r="J16" i="15"/>
  <c r="J17" i="15"/>
  <c r="J21" i="15"/>
  <c r="J22" i="15"/>
  <c r="J23" i="15"/>
  <c r="J24" i="15"/>
  <c r="J4" i="15"/>
  <c r="I8" i="15"/>
  <c r="I9" i="15"/>
  <c r="J10" i="15"/>
  <c r="I12" i="15"/>
  <c r="I13" i="15"/>
  <c r="I18" i="15"/>
  <c r="I24" i="15"/>
  <c r="J9" i="15"/>
  <c r="J12" i="15"/>
  <c r="I14" i="15"/>
  <c r="J14" i="15"/>
  <c r="I16" i="15"/>
  <c r="I19" i="15"/>
  <c r="J5" i="15"/>
  <c r="J18" i="15"/>
  <c r="J8" i="15"/>
  <c r="I20" i="15"/>
  <c r="I17" i="15"/>
  <c r="J19" i="15"/>
  <c r="R27" i="16"/>
  <c r="R14" i="16"/>
  <c r="R54" i="16" s="1"/>
  <c r="O30" i="16"/>
  <c r="R18" i="16"/>
  <c r="O16" i="16"/>
  <c r="R23" i="16"/>
  <c r="R15" i="16"/>
  <c r="R55" i="16" s="1"/>
  <c r="O24" i="16"/>
  <c r="O64" i="16" s="1"/>
  <c r="R58" i="16" l="1"/>
  <c r="O56" i="16"/>
  <c r="O62" i="16"/>
  <c r="O66" i="16"/>
  <c r="R60" i="16"/>
  <c r="O58" i="16"/>
  <c r="O60" i="16"/>
  <c r="R66" i="16"/>
  <c r="R64" i="16"/>
  <c r="O68" i="16"/>
  <c r="O70" i="16"/>
  <c r="O67" i="16"/>
  <c r="R67" i="16"/>
  <c r="R68" i="16"/>
  <c r="R57" i="16"/>
  <c r="O63" i="16"/>
  <c r="O53" i="16"/>
  <c r="O51" i="16"/>
  <c r="S71" i="16"/>
  <c r="R11" i="16"/>
  <c r="R51" i="16" s="1"/>
  <c r="S51" i="16"/>
  <c r="R12" i="16"/>
  <c r="R52" i="16" s="1"/>
  <c r="S52" i="16"/>
  <c r="O25" i="16"/>
  <c r="P65" i="16"/>
  <c r="O19" i="16"/>
  <c r="O59" i="16" s="1"/>
  <c r="P59" i="16"/>
  <c r="O12" i="16"/>
  <c r="O52" i="16" s="1"/>
  <c r="P52" i="16"/>
  <c r="O31" i="16"/>
  <c r="O71" i="16" s="1"/>
  <c r="P71" i="16"/>
  <c r="O17" i="16"/>
  <c r="O57" i="16" s="1"/>
  <c r="P57" i="16"/>
  <c r="R29" i="16"/>
  <c r="R53" i="16" s="1"/>
  <c r="R19" i="16"/>
  <c r="R63" i="16" s="1"/>
  <c r="O29" i="16"/>
  <c r="R71" i="16" l="1"/>
  <c r="R70" i="16"/>
  <c r="O65" i="16"/>
  <c r="Y15" i="16"/>
  <c r="R59" i="16"/>
  <c r="R69" i="16"/>
  <c r="W15" i="16"/>
  <c r="AA12" i="16"/>
  <c r="O69" i="16"/>
  <c r="W12" i="16"/>
  <c r="Y12" i="16"/>
  <c r="AA15" i="16"/>
</calcChain>
</file>

<file path=xl/sharedStrings.xml><?xml version="1.0" encoding="utf-8"?>
<sst xmlns="http://schemas.openxmlformats.org/spreadsheetml/2006/main" count="974" uniqueCount="209">
  <si>
    <t>0～4</t>
  </si>
  <si>
    <t>5～9</t>
  </si>
  <si>
    <t>10～14</t>
  </si>
  <si>
    <t>15～19</t>
  </si>
  <si>
    <t>20～24</t>
  </si>
  <si>
    <t>25～29</t>
  </si>
  <si>
    <t>30～34</t>
  </si>
  <si>
    <t>35～39</t>
  </si>
  <si>
    <t>40～44</t>
  </si>
  <si>
    <t>45～49</t>
  </si>
  <si>
    <t>50～54</t>
  </si>
  <si>
    <t>55～59</t>
  </si>
  <si>
    <t>60～64</t>
  </si>
  <si>
    <t>65～69</t>
  </si>
  <si>
    <t>70～74</t>
  </si>
  <si>
    <t>75～79</t>
  </si>
  <si>
    <t>80～84</t>
  </si>
  <si>
    <t>男</t>
  </si>
  <si>
    <t>男</t>
    <rPh sb="0" eb="1">
      <t>オトコ</t>
    </rPh>
    <phoneticPr fontId="1"/>
  </si>
  <si>
    <t>女</t>
  </si>
  <si>
    <t>女</t>
    <rPh sb="0" eb="1">
      <t>オンナ</t>
    </rPh>
    <phoneticPr fontId="1"/>
  </si>
  <si>
    <t>総 数</t>
    <rPh sb="0" eb="1">
      <t>ソウ</t>
    </rPh>
    <rPh sb="2" eb="3">
      <t>スウ</t>
    </rPh>
    <phoneticPr fontId="1"/>
  </si>
  <si>
    <t>（歳）</t>
    <rPh sb="1" eb="2">
      <t>サイ</t>
    </rPh>
    <phoneticPr fontId="1"/>
  </si>
  <si>
    <t>出典：総務省「国勢調査」（各年10月1日現在）　</t>
    <rPh sb="0" eb="2">
      <t>シュッテン</t>
    </rPh>
    <rPh sb="3" eb="6">
      <t>ソウムショウ</t>
    </rPh>
    <rPh sb="7" eb="9">
      <t>コクセイ</t>
    </rPh>
    <rPh sb="9" eb="11">
      <t>チョウサ</t>
    </rPh>
    <rPh sb="13" eb="15">
      <t>カクネン</t>
    </rPh>
    <rPh sb="17" eb="18">
      <t>ガツ</t>
    </rPh>
    <rPh sb="19" eb="20">
      <t>ニチ</t>
    </rPh>
    <rPh sb="20" eb="22">
      <t>ゲンザイ</t>
    </rPh>
    <phoneticPr fontId="1"/>
  </si>
  <si>
    <t>年 れ い</t>
    <phoneticPr fontId="1"/>
  </si>
  <si>
    <t>-</t>
  </si>
  <si>
    <t>総数（年齢）</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</si>
  <si>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</si>
  <si>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</si>
  <si>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</si>
  <si>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</si>
  <si>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</si>
  <si>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</si>
  <si>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</si>
  <si>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</si>
  <si>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</si>
  <si>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</si>
  <si>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</si>
  <si>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</si>
  <si>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</si>
  <si>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</si>
  <si>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</si>
  <si>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</si>
  <si>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</si>
  <si>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</si>
  <si>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</si>
  <si>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</si>
  <si>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</si>
  <si>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</si>
  <si>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和歌山県</t>
  </si>
  <si>
    <t/>
  </si>
  <si>
    <t>男</t>
    <rPh sb="0" eb="1">
      <t>オトコ</t>
    </rPh>
    <phoneticPr fontId="3"/>
  </si>
  <si>
    <t>女</t>
    <rPh sb="0" eb="1">
      <t>オンナ</t>
    </rPh>
    <phoneticPr fontId="3"/>
  </si>
  <si>
    <t>85～89</t>
  </si>
  <si>
    <t>90～94</t>
  </si>
  <si>
    <t>95～99</t>
  </si>
  <si>
    <t>100歳以上</t>
    <rPh sb="3" eb="6">
      <t>サイイジョウ</t>
    </rPh>
    <phoneticPr fontId="3"/>
  </si>
  <si>
    <t>と</t>
    <phoneticPr fontId="3"/>
  </si>
  <si>
    <t>総数</t>
    <rPh sb="0" eb="2">
      <t>ソウスウ</t>
    </rPh>
    <phoneticPr fontId="3"/>
  </si>
  <si>
    <t>※総数には年齢「不詳」を含むため、年齢別人口の合計とは一致しない場合がある。</t>
    <rPh sb="1" eb="3">
      <t>ソウスウ</t>
    </rPh>
    <rPh sb="5" eb="7">
      <t>ネンレイ</t>
    </rPh>
    <rPh sb="8" eb="10">
      <t>フショウ</t>
    </rPh>
    <rPh sb="12" eb="13">
      <t>フク</t>
    </rPh>
    <rPh sb="17" eb="19">
      <t>ネンレイ</t>
    </rPh>
    <rPh sb="19" eb="20">
      <t>ベツ</t>
    </rPh>
    <rPh sb="20" eb="22">
      <t>ジンコウ</t>
    </rPh>
    <rPh sb="23" eb="24">
      <t>ゴウ</t>
    </rPh>
    <rPh sb="24" eb="25">
      <t>ケイ</t>
    </rPh>
    <rPh sb="27" eb="29">
      <t>イッチ</t>
    </rPh>
    <rPh sb="32" eb="34">
      <t>バアイ</t>
    </rPh>
    <phoneticPr fontId="1"/>
  </si>
  <si>
    <t xml:space="preserve">※年齢３区分別の人口割合は、年齢「不詳」を除いた割合。  </t>
    <phoneticPr fontId="3"/>
  </si>
  <si>
    <r>
      <t>100</t>
    </r>
    <r>
      <rPr>
        <sz val="8"/>
        <color theme="1"/>
        <rFont val="Meiryo UI"/>
        <family val="3"/>
        <charset val="128"/>
      </rPr>
      <t>歳以上</t>
    </r>
    <rPh sb="3" eb="6">
      <t>サイイジョウ</t>
    </rPh>
    <phoneticPr fontId="3"/>
  </si>
  <si>
    <t xml:space="preserve">  ２つをくらべてみて、気づいたことを書いてみよう</t>
    <rPh sb="12" eb="13">
      <t>キ</t>
    </rPh>
    <rPh sb="19" eb="20">
      <t>カ</t>
    </rPh>
    <phoneticPr fontId="11"/>
  </si>
  <si>
    <t>⇦横軸の最大値を合わせていません。人口構造を比べるときに見やすいです。</t>
    <rPh sb="1" eb="3">
      <t>ヨコジク</t>
    </rPh>
    <rPh sb="4" eb="7">
      <t>サイダイチ</t>
    </rPh>
    <rPh sb="8" eb="9">
      <t>ア</t>
    </rPh>
    <rPh sb="17" eb="19">
      <t>ジンコウ</t>
    </rPh>
    <rPh sb="19" eb="21">
      <t>コウゾウ</t>
    </rPh>
    <rPh sb="22" eb="23">
      <t>クラ</t>
    </rPh>
    <rPh sb="28" eb="29">
      <t>ミ</t>
    </rPh>
    <phoneticPr fontId="3"/>
  </si>
  <si>
    <t>↓シートの説明</t>
    <rPh sb="5" eb="7">
      <t>セツメイ</t>
    </rPh>
    <phoneticPr fontId="3"/>
  </si>
  <si>
    <t>⇦横軸の最大値を合わせています。人口規模も合わせて比べることができますが、差が大きすぎると見にくいです。</t>
    <rPh sb="1" eb="3">
      <t>ヨコジク</t>
    </rPh>
    <rPh sb="4" eb="7">
      <t>サイダイチ</t>
    </rPh>
    <rPh sb="8" eb="9">
      <t>ア</t>
    </rPh>
    <rPh sb="16" eb="18">
      <t>ジンコウ</t>
    </rPh>
    <rPh sb="18" eb="20">
      <t>キボ</t>
    </rPh>
    <rPh sb="21" eb="22">
      <t>ア</t>
    </rPh>
    <rPh sb="25" eb="26">
      <t>クラ</t>
    </rPh>
    <rPh sb="37" eb="38">
      <t>サ</t>
    </rPh>
    <rPh sb="39" eb="40">
      <t>オオ</t>
    </rPh>
    <rPh sb="45" eb="46">
      <t>ミ</t>
    </rPh>
    <phoneticPr fontId="3"/>
  </si>
  <si>
    <t>ダミー</t>
    <phoneticPr fontId="3"/>
  </si>
  <si>
    <t>ダミー</t>
    <phoneticPr fontId="3"/>
  </si>
  <si>
    <t>ダミー</t>
    <phoneticPr fontId="3"/>
  </si>
  <si>
    <t>0～14歳</t>
    <rPh sb="4" eb="5">
      <t>サイ</t>
    </rPh>
    <phoneticPr fontId="11"/>
  </si>
  <si>
    <t>15～64歳</t>
    <rPh sb="5" eb="6">
      <t>サイ</t>
    </rPh>
    <phoneticPr fontId="11"/>
  </si>
  <si>
    <t>65歳以上</t>
    <rPh sb="2" eb="5">
      <t>サイイジョウ</t>
    </rPh>
    <phoneticPr fontId="11"/>
  </si>
  <si>
    <t xml:space="preserve">  2つをくらべてみて、気づいたことを書いてみよう</t>
    <rPh sb="12" eb="13">
      <t>キ</t>
    </rPh>
    <rPh sb="19" eb="20">
      <t>カ</t>
    </rPh>
    <phoneticPr fontId="11"/>
  </si>
  <si>
    <t>の人口ピラミッドを比べてみよう</t>
    <rPh sb="1" eb="3">
      <t>ジンコウ</t>
    </rPh>
    <rPh sb="9" eb="10">
      <t>クラ</t>
    </rPh>
    <phoneticPr fontId="3"/>
  </si>
  <si>
    <t>（人）</t>
    <rPh sb="1" eb="2">
      <t>ニン</t>
    </rPh>
    <phoneticPr fontId="3"/>
  </si>
  <si>
    <t>※このシートにはグラフデータを載せています。シートを削除するとグラフが表示されなくなります。</t>
    <rPh sb="15" eb="16">
      <t>ノ</t>
    </rPh>
    <rPh sb="26" eb="28">
      <t>サクジョ</t>
    </rPh>
    <rPh sb="35" eb="37">
      <t>ヒョウジ</t>
    </rPh>
    <phoneticPr fontId="3"/>
  </si>
  <si>
    <t>※このシートには市町村名データを載せています。シートを削除するとグラフが表示されなくなります。</t>
    <rPh sb="8" eb="11">
      <t>シチョウソン</t>
    </rPh>
    <rPh sb="11" eb="12">
      <t>メイ</t>
    </rPh>
    <rPh sb="16" eb="17">
      <t>ノ</t>
    </rPh>
    <rPh sb="27" eb="29">
      <t>サクジョ</t>
    </rPh>
    <rPh sb="36" eb="38">
      <t>ヒョウジ</t>
    </rPh>
    <phoneticPr fontId="3"/>
  </si>
  <si>
    <t>全国</t>
  </si>
  <si>
    <t>総数</t>
    <phoneticPr fontId="27"/>
  </si>
  <si>
    <t>全国市部</t>
  </si>
  <si>
    <t>全国郡部</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</si>
  <si>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</si>
  <si>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</si>
  <si>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</si>
  <si>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</si>
  <si>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</si>
  <si>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</si>
  <si>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</si>
  <si>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</si>
  <si>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</si>
  <si>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</si>
  <si>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</si>
  <si>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</si>
  <si>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</si>
  <si>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</si>
  <si>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</si>
  <si>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</si>
  <si>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</si>
  <si>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</si>
  <si>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</si>
  <si>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</si>
  <si>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</si>
  <si>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</si>
  <si>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</si>
  <si>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</si>
  <si>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</si>
  <si>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</si>
  <si>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</si>
  <si>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</si>
  <si>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</si>
  <si>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</si>
  <si>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</si>
  <si>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</si>
  <si>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</si>
  <si>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</si>
  <si>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</si>
  <si>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</si>
  <si>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</si>
  <si>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</si>
  <si>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</si>
  <si>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</si>
  <si>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</si>
  <si>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</si>
  <si>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</si>
  <si>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</si>
  <si>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</si>
  <si>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</si>
  <si>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不詳</t>
    <rPh sb="0" eb="2">
      <t>フショウ</t>
    </rPh>
    <phoneticPr fontId="3"/>
  </si>
  <si>
    <t>ぜんこく</t>
    <phoneticPr fontId="3"/>
  </si>
  <si>
    <t>ぜんこくしぶ</t>
    <phoneticPr fontId="3"/>
  </si>
  <si>
    <t>ぜんこくぐんぶ</t>
    <phoneticPr fontId="3"/>
  </si>
  <si>
    <t>ほっかいどう</t>
    <phoneticPr fontId="3"/>
  </si>
  <si>
    <t>あおもりけん</t>
    <phoneticPr fontId="3"/>
  </si>
  <si>
    <t>いわてけん</t>
    <phoneticPr fontId="3"/>
  </si>
  <si>
    <t>みやぎけん</t>
    <phoneticPr fontId="3"/>
  </si>
  <si>
    <t>あきたけん</t>
    <phoneticPr fontId="3"/>
  </si>
  <si>
    <t>やまがたけん</t>
    <phoneticPr fontId="3"/>
  </si>
  <si>
    <t>ふくしまけん</t>
    <phoneticPr fontId="3"/>
  </si>
  <si>
    <t>ぐんまけん</t>
    <phoneticPr fontId="3"/>
  </si>
  <si>
    <t>さいたまけん</t>
    <phoneticPr fontId="3"/>
  </si>
  <si>
    <t>ちばけん</t>
    <phoneticPr fontId="3"/>
  </si>
  <si>
    <t>とうきょうと</t>
    <phoneticPr fontId="3"/>
  </si>
  <si>
    <t>かながわけん</t>
    <phoneticPr fontId="3"/>
  </si>
  <si>
    <t>にいがたけん</t>
    <phoneticPr fontId="3"/>
  </si>
  <si>
    <t>とやまけん</t>
    <phoneticPr fontId="3"/>
  </si>
  <si>
    <t>いしかわけん</t>
    <phoneticPr fontId="3"/>
  </si>
  <si>
    <t>ふくいけん</t>
    <phoneticPr fontId="3"/>
  </si>
  <si>
    <t>やまなしけん</t>
    <phoneticPr fontId="3"/>
  </si>
  <si>
    <t>ながのけん</t>
    <phoneticPr fontId="3"/>
  </si>
  <si>
    <t>ぎふけん</t>
    <phoneticPr fontId="3"/>
  </si>
  <si>
    <t>しずおかけん</t>
    <phoneticPr fontId="3"/>
  </si>
  <si>
    <t>あいちけん</t>
    <phoneticPr fontId="3"/>
  </si>
  <si>
    <t>みえけん</t>
    <phoneticPr fontId="3"/>
  </si>
  <si>
    <t>しがけん</t>
    <phoneticPr fontId="3"/>
  </si>
  <si>
    <t>きょうとふ</t>
    <phoneticPr fontId="3"/>
  </si>
  <si>
    <t>おおさかふ</t>
    <phoneticPr fontId="3"/>
  </si>
  <si>
    <t>ひょうごけん</t>
    <phoneticPr fontId="3"/>
  </si>
  <si>
    <t>ならけん</t>
    <phoneticPr fontId="3"/>
  </si>
  <si>
    <t>わかやまけん</t>
    <phoneticPr fontId="3"/>
  </si>
  <si>
    <t>とっとりけん</t>
    <phoneticPr fontId="3"/>
  </si>
  <si>
    <t>しまねけん</t>
    <phoneticPr fontId="3"/>
  </si>
  <si>
    <t>おかやまけん</t>
    <phoneticPr fontId="3"/>
  </si>
  <si>
    <t>ひろしまけん</t>
    <phoneticPr fontId="3"/>
  </si>
  <si>
    <t>やまぐちけん</t>
    <phoneticPr fontId="3"/>
  </si>
  <si>
    <t>とくしまけん</t>
    <phoneticPr fontId="3"/>
  </si>
  <si>
    <t>かがわけん</t>
    <phoneticPr fontId="3"/>
  </si>
  <si>
    <t>えひめけん</t>
    <phoneticPr fontId="3"/>
  </si>
  <si>
    <t>こうちけん</t>
    <phoneticPr fontId="3"/>
  </si>
  <si>
    <t>さがけん</t>
    <phoneticPr fontId="3"/>
  </si>
  <si>
    <t>ながさきけん</t>
    <phoneticPr fontId="3"/>
  </si>
  <si>
    <t>くまもとけん</t>
    <phoneticPr fontId="3"/>
  </si>
  <si>
    <t>おおいたけん</t>
    <phoneticPr fontId="3"/>
  </si>
  <si>
    <t>みやざきけん</t>
    <phoneticPr fontId="3"/>
  </si>
  <si>
    <t>かごしまけん</t>
    <phoneticPr fontId="3"/>
  </si>
  <si>
    <t>おきなわけん</t>
    <phoneticPr fontId="3"/>
  </si>
  <si>
    <t>東北地方</t>
    <rPh sb="0" eb="2">
      <t>トウホク</t>
    </rPh>
    <rPh sb="2" eb="4">
      <t>チホウ</t>
    </rPh>
    <phoneticPr fontId="3"/>
  </si>
  <si>
    <t>関東地方</t>
    <rPh sb="0" eb="2">
      <t>カントウ</t>
    </rPh>
    <rPh sb="2" eb="4">
      <t>チホウ</t>
    </rPh>
    <phoneticPr fontId="3"/>
  </si>
  <si>
    <t>中部地方</t>
    <rPh sb="0" eb="2">
      <t>チュウブ</t>
    </rPh>
    <rPh sb="2" eb="4">
      <t>チホウ</t>
    </rPh>
    <phoneticPr fontId="3"/>
  </si>
  <si>
    <t>近畿地方</t>
    <rPh sb="0" eb="2">
      <t>キンキ</t>
    </rPh>
    <rPh sb="2" eb="4">
      <t>チホウ</t>
    </rPh>
    <phoneticPr fontId="3"/>
  </si>
  <si>
    <t>中国地方</t>
    <rPh sb="0" eb="2">
      <t>チュウゴク</t>
    </rPh>
    <rPh sb="2" eb="4">
      <t>チホウ</t>
    </rPh>
    <phoneticPr fontId="3"/>
  </si>
  <si>
    <t>四国地方</t>
    <rPh sb="0" eb="2">
      <t>シコク</t>
    </rPh>
    <rPh sb="2" eb="4">
      <t>チホウ</t>
    </rPh>
    <phoneticPr fontId="3"/>
  </si>
  <si>
    <t>九州地方</t>
    <rPh sb="0" eb="2">
      <t>キュウシュウ</t>
    </rPh>
    <rPh sb="2" eb="4">
      <t>チホウ</t>
    </rPh>
    <phoneticPr fontId="3"/>
  </si>
  <si>
    <t>とうほくちほう</t>
    <phoneticPr fontId="3"/>
  </si>
  <si>
    <t>かんとうちほう</t>
    <phoneticPr fontId="3"/>
  </si>
  <si>
    <t>ちゅうぶちほう</t>
    <phoneticPr fontId="3"/>
  </si>
  <si>
    <t>きんきちほう</t>
    <phoneticPr fontId="3"/>
  </si>
  <si>
    <t>ちゅうごくちほう</t>
    <phoneticPr fontId="3"/>
  </si>
  <si>
    <t>しこくちほう</t>
    <phoneticPr fontId="3"/>
  </si>
  <si>
    <t>当該数値がないもの</t>
  </si>
  <si>
    <t>***</t>
  </si>
  <si>
    <t>総数</t>
    <phoneticPr fontId="11"/>
  </si>
  <si>
    <r>
      <rPr>
        <b/>
        <sz val="16"/>
        <color indexed="10"/>
        <rFont val="Meiryo UI"/>
        <family val="3"/>
        <charset val="128"/>
      </rPr>
      <t>（ご注意ください！）</t>
    </r>
    <r>
      <rPr>
        <b/>
        <sz val="16"/>
        <color indexed="9"/>
        <rFont val="Meiryo UI"/>
        <family val="3"/>
        <charset val="128"/>
      </rPr>
      <t>人口ピラミッド下部の横軸の最大値やメモリ間隔が統一でない場合がありますので、都道府県を選択後、必ずご確認・ご修正ください。</t>
    </r>
    <rPh sb="2" eb="4">
      <t>チュウイ</t>
    </rPh>
    <rPh sb="10" eb="12">
      <t>ジンコウ</t>
    </rPh>
    <rPh sb="17" eb="19">
      <t>カブ</t>
    </rPh>
    <rPh sb="20" eb="22">
      <t>ヨコジク</t>
    </rPh>
    <rPh sb="23" eb="26">
      <t>サイダイチ</t>
    </rPh>
    <rPh sb="30" eb="32">
      <t>カンカク</t>
    </rPh>
    <rPh sb="33" eb="35">
      <t>トウイツ</t>
    </rPh>
    <rPh sb="38" eb="40">
      <t>バアイ</t>
    </rPh>
    <rPh sb="48" eb="52">
      <t>トドウフケン</t>
    </rPh>
    <rPh sb="53" eb="55">
      <t>センタク</t>
    </rPh>
    <rPh sb="55" eb="56">
      <t>ゴ</t>
    </rPh>
    <rPh sb="57" eb="58">
      <t>カナラ</t>
    </rPh>
    <rPh sb="60" eb="62">
      <t>カクニン</t>
    </rPh>
    <rPh sb="64" eb="66">
      <t>シュウセイ</t>
    </rPh>
    <phoneticPr fontId="1"/>
  </si>
  <si>
    <t>↓青枠のセルを選択し、セル右上の「▽」ボタンから都道府県を選択できます。</t>
    <rPh sb="1" eb="2">
      <t>アオ</t>
    </rPh>
    <rPh sb="2" eb="3">
      <t>ワク</t>
    </rPh>
    <rPh sb="7" eb="9">
      <t>センタク</t>
    </rPh>
    <rPh sb="13" eb="15">
      <t>ミギウエ</t>
    </rPh>
    <rPh sb="24" eb="28">
      <t>トドウフケン</t>
    </rPh>
    <rPh sb="29" eb="31">
      <t>センタク</t>
    </rPh>
    <phoneticPr fontId="1"/>
  </si>
  <si>
    <t>　横軸の最大値を大きいほうのピラミッドに合わせています。人口総数の差が大きい都道府県同士を比べるとどうなるかな？</t>
    <rPh sb="1" eb="3">
      <t>ヨコジク</t>
    </rPh>
    <rPh sb="4" eb="7">
      <t>サイダイチ</t>
    </rPh>
    <rPh sb="8" eb="9">
      <t>オオ</t>
    </rPh>
    <rPh sb="20" eb="21">
      <t>ア</t>
    </rPh>
    <rPh sb="28" eb="30">
      <t>ジンコウ</t>
    </rPh>
    <rPh sb="30" eb="32">
      <t>ソウスウ</t>
    </rPh>
    <rPh sb="33" eb="34">
      <t>サ</t>
    </rPh>
    <rPh sb="35" eb="36">
      <t>オオ</t>
    </rPh>
    <rPh sb="38" eb="42">
      <t>トドウフケン</t>
    </rPh>
    <rPh sb="42" eb="44">
      <t>ドウシ</t>
    </rPh>
    <rPh sb="45" eb="46">
      <t>クラ</t>
    </rPh>
    <phoneticPr fontId="3"/>
  </si>
  <si>
    <t>年齢_2020</t>
    <phoneticPr fontId="11"/>
  </si>
  <si>
    <t>令和２年国勢調査　人口等基本集計</t>
  </si>
  <si>
    <t>第２－７表　男女，年齢（5歳階級及び3区分），国籍総数か日本人別人口，平均年齢，年齢中位数及び人口構成比［年齢別］－全国，都道府県，市区町村（2000年（平成12年）市区町村含む）</t>
  </si>
  <si>
    <t>1) 「人口構成比［年齢別］」，「平均年齢」及び「年齢中位数」については，年齢「不詳」の者を除いて算出。</t>
  </si>
  <si>
    <t>2) 「国籍総数」については，日本人・外国人の別「不詳」の者を含む。</t>
  </si>
  <si>
    <t>3) 地域名において，「旧：○○○」と表記されている項目は「2000年（平成12年）市区町村」を示す。「2000年（平成12年）市区町村」については，令和２年10月１日現在の市区町村の境域に基づいて平成12年10月１日時点の市区町村に組み替えた，令和２年10月１日現在の結果数値を表章している。</t>
  </si>
  <si>
    <t>地域（2020）</t>
    <phoneticPr fontId="3"/>
  </si>
  <si>
    <t>きゅうちゅう・おきなわちほう</t>
    <phoneticPr fontId="3"/>
  </si>
  <si>
    <t>ふくおかけん</t>
    <phoneticPr fontId="3"/>
  </si>
  <si>
    <t>とちぎけん</t>
    <phoneticPr fontId="3"/>
  </si>
  <si>
    <t>いばらきけん</t>
    <phoneticPr fontId="3"/>
  </si>
  <si>
    <t>　横軸の最大値を合わせていません。人口総数の差が大きい都道府県同士の人口構造を比べたいときに参考にしてください。</t>
    <rPh sb="1" eb="3">
      <t>ヨコジク</t>
    </rPh>
    <rPh sb="4" eb="7">
      <t>サイダイチ</t>
    </rPh>
    <rPh sb="8" eb="9">
      <t>ア</t>
    </rPh>
    <rPh sb="17" eb="19">
      <t>ジンコウ</t>
    </rPh>
    <rPh sb="19" eb="21">
      <t>ソウスウ</t>
    </rPh>
    <rPh sb="22" eb="23">
      <t>サ</t>
    </rPh>
    <rPh sb="24" eb="25">
      <t>オオ</t>
    </rPh>
    <rPh sb="27" eb="31">
      <t>トドウフケン</t>
    </rPh>
    <rPh sb="31" eb="33">
      <t>ドウシ</t>
    </rPh>
    <rPh sb="34" eb="36">
      <t>ジンコウ</t>
    </rPh>
    <rPh sb="36" eb="38">
      <t>コウゾウ</t>
    </rPh>
    <rPh sb="39" eb="40">
      <t>クラ</t>
    </rPh>
    <rPh sb="46" eb="48">
      <t>サンコウ</t>
    </rPh>
    <phoneticPr fontId="3"/>
  </si>
  <si>
    <t>年れい別人口（2020年）</t>
    <rPh sb="0" eb="1">
      <t>ネン</t>
    </rPh>
    <rPh sb="3" eb="4">
      <t>ベツ</t>
    </rPh>
    <rPh sb="4" eb="6">
      <t>ジンコウ</t>
    </rPh>
    <rPh sb="11" eb="12">
      <t>ネン</t>
    </rPh>
    <phoneticPr fontId="3"/>
  </si>
  <si>
    <t>北海道</t>
    <rPh sb="0" eb="3">
      <t>ホッカイドウ</t>
    </rPh>
    <phoneticPr fontId="3"/>
  </si>
  <si>
    <t>和歌山県調査統計課（R4.1）</t>
    <rPh sb="0" eb="4">
      <t>ワカヤマケン</t>
    </rPh>
    <rPh sb="4" eb="9">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</si>
</sst>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
    <numFmt numFmtId="177" formatCode="0_ "/>
  </numFmts>
  <fonts count="33">
    <font>
      <sz val="11"/>
      <color theme="1"/>
      <name val="HGｺﾞｼｯｸM"/>
      <family val="3"/>
      <charset val="128"/>
      <scheme val="minor"/>
    </font>
    <font>
      <sz val="6"/>
      <name val="ＭＳ Ｐゴシック"/>
      <family val="3"/>
      <charset val="128"/>
    </font>
    <font>
      <sz val="11"/>
      <name val="ＭＳ Ｐゴシック"/>
      <family val="3"/>
      <charset val="128"/>
    </font>
    <font>
      <sz val="6"/>
      <name val="HGｺﾞｼｯｸM"/>
      <family val="3"/>
      <charset val="128"/>
    </font>
    <font>
      <sz val="6"/>
      <name val="HGｺﾞｼｯｸM"/>
      <family val="3"/>
      <charset val="128"/>
    </font>
    <font>
      <sz val="11"/>
      <color theme="1"/>
      <name val="HGｺﾞｼｯｸM"/>
      <family val="3"/>
      <charset val="128"/>
      <scheme val="minor"/>
    </font>
    <font>
      <sz val="10"/>
      <color theme="1"/>
      <name val="HGｺﾞｼｯｸM"/>
      <family val="3"/>
      <charset val="128"/>
      <scheme val="minor"/>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6"/>
      <name val="HGｺﾞｼｯｸM"/>
      <family val="3"/>
      <charset val="128"/>
      <scheme val="minor"/>
    </font>
    <font>
      <sz val="12"/>
      <color theme="1"/>
      <name val="Meiryo UI"/>
      <family val="3"/>
      <charset val="128"/>
    </font>
    <font>
      <sz val="14"/>
      <color theme="1"/>
      <name val="HGS創英角ﾎﾟｯﾌﾟ体"/>
      <family val="3"/>
      <charset val="128"/>
    </font>
    <font>
      <b/>
      <sz val="16"/>
      <color indexed="10"/>
      <name val="Meiryo UI"/>
      <family val="3"/>
      <charset val="128"/>
    </font>
    <font>
      <b/>
      <sz val="16"/>
      <color indexed="9"/>
      <name val="Meiryo UI"/>
      <family val="3"/>
      <charset val="128"/>
    </font>
    <font>
      <sz val="11"/>
      <color theme="0"/>
      <name val="Meiryo UI"/>
      <family val="3"/>
      <charset val="128"/>
    </font>
    <font>
      <sz val="8"/>
      <color theme="0" tint="-0.14999847407452621"/>
      <name val="Meiryo UI"/>
      <family val="3"/>
      <charset val="128"/>
    </font>
    <font>
      <sz val="8"/>
      <color theme="4"/>
      <name val="Meiryo UI"/>
      <family val="3"/>
      <charset val="128"/>
    </font>
    <font>
      <sz val="8"/>
      <color rgb="FFFF0000"/>
      <name val="Meiryo UI"/>
      <family val="3"/>
      <charset val="128"/>
    </font>
    <font>
      <b/>
      <sz val="10"/>
      <color rgb="FFFF0000"/>
      <name val="Meiryo UI"/>
      <family val="3"/>
      <charset val="128"/>
    </font>
    <font>
      <b/>
      <sz val="11"/>
      <color rgb="FFFF0000"/>
      <name val="Meiryo UI"/>
      <family val="3"/>
      <charset val="128"/>
    </font>
    <font>
      <sz val="12"/>
      <color theme="9" tint="0.79998168889431442"/>
      <name val="Meiryo UI"/>
      <family val="3"/>
      <charset val="128"/>
    </font>
    <font>
      <sz val="16"/>
      <color theme="1"/>
      <name val="Meiryo UI"/>
      <family val="3"/>
      <charset val="128"/>
    </font>
    <font>
      <sz val="14"/>
      <color theme="1"/>
      <name val="Meiryo UI"/>
      <family val="3"/>
      <charset val="128"/>
    </font>
    <font>
      <sz val="14"/>
      <color theme="0" tint="-0.34998626667073579"/>
      <name val="Meiryo UI"/>
      <family val="3"/>
      <charset val="128"/>
    </font>
    <font>
      <b/>
      <sz val="16"/>
      <color theme="0"/>
      <name val="Meiryo UI"/>
      <family val="3"/>
      <charset val="128"/>
    </font>
    <font>
      <sz val="6"/>
      <name val="HGｺﾞｼｯｸM"/>
      <family val="2"/>
      <charset val="128"/>
      <scheme val="minor"/>
    </font>
    <font>
      <sz val="11"/>
      <color indexed="8"/>
      <name val="HGｺﾞｼｯｸM"/>
      <family val="2"/>
      <scheme val="minor"/>
    </font>
    <font>
      <sz val="10"/>
      <color indexed="8"/>
      <name val="Meiryo UI"/>
      <family val="3"/>
      <charset val="128"/>
    </font>
    <font>
      <sz val="10"/>
      <color indexed="17"/>
      <name val="Meiryo UI"/>
      <family val="3"/>
      <charset val="128"/>
    </font>
    <font>
      <b/>
      <sz val="16"/>
      <color theme="1"/>
      <name val="Meiryo UI"/>
      <family val="3"/>
      <charset val="128"/>
    </font>
    <font>
      <sz val="10"/>
      <color theme="1"/>
      <name val="ＭＳ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4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bottom style="medium">
        <color theme="7" tint="-0.249977111117893"/>
      </bottom>
      <diagonal/>
    </border>
    <border>
      <left style="medium">
        <color theme="7" tint="-0.249977111117893"/>
      </left>
      <right/>
      <top style="medium">
        <color theme="7" tint="-0.249977111117893"/>
      </top>
      <bottom style="medium">
        <color theme="7" tint="-0.249977111117893"/>
      </bottom>
      <diagonal/>
    </border>
    <border>
      <left/>
      <right style="medium">
        <color theme="7" tint="-0.249977111117893"/>
      </right>
      <top style="medium">
        <color theme="7" tint="-0.249977111117893"/>
      </top>
      <bottom style="medium">
        <color theme="7" tint="-0.249977111117893"/>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top style="thin">
        <color indexed="64"/>
      </top>
      <bottom/>
      <diagonal/>
    </border>
    <border>
      <left/>
      <right/>
      <top/>
      <bottom style="thin">
        <color indexed="8"/>
      </bottom>
      <diagonal/>
    </border>
    <border>
      <left style="thin">
        <color indexed="64"/>
      </left>
      <right/>
      <top style="thin">
        <color indexed="64"/>
      </top>
      <bottom style="thin">
        <color indexed="8"/>
      </bottom>
      <diagonal/>
    </border>
  </borders>
  <cellStyleXfs count="7">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2" fillId="0" borderId="0"/>
    <xf numFmtId="9" fontId="5" fillId="0" borderId="0" applyFont="0" applyFill="0" applyBorder="0" applyAlignment="0" applyProtection="0">
      <alignment vertical="center"/>
    </xf>
    <xf numFmtId="0" fontId="28" fillId="0" borderId="0">
      <alignment vertical="center"/>
    </xf>
  </cellStyleXfs>
  <cellXfs count="121">
    <xf numFmtId="0" fontId="0" fillId="0" borderId="0" xfId="0">
      <alignment vertical="center"/>
    </xf>
    <xf numFmtId="0" fontId="7" fillId="0" borderId="0" xfId="0" applyFont="1">
      <alignment vertical="center"/>
    </xf>
    <xf numFmtId="0" fontId="8" fillId="2" borderId="10" xfId="0" applyFont="1" applyFill="1" applyBorder="1" applyAlignment="1">
      <alignment horizont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6" fillId="0" borderId="0" xfId="0" applyFont="1" applyAlignment="1">
      <alignment horizontal="center" vertical="center"/>
    </xf>
    <xf numFmtId="0" fontId="9" fillId="2" borderId="17" xfId="0" applyFont="1" applyFill="1" applyBorder="1" applyAlignment="1">
      <alignment horizontal="left" wrapText="1"/>
    </xf>
    <xf numFmtId="0" fontId="8" fillId="2" borderId="3" xfId="0" applyFont="1" applyFill="1" applyBorder="1" applyAlignment="1">
      <alignment horizontal="center" vertical="center"/>
    </xf>
    <xf numFmtId="0" fontId="9" fillId="2" borderId="0" xfId="0" applyFont="1" applyFill="1" applyBorder="1" applyAlignment="1">
      <alignment vertical="top" wrapText="1"/>
    </xf>
    <xf numFmtId="0" fontId="9" fillId="2" borderId="0" xfId="0" applyFont="1" applyFill="1" applyBorder="1" applyAlignment="1">
      <alignment vertical="top"/>
    </xf>
    <xf numFmtId="0" fontId="9" fillId="0" borderId="0" xfId="0" applyFont="1">
      <alignment vertical="center"/>
    </xf>
    <xf numFmtId="38" fontId="9" fillId="2" borderId="1" xfId="1" applyFont="1" applyFill="1" applyBorder="1">
      <alignment vertical="center"/>
    </xf>
    <xf numFmtId="38" fontId="9" fillId="2" borderId="2" xfId="1" applyFont="1" applyFill="1" applyBorder="1">
      <alignment vertical="center"/>
    </xf>
    <xf numFmtId="38" fontId="9" fillId="2" borderId="3" xfId="1" applyFont="1" applyFill="1" applyBorder="1">
      <alignment vertical="center"/>
    </xf>
    <xf numFmtId="41" fontId="9" fillId="2" borderId="6" xfId="1" applyNumberFormat="1" applyFont="1" applyFill="1" applyBorder="1">
      <alignment vertical="center"/>
    </xf>
    <xf numFmtId="41" fontId="9" fillId="2" borderId="5" xfId="1" applyNumberFormat="1" applyFont="1" applyFill="1" applyBorder="1">
      <alignment vertical="center"/>
    </xf>
    <xf numFmtId="41" fontId="9" fillId="2" borderId="4" xfId="1" applyNumberFormat="1" applyFont="1" applyFill="1" applyBorder="1">
      <alignment vertical="center"/>
    </xf>
    <xf numFmtId="41" fontId="9" fillId="2" borderId="9" xfId="1" applyNumberFormat="1" applyFont="1" applyFill="1" applyBorder="1">
      <alignment vertical="center"/>
    </xf>
    <xf numFmtId="41" fontId="9" fillId="2" borderId="8" xfId="1" applyNumberFormat="1" applyFont="1" applyFill="1" applyBorder="1">
      <alignment vertical="center"/>
    </xf>
    <xf numFmtId="41" fontId="9" fillId="2" borderId="7" xfId="1" applyNumberFormat="1" applyFont="1" applyFill="1" applyBorder="1">
      <alignment vertical="center"/>
    </xf>
    <xf numFmtId="0" fontId="7" fillId="0" borderId="0" xfId="0" applyFont="1" applyBorder="1">
      <alignment vertical="center"/>
    </xf>
    <xf numFmtId="0" fontId="8" fillId="0" borderId="0" xfId="0" applyFont="1" applyAlignment="1">
      <alignment horizontal="center" vertical="center"/>
    </xf>
    <xf numFmtId="0" fontId="7" fillId="2" borderId="0" xfId="0" applyFont="1" applyFill="1">
      <alignment vertical="center"/>
    </xf>
    <xf numFmtId="0" fontId="12" fillId="2" borderId="0" xfId="0" applyFont="1" applyFill="1">
      <alignment vertical="center"/>
    </xf>
    <xf numFmtId="0" fontId="7" fillId="2" borderId="0" xfId="0" applyFont="1" applyFill="1" applyBorder="1">
      <alignment vertical="center"/>
    </xf>
    <xf numFmtId="0" fontId="16" fillId="0" borderId="0" xfId="0" applyFont="1">
      <alignment vertical="center"/>
    </xf>
    <xf numFmtId="0" fontId="9" fillId="2" borderId="0" xfId="0" applyFont="1" applyFill="1" applyAlignment="1">
      <alignment horizontal="center" vertical="center"/>
    </xf>
    <xf numFmtId="176" fontId="7" fillId="2" borderId="0" xfId="5" applyNumberFormat="1" applyFont="1" applyFill="1" applyAlignment="1">
      <alignment horizontal="center" vertical="center"/>
    </xf>
    <xf numFmtId="9" fontId="7" fillId="2" borderId="0" xfId="5" applyFont="1" applyFill="1" applyAlignment="1">
      <alignment horizontal="center" vertical="center"/>
    </xf>
    <xf numFmtId="0" fontId="9" fillId="2" borderId="23" xfId="0" applyFont="1" applyFill="1" applyBorder="1" applyAlignment="1">
      <alignment horizontal="center" vertical="center"/>
    </xf>
    <xf numFmtId="176" fontId="7" fillId="2" borderId="24" xfId="5" applyNumberFormat="1" applyFont="1" applyFill="1" applyBorder="1" applyAlignment="1">
      <alignment horizontal="center" vertical="center"/>
    </xf>
    <xf numFmtId="0" fontId="8" fillId="2" borderId="1" xfId="0" applyFont="1" applyFill="1" applyBorder="1" applyAlignment="1">
      <alignment horizontal="center" vertical="center"/>
    </xf>
    <xf numFmtId="0" fontId="10" fillId="4" borderId="0" xfId="0" applyFont="1" applyFill="1">
      <alignment vertical="center"/>
    </xf>
    <xf numFmtId="0" fontId="10" fillId="4" borderId="0" xfId="0" applyFont="1" applyFill="1" applyBorder="1">
      <alignment vertical="center"/>
    </xf>
    <xf numFmtId="0" fontId="10" fillId="0" borderId="0" xfId="0" applyFont="1">
      <alignment vertical="center"/>
    </xf>
    <xf numFmtId="38" fontId="10" fillId="4" borderId="0" xfId="1" applyFont="1" applyFill="1" applyBorder="1">
      <alignment vertical="center"/>
    </xf>
    <xf numFmtId="38" fontId="10" fillId="0" borderId="0" xfId="1" applyFont="1">
      <alignment vertical="center"/>
    </xf>
    <xf numFmtId="0" fontId="18" fillId="0" borderId="0" xfId="0" applyFont="1">
      <alignment vertical="center"/>
    </xf>
    <xf numFmtId="0" fontId="19" fillId="0" borderId="0" xfId="0" applyFont="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41" fontId="10" fillId="0" borderId="0" xfId="0" applyNumberFormat="1" applyFont="1" applyBorder="1">
      <alignment vertical="center"/>
    </xf>
    <xf numFmtId="38" fontId="10" fillId="0" borderId="0" xfId="1" applyFont="1" applyBorder="1">
      <alignment vertical="center"/>
    </xf>
    <xf numFmtId="177" fontId="10" fillId="4" borderId="0" xfId="0" applyNumberFormat="1" applyFont="1" applyFill="1">
      <alignment vertical="center"/>
    </xf>
    <xf numFmtId="177" fontId="10" fillId="4" borderId="0" xfId="0" applyNumberFormat="1" applyFont="1" applyFill="1" applyBorder="1">
      <alignment vertical="center"/>
    </xf>
    <xf numFmtId="177" fontId="10" fillId="4" borderId="0" xfId="1" applyNumberFormat="1" applyFont="1" applyFill="1" applyBorder="1">
      <alignment vertical="center"/>
    </xf>
    <xf numFmtId="177" fontId="17" fillId="4" borderId="0" xfId="0" applyNumberFormat="1" applyFont="1" applyFill="1">
      <alignment vertical="center"/>
    </xf>
    <xf numFmtId="177" fontId="17" fillId="4" borderId="0" xfId="0" applyNumberFormat="1" applyFont="1" applyFill="1" applyBorder="1">
      <alignment vertical="center"/>
    </xf>
    <xf numFmtId="177" fontId="10" fillId="4" borderId="0" xfId="0" applyNumberFormat="1" applyFont="1" applyFill="1" applyAlignment="1">
      <alignment horizontal="center" vertical="center"/>
    </xf>
    <xf numFmtId="177" fontId="10" fillId="4" borderId="0" xfId="0" applyNumberFormat="1" applyFont="1" applyFill="1" applyBorder="1" applyAlignment="1">
      <alignment horizontal="center" vertical="center"/>
    </xf>
    <xf numFmtId="0" fontId="10" fillId="0" borderId="0" xfId="0" applyFont="1" applyAlignment="1">
      <alignment horizontal="center" vertical="center"/>
    </xf>
    <xf numFmtId="0" fontId="22"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9" fillId="2" borderId="17" xfId="0" applyFont="1" applyFill="1" applyBorder="1" applyAlignment="1">
      <alignment horizontal="left" vertical="top"/>
    </xf>
    <xf numFmtId="0" fontId="9" fillId="0" borderId="0" xfId="0" applyFont="1" applyAlignment="1">
      <alignment vertical="top"/>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5" fillId="0" borderId="0" xfId="0" applyFont="1" applyBorder="1" applyAlignment="1">
      <alignment horizontal="right" vertical="center"/>
    </xf>
    <xf numFmtId="0" fontId="7" fillId="0" borderId="20" xfId="0" applyFont="1" applyBorder="1">
      <alignment vertical="center"/>
    </xf>
    <xf numFmtId="0" fontId="23" fillId="0" borderId="20" xfId="0" applyFont="1" applyBorder="1" applyAlignment="1">
      <alignment horizontal="center" vertical="center"/>
    </xf>
    <xf numFmtId="0" fontId="24" fillId="0" borderId="20" xfId="0" applyFont="1" applyBorder="1" applyAlignment="1">
      <alignment horizontal="center" vertical="center"/>
    </xf>
    <xf numFmtId="0" fontId="24" fillId="0" borderId="20" xfId="0" applyFont="1" applyBorder="1" applyAlignment="1">
      <alignment horizontal="left" vertical="center"/>
    </xf>
    <xf numFmtId="0" fontId="21" fillId="3" borderId="0" xfId="0" applyFont="1" applyFill="1">
      <alignment vertical="center"/>
    </xf>
    <xf numFmtId="0" fontId="20" fillId="3"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left" vertical="center"/>
    </xf>
    <xf numFmtId="0" fontId="7" fillId="0" borderId="0" xfId="0" applyFont="1" applyAlignment="1">
      <alignment horizontal="right" vertical="center"/>
    </xf>
    <xf numFmtId="0" fontId="26" fillId="0" borderId="0" xfId="0" applyFont="1">
      <alignment vertical="center"/>
    </xf>
    <xf numFmtId="0" fontId="7" fillId="0" borderId="0" xfId="0" applyFont="1" applyAlignment="1">
      <alignment vertical="center"/>
    </xf>
    <xf numFmtId="0" fontId="8" fillId="2" borderId="25" xfId="0" applyFont="1" applyFill="1" applyBorder="1" applyAlignment="1">
      <alignment horizontal="center" vertical="center"/>
    </xf>
    <xf numFmtId="41" fontId="9" fillId="2" borderId="26" xfId="1" applyNumberFormat="1" applyFont="1" applyFill="1" applyBorder="1">
      <alignment vertical="center"/>
    </xf>
    <xf numFmtId="41" fontId="9" fillId="2" borderId="27" xfId="1" applyNumberFormat="1" applyFont="1" applyFill="1" applyBorder="1">
      <alignment vertical="center"/>
    </xf>
    <xf numFmtId="41" fontId="9" fillId="2" borderId="28" xfId="1" applyNumberFormat="1" applyFont="1" applyFill="1" applyBorder="1">
      <alignment vertical="center"/>
    </xf>
    <xf numFmtId="0" fontId="9" fillId="2" borderId="0" xfId="0" applyFont="1" applyFill="1" applyBorder="1" applyAlignment="1">
      <alignment horizontal="left" vertical="top"/>
    </xf>
    <xf numFmtId="0" fontId="9" fillId="2" borderId="0" xfId="0" applyFont="1" applyFill="1" applyBorder="1" applyAlignment="1">
      <alignment horizontal="left" wrapText="1"/>
    </xf>
    <xf numFmtId="0" fontId="8" fillId="2" borderId="29" xfId="0" applyFont="1" applyFill="1" applyBorder="1" applyAlignment="1">
      <alignment horizontal="center" vertical="center"/>
    </xf>
    <xf numFmtId="41" fontId="9" fillId="2" borderId="30" xfId="1" applyNumberFormat="1" applyFont="1" applyFill="1" applyBorder="1">
      <alignment vertical="center"/>
    </xf>
    <xf numFmtId="41" fontId="9" fillId="2" borderId="16" xfId="1" applyNumberFormat="1" applyFont="1" applyFill="1" applyBorder="1">
      <alignment vertical="center"/>
    </xf>
    <xf numFmtId="41" fontId="9" fillId="2" borderId="15" xfId="1" applyNumberFormat="1" applyFont="1" applyFill="1" applyBorder="1">
      <alignment vertical="center"/>
    </xf>
    <xf numFmtId="0" fontId="8" fillId="0" borderId="0" xfId="0" applyFont="1" applyBorder="1" applyAlignment="1">
      <alignment horizontal="center" vertical="center"/>
    </xf>
    <xf numFmtId="176" fontId="7" fillId="2" borderId="0" xfId="5" applyNumberFormat="1" applyFont="1" applyFill="1" applyBorder="1" applyAlignment="1">
      <alignment horizontal="center" vertical="center"/>
    </xf>
    <xf numFmtId="9" fontId="7" fillId="2" borderId="0" xfId="5" applyFont="1" applyFill="1" applyBorder="1" applyAlignment="1">
      <alignment horizontal="center" vertical="center"/>
    </xf>
    <xf numFmtId="0" fontId="29" fillId="0" borderId="0" xfId="6" applyFont="1">
      <alignment vertical="center"/>
    </xf>
    <xf numFmtId="0" fontId="29" fillId="0" borderId="33" xfId="6" applyNumberFormat="1" applyFont="1" applyFill="1" applyBorder="1" applyAlignment="1">
      <alignment horizontal="left"/>
    </xf>
    <xf numFmtId="0" fontId="29" fillId="0" borderId="35" xfId="6" applyNumberFormat="1" applyFont="1" applyFill="1" applyBorder="1" applyAlignment="1">
      <alignment horizontal="left"/>
    </xf>
    <xf numFmtId="0" fontId="30" fillId="5" borderId="36" xfId="6" applyNumberFormat="1" applyFont="1" applyFill="1" applyBorder="1" applyAlignment="1">
      <alignment horizontal="center"/>
    </xf>
    <xf numFmtId="0" fontId="30" fillId="5" borderId="37" xfId="6" applyNumberFormat="1" applyFont="1" applyFill="1" applyBorder="1" applyAlignment="1">
      <alignment horizontal="center"/>
    </xf>
    <xf numFmtId="0" fontId="30" fillId="5" borderId="38" xfId="6" applyNumberFormat="1" applyFont="1" applyFill="1" applyBorder="1" applyAlignment="1"/>
    <xf numFmtId="0" fontId="30" fillId="5" borderId="42" xfId="6" applyNumberFormat="1" applyFont="1" applyFill="1" applyBorder="1" applyAlignment="1"/>
    <xf numFmtId="0" fontId="31" fillId="0" borderId="0" xfId="0" applyFont="1">
      <alignment vertical="center"/>
    </xf>
    <xf numFmtId="49" fontId="32" fillId="0" borderId="0" xfId="0" applyNumberFormat="1" applyFont="1" applyAlignment="1">
      <alignment horizontal="left" vertical="top"/>
    </xf>
    <xf numFmtId="38" fontId="29" fillId="0" borderId="0" xfId="1" applyFont="1">
      <alignment vertical="center"/>
    </xf>
    <xf numFmtId="38" fontId="29" fillId="0" borderId="32" xfId="1" applyFont="1" applyFill="1" applyBorder="1" applyAlignment="1">
      <alignment horizontal="right"/>
    </xf>
    <xf numFmtId="38" fontId="29" fillId="0" borderId="31" xfId="1" applyFont="1" applyFill="1" applyBorder="1" applyAlignment="1">
      <alignment horizontal="right"/>
    </xf>
    <xf numFmtId="38" fontId="29" fillId="0" borderId="0" xfId="1" applyFont="1" applyBorder="1">
      <alignment vertical="center"/>
    </xf>
    <xf numFmtId="38" fontId="29" fillId="0" borderId="34" xfId="1" applyFont="1" applyBorder="1">
      <alignment vertical="center"/>
    </xf>
    <xf numFmtId="0" fontId="30" fillId="5" borderId="43" xfId="6" applyNumberFormat="1" applyFont="1" applyFill="1" applyBorder="1" applyAlignment="1">
      <alignment horizontal="center"/>
    </xf>
    <xf numFmtId="0" fontId="30" fillId="5" borderId="38" xfId="6" applyNumberFormat="1" applyFont="1" applyFill="1" applyBorder="1" applyAlignment="1">
      <alignment horizontal="center"/>
    </xf>
    <xf numFmtId="38" fontId="29" fillId="0" borderId="35" xfId="1" applyFont="1" applyBorder="1">
      <alignment vertical="center"/>
    </xf>
    <xf numFmtId="38" fontId="29" fillId="0" borderId="33" xfId="1" applyFont="1" applyFill="1" applyBorder="1" applyAlignment="1">
      <alignment horizontal="right"/>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 xfId="0" applyFont="1" applyFill="1" applyBorder="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7" fillId="0" borderId="0" xfId="0"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13" fillId="2" borderId="0" xfId="0" applyFont="1" applyFill="1" applyAlignment="1">
      <alignment horizontal="left" vertical="center"/>
    </xf>
    <xf numFmtId="0" fontId="30" fillId="5" borderId="40" xfId="6" applyNumberFormat="1" applyFont="1" applyFill="1" applyBorder="1" applyAlignment="1">
      <alignment horizontal="center"/>
    </xf>
    <xf numFmtId="0" fontId="30" fillId="5" borderId="44" xfId="6" applyNumberFormat="1" applyFont="1" applyFill="1" applyBorder="1" applyAlignment="1">
      <alignment horizontal="center"/>
    </xf>
    <xf numFmtId="0" fontId="30" fillId="5" borderId="39" xfId="6" applyNumberFormat="1" applyFont="1" applyFill="1" applyBorder="1" applyAlignment="1">
      <alignment horizontal="center"/>
    </xf>
    <xf numFmtId="0" fontId="30" fillId="5" borderId="41" xfId="6" applyNumberFormat="1" applyFont="1" applyFill="1" applyBorder="1" applyAlignment="1">
      <alignment horizontal="center"/>
    </xf>
    <xf numFmtId="0" fontId="21" fillId="3" borderId="0" xfId="0" applyFont="1" applyFill="1" applyAlignment="1">
      <alignment horizontal="center" vertical="center"/>
    </xf>
    <xf numFmtId="0" fontId="20" fillId="3" borderId="0" xfId="0" applyFont="1" applyFill="1" applyAlignment="1">
      <alignment horizontal="center" vertical="center"/>
    </xf>
  </cellXfs>
  <cellStyles count="7">
    <cellStyle name="パーセント" xfId="5" builtinId="5"/>
    <cellStyle name="桁区切り" xfId="1" builtinId="6"/>
    <cellStyle name="標準" xfId="0" builtinId="0"/>
    <cellStyle name="標準 2" xfId="2"/>
    <cellStyle name="標準 3" xfId="3"/>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8326624407329E-2"/>
          <c:y val="3.2508664177606519E-2"/>
          <c:w val="0.8375833467511854"/>
          <c:h val="0.90240190819886001"/>
        </c:manualLayout>
      </c:layout>
      <c:barChart>
        <c:barDir val="bar"/>
        <c:grouping val="clustered"/>
        <c:varyColors val="0"/>
        <c:ser>
          <c:idx val="0"/>
          <c:order val="0"/>
          <c:tx>
            <c:strRef>
              <c:f>graphdata!$K$3</c:f>
              <c:strCache>
                <c:ptCount val="1"/>
                <c:pt idx="0">
                  <c:v>ダミー</c:v>
                </c:pt>
              </c:strCache>
            </c:strRef>
          </c:tx>
          <c:spPr>
            <a:noFill/>
          </c:spPr>
          <c:invertIfNegative val="0"/>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graphdata!$K$4:$K$24</c:f>
              <c:numCache>
                <c:formatCode>0_ </c:formatCode>
                <c:ptCount val="21"/>
                <c:pt idx="0">
                  <c:v>-4.0967000000000002</c:v>
                </c:pt>
                <c:pt idx="1">
                  <c:v>-4.0967000000000002</c:v>
                </c:pt>
                <c:pt idx="2">
                  <c:v>-4.0967000000000002</c:v>
                </c:pt>
                <c:pt idx="3">
                  <c:v>-4.0967000000000002</c:v>
                </c:pt>
                <c:pt idx="4">
                  <c:v>-4.0967000000000002</c:v>
                </c:pt>
                <c:pt idx="5">
                  <c:v>-4.0967000000000002</c:v>
                </c:pt>
                <c:pt idx="6">
                  <c:v>-4.0967000000000002</c:v>
                </c:pt>
                <c:pt idx="7">
                  <c:v>-4.0967000000000002</c:v>
                </c:pt>
                <c:pt idx="8">
                  <c:v>-4.0967000000000002</c:v>
                </c:pt>
                <c:pt idx="9">
                  <c:v>-4.0967000000000002</c:v>
                </c:pt>
                <c:pt idx="10">
                  <c:v>-4.0967000000000002</c:v>
                </c:pt>
                <c:pt idx="11">
                  <c:v>-4.0967000000000002</c:v>
                </c:pt>
                <c:pt idx="12">
                  <c:v>-4.0967000000000002</c:v>
                </c:pt>
                <c:pt idx="13">
                  <c:v>-4.0967000000000002</c:v>
                </c:pt>
                <c:pt idx="14">
                  <c:v>-4.0967000000000002</c:v>
                </c:pt>
                <c:pt idx="15">
                  <c:v>-4.0967000000000002</c:v>
                </c:pt>
                <c:pt idx="16">
                  <c:v>-4.0967000000000002</c:v>
                </c:pt>
                <c:pt idx="17">
                  <c:v>-4.0967000000000002</c:v>
                </c:pt>
                <c:pt idx="18">
                  <c:v>-4.0967000000000002</c:v>
                </c:pt>
                <c:pt idx="19">
                  <c:v>-4.0967000000000002</c:v>
                </c:pt>
                <c:pt idx="20">
                  <c:v>-4.0967000000000002</c:v>
                </c:pt>
              </c:numCache>
            </c:numRef>
          </c:val>
          <c:extLst>
            <c:ext xmlns:c16="http://schemas.microsoft.com/office/drawing/2014/chart" uri="{C3380CC4-5D6E-409C-BE32-E72D297353CC}">
              <c16:uniqueId val="{00000000-57C7-4588-BE1B-1643E6A09435}"/>
            </c:ext>
          </c:extLst>
        </c:ser>
        <c:ser>
          <c:idx val="1"/>
          <c:order val="1"/>
          <c:tx>
            <c:strRef>
              <c:f>graphdata!$M$3</c:f>
              <c:strCache>
                <c:ptCount val="1"/>
                <c:pt idx="0">
                  <c:v>ダミー</c:v>
                </c:pt>
              </c:strCache>
            </c:strRef>
          </c:tx>
          <c:spPr>
            <a:noFill/>
          </c:spPr>
          <c:invertIfNegative val="0"/>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graphdata!$L$4:$L$24</c:f>
              <c:numCache>
                <c:formatCode>0_ </c:formatCode>
                <c:ptCount val="21"/>
                <c:pt idx="0">
                  <c:v>4.0967000000000002</c:v>
                </c:pt>
                <c:pt idx="1">
                  <c:v>4.0967000000000002</c:v>
                </c:pt>
                <c:pt idx="2">
                  <c:v>4.0967000000000002</c:v>
                </c:pt>
                <c:pt idx="3">
                  <c:v>4.0967000000000002</c:v>
                </c:pt>
                <c:pt idx="4">
                  <c:v>4.0967000000000002</c:v>
                </c:pt>
                <c:pt idx="5">
                  <c:v>4.0967000000000002</c:v>
                </c:pt>
                <c:pt idx="6">
                  <c:v>4.0967000000000002</c:v>
                </c:pt>
                <c:pt idx="7">
                  <c:v>4.0967000000000002</c:v>
                </c:pt>
                <c:pt idx="8">
                  <c:v>4.0967000000000002</c:v>
                </c:pt>
                <c:pt idx="9">
                  <c:v>4.0967000000000002</c:v>
                </c:pt>
                <c:pt idx="10">
                  <c:v>4.0967000000000002</c:v>
                </c:pt>
                <c:pt idx="11">
                  <c:v>4.0967000000000002</c:v>
                </c:pt>
                <c:pt idx="12">
                  <c:v>4.0967000000000002</c:v>
                </c:pt>
                <c:pt idx="13">
                  <c:v>4.0967000000000002</c:v>
                </c:pt>
                <c:pt idx="14">
                  <c:v>4.0967000000000002</c:v>
                </c:pt>
                <c:pt idx="15">
                  <c:v>4.0967000000000002</c:v>
                </c:pt>
                <c:pt idx="16">
                  <c:v>4.0967000000000002</c:v>
                </c:pt>
                <c:pt idx="17">
                  <c:v>4.0967000000000002</c:v>
                </c:pt>
                <c:pt idx="18">
                  <c:v>4.0967000000000002</c:v>
                </c:pt>
                <c:pt idx="19">
                  <c:v>4.0967000000000002</c:v>
                </c:pt>
                <c:pt idx="20">
                  <c:v>4.0967000000000002</c:v>
                </c:pt>
              </c:numCache>
            </c:numRef>
          </c:val>
          <c:extLst>
            <c:ext xmlns:c16="http://schemas.microsoft.com/office/drawing/2014/chart" uri="{C3380CC4-5D6E-409C-BE32-E72D297353CC}">
              <c16:uniqueId val="{00000001-57C7-4588-BE1B-1643E6A09435}"/>
            </c:ext>
          </c:extLst>
        </c:ser>
        <c:ser>
          <c:idx val="2"/>
          <c:order val="2"/>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57C7-4588-BE1B-1643E6A09435}"/>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57C7-4588-BE1B-1643E6A09435}"/>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7-57C7-4588-BE1B-1643E6A09435}"/>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57C7-4588-BE1B-1643E6A09435}"/>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57C7-4588-BE1B-1643E6A09435}"/>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57C7-4588-BE1B-1643E6A09435}"/>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57C7-4588-BE1B-1643E6A09435}"/>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57C7-4588-BE1B-1643E6A09435}"/>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57C7-4588-BE1B-1643E6A09435}"/>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5-57C7-4588-BE1B-1643E6A09435}"/>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graphdata!$C$4:$C$24</c:f>
              <c:numCache>
                <c:formatCode>0_ </c:formatCode>
                <c:ptCount val="21"/>
                <c:pt idx="0">
                  <c:v>-1.5646</c:v>
                </c:pt>
                <c:pt idx="1">
                  <c:v>-1.8341000000000001</c:v>
                </c:pt>
                <c:pt idx="2">
                  <c:v>-1.9897</c:v>
                </c:pt>
                <c:pt idx="3">
                  <c:v>-2.0718999999999999</c:v>
                </c:pt>
                <c:pt idx="4">
                  <c:v>-1.768</c:v>
                </c:pt>
                <c:pt idx="5">
                  <c:v>-1.8640000000000001</c:v>
                </c:pt>
                <c:pt idx="6">
                  <c:v>-2.0918000000000001</c:v>
                </c:pt>
                <c:pt idx="7">
                  <c:v>-2.3169</c:v>
                </c:pt>
                <c:pt idx="8">
                  <c:v>-2.6951999999999998</c:v>
                </c:pt>
                <c:pt idx="9">
                  <c:v>-3.3157000000000001</c:v>
                </c:pt>
                <c:pt idx="10">
                  <c:v>-2.8972000000000002</c:v>
                </c:pt>
                <c:pt idx="11">
                  <c:v>-2.8509000000000002</c:v>
                </c:pt>
                <c:pt idx="12">
                  <c:v>-2.8799000000000001</c:v>
                </c:pt>
                <c:pt idx="13">
                  <c:v>-3.1671</c:v>
                </c:pt>
                <c:pt idx="14">
                  <c:v>-3.5324</c:v>
                </c:pt>
                <c:pt idx="15">
                  <c:v>-2.6158999999999999</c:v>
                </c:pt>
                <c:pt idx="16">
                  <c:v>-1.8561000000000001</c:v>
                </c:pt>
                <c:pt idx="17">
                  <c:v>-1.1494</c:v>
                </c:pt>
                <c:pt idx="18">
                  <c:v>-0.4793</c:v>
                </c:pt>
                <c:pt idx="19">
                  <c:v>-8.72E-2</c:v>
                </c:pt>
                <c:pt idx="20">
                  <c:v>-8.0000000000000002E-3</c:v>
                </c:pt>
              </c:numCache>
            </c:numRef>
          </c:val>
          <c:extLst>
            <c:ext xmlns:c16="http://schemas.microsoft.com/office/drawing/2014/chart" uri="{C3380CC4-5D6E-409C-BE32-E72D297353CC}">
              <c16:uniqueId val="{00000016-57C7-4588-BE1B-1643E6A09435}"/>
            </c:ext>
          </c:extLst>
        </c:ser>
        <c:ser>
          <c:idx val="3"/>
          <c:order val="3"/>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57C7-4588-BE1B-1643E6A09435}"/>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57C7-4588-BE1B-1643E6A09435}"/>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C-57C7-4588-BE1B-1643E6A09435}"/>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57C7-4588-BE1B-1643E6A09435}"/>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57C7-4588-BE1B-1643E6A09435}"/>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57C7-4588-BE1B-1643E6A09435}"/>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57C7-4588-BE1B-1643E6A09435}"/>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57C7-4588-BE1B-1643E6A09435}"/>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57C7-4588-BE1B-1643E6A09435}"/>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57C7-4588-BE1B-1643E6A09435}"/>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C-57C7-4588-BE1B-1643E6A09435}"/>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graphdata!$D$4:$D$24</c:f>
              <c:numCache>
                <c:formatCode>0_ </c:formatCode>
                <c:ptCount val="21"/>
                <c:pt idx="0">
                  <c:v>1.4825999999999999</c:v>
                </c:pt>
                <c:pt idx="1">
                  <c:v>1.7715000000000001</c:v>
                </c:pt>
                <c:pt idx="2">
                  <c:v>1.8935</c:v>
                </c:pt>
                <c:pt idx="3">
                  <c:v>1.9231</c:v>
                </c:pt>
                <c:pt idx="4">
                  <c:v>1.7414000000000001</c:v>
                </c:pt>
                <c:pt idx="5">
                  <c:v>1.7979000000000001</c:v>
                </c:pt>
                <c:pt idx="6">
                  <c:v>2.0777999999999999</c:v>
                </c:pt>
                <c:pt idx="7">
                  <c:v>2.3883000000000001</c:v>
                </c:pt>
                <c:pt idx="8">
                  <c:v>2.7387000000000001</c:v>
                </c:pt>
                <c:pt idx="9">
                  <c:v>3.4148999999999998</c:v>
                </c:pt>
                <c:pt idx="10">
                  <c:v>3.1825000000000001</c:v>
                </c:pt>
                <c:pt idx="11">
                  <c:v>3.2303999999999999</c:v>
                </c:pt>
                <c:pt idx="12">
                  <c:v>3.1238999999999999</c:v>
                </c:pt>
                <c:pt idx="13">
                  <c:v>3.4862000000000002</c:v>
                </c:pt>
                <c:pt idx="14">
                  <c:v>4.0967000000000002</c:v>
                </c:pt>
                <c:pt idx="15">
                  <c:v>3.3864999999999998</c:v>
                </c:pt>
                <c:pt idx="16">
                  <c:v>2.7458999999999998</c:v>
                </c:pt>
                <c:pt idx="17">
                  <c:v>2.2382</c:v>
                </c:pt>
                <c:pt idx="18">
                  <c:v>1.2438</c:v>
                </c:pt>
                <c:pt idx="19">
                  <c:v>0.3926</c:v>
                </c:pt>
                <c:pt idx="20">
                  <c:v>6.4699999999999994E-2</c:v>
                </c:pt>
              </c:numCache>
            </c:numRef>
          </c:val>
          <c:extLst>
            <c:ext xmlns:c16="http://schemas.microsoft.com/office/drawing/2014/chart" uri="{C3380CC4-5D6E-409C-BE32-E72D297353CC}">
              <c16:uniqueId val="{0000002D-57C7-4588-BE1B-1643E6A09435}"/>
            </c:ext>
          </c:extLst>
        </c:ser>
        <c:dLbls>
          <c:showLegendKey val="0"/>
          <c:showVal val="0"/>
          <c:showCatName val="0"/>
          <c:showSerName val="0"/>
          <c:showPercent val="0"/>
          <c:showBubbleSize val="0"/>
        </c:dLbls>
        <c:gapWidth val="0"/>
        <c:overlap val="100"/>
        <c:axId val="236626688"/>
        <c:axId val="236628224"/>
      </c:barChart>
      <c:catAx>
        <c:axId val="236626688"/>
        <c:scaling>
          <c:orientation val="minMax"/>
        </c:scaling>
        <c:delete val="1"/>
        <c:axPos val="l"/>
        <c:numFmt formatCode="General" sourceLinked="0"/>
        <c:majorTickMark val="out"/>
        <c:minorTickMark val="none"/>
        <c:tickLblPos val="nextTo"/>
        <c:crossAx val="236628224"/>
        <c:crosses val="autoZero"/>
        <c:auto val="1"/>
        <c:lblAlgn val="ctr"/>
        <c:lblOffset val="100"/>
        <c:noMultiLvlLbl val="0"/>
      </c:catAx>
      <c:valAx>
        <c:axId val="236628224"/>
        <c:scaling>
          <c:orientation val="minMax"/>
        </c:scaling>
        <c:delete val="0"/>
        <c:axPos val="b"/>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36626688"/>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14392059553345E-2"/>
          <c:y val="3.7499382083965964E-2"/>
          <c:w val="0.85575688894967539"/>
          <c:h val="0.90282938433410886"/>
        </c:manualLayout>
      </c:layout>
      <c:barChart>
        <c:barDir val="bar"/>
        <c:grouping val="clustered"/>
        <c:varyColors val="0"/>
        <c:ser>
          <c:idx val="2"/>
          <c:order val="0"/>
          <c:tx>
            <c:strRef>
              <c:f>graphdata!$M$3</c:f>
              <c:strCache>
                <c:ptCount val="1"/>
                <c:pt idx="0">
                  <c:v>ダミー</c:v>
                </c:pt>
              </c:strCache>
            </c:strRef>
          </c:tx>
          <c:spPr>
            <a:noFill/>
          </c:spPr>
          <c:invertIfNegative val="0"/>
          <c:val>
            <c:numRef>
              <c:f>graphdata!$M$4:$M$24</c:f>
              <c:numCache>
                <c:formatCode>0_ </c:formatCode>
                <c:ptCount val="21"/>
                <c:pt idx="0">
                  <c:v>-36.143799999999999</c:v>
                </c:pt>
                <c:pt idx="1">
                  <c:v>-36.143799999999999</c:v>
                </c:pt>
                <c:pt idx="2">
                  <c:v>-36.143799999999999</c:v>
                </c:pt>
                <c:pt idx="3">
                  <c:v>-36.143799999999999</c:v>
                </c:pt>
                <c:pt idx="4">
                  <c:v>-36.143799999999999</c:v>
                </c:pt>
                <c:pt idx="5">
                  <c:v>-36.143799999999999</c:v>
                </c:pt>
                <c:pt idx="6">
                  <c:v>-36.143799999999999</c:v>
                </c:pt>
                <c:pt idx="7">
                  <c:v>-36.143799999999999</c:v>
                </c:pt>
                <c:pt idx="8">
                  <c:v>-36.143799999999999</c:v>
                </c:pt>
                <c:pt idx="9">
                  <c:v>-36.143799999999999</c:v>
                </c:pt>
                <c:pt idx="10">
                  <c:v>-36.143799999999999</c:v>
                </c:pt>
                <c:pt idx="11">
                  <c:v>-36.143799999999999</c:v>
                </c:pt>
                <c:pt idx="12">
                  <c:v>-36.143799999999999</c:v>
                </c:pt>
                <c:pt idx="13">
                  <c:v>-36.143799999999999</c:v>
                </c:pt>
                <c:pt idx="14">
                  <c:v>-36.143799999999999</c:v>
                </c:pt>
                <c:pt idx="15">
                  <c:v>-36.143799999999999</c:v>
                </c:pt>
                <c:pt idx="16">
                  <c:v>-36.143799999999999</c:v>
                </c:pt>
                <c:pt idx="17">
                  <c:v>-36.143799999999999</c:v>
                </c:pt>
                <c:pt idx="18">
                  <c:v>-36.143799999999999</c:v>
                </c:pt>
                <c:pt idx="19">
                  <c:v>-36.143799999999999</c:v>
                </c:pt>
                <c:pt idx="20">
                  <c:v>-36.143799999999999</c:v>
                </c:pt>
              </c:numCache>
            </c:numRef>
          </c:val>
          <c:extLst>
            <c:ext xmlns:c16="http://schemas.microsoft.com/office/drawing/2014/chart" uri="{C3380CC4-5D6E-409C-BE32-E72D297353CC}">
              <c16:uniqueId val="{00000000-F47F-4C46-A1E6-2972AF87671D}"/>
            </c:ext>
          </c:extLst>
        </c:ser>
        <c:ser>
          <c:idx val="3"/>
          <c:order val="1"/>
          <c:tx>
            <c:strRef>
              <c:f>graphdata!$M$3</c:f>
              <c:strCache>
                <c:ptCount val="1"/>
                <c:pt idx="0">
                  <c:v>ダミー</c:v>
                </c:pt>
              </c:strCache>
            </c:strRef>
          </c:tx>
          <c:spPr>
            <a:noFill/>
          </c:spPr>
          <c:invertIfNegative val="0"/>
          <c:val>
            <c:numRef>
              <c:f>graphdata!$N$4:$N$24</c:f>
              <c:numCache>
                <c:formatCode>0_ </c:formatCode>
                <c:ptCount val="21"/>
                <c:pt idx="0">
                  <c:v>36.143799999999999</c:v>
                </c:pt>
                <c:pt idx="1">
                  <c:v>36.143799999999999</c:v>
                </c:pt>
                <c:pt idx="2">
                  <c:v>36.143799999999999</c:v>
                </c:pt>
                <c:pt idx="3">
                  <c:v>36.143799999999999</c:v>
                </c:pt>
                <c:pt idx="4">
                  <c:v>36.143799999999999</c:v>
                </c:pt>
                <c:pt idx="5">
                  <c:v>36.143799999999999</c:v>
                </c:pt>
                <c:pt idx="6">
                  <c:v>36.143799999999999</c:v>
                </c:pt>
                <c:pt idx="7">
                  <c:v>36.143799999999999</c:v>
                </c:pt>
                <c:pt idx="8">
                  <c:v>36.143799999999999</c:v>
                </c:pt>
                <c:pt idx="9">
                  <c:v>36.143799999999999</c:v>
                </c:pt>
                <c:pt idx="10">
                  <c:v>36.143799999999999</c:v>
                </c:pt>
                <c:pt idx="11">
                  <c:v>36.143799999999999</c:v>
                </c:pt>
                <c:pt idx="12">
                  <c:v>36.143799999999999</c:v>
                </c:pt>
                <c:pt idx="13">
                  <c:v>36.143799999999999</c:v>
                </c:pt>
                <c:pt idx="14">
                  <c:v>36.143799999999999</c:v>
                </c:pt>
                <c:pt idx="15">
                  <c:v>36.143799999999999</c:v>
                </c:pt>
                <c:pt idx="16">
                  <c:v>36.143799999999999</c:v>
                </c:pt>
                <c:pt idx="17">
                  <c:v>36.143799999999999</c:v>
                </c:pt>
                <c:pt idx="18">
                  <c:v>36.143799999999999</c:v>
                </c:pt>
                <c:pt idx="19">
                  <c:v>36.143799999999999</c:v>
                </c:pt>
                <c:pt idx="20">
                  <c:v>36.143799999999999</c:v>
                </c:pt>
              </c:numCache>
            </c:numRef>
          </c:val>
          <c:extLst>
            <c:ext xmlns:c16="http://schemas.microsoft.com/office/drawing/2014/chart" uri="{C3380CC4-5D6E-409C-BE32-E72D297353CC}">
              <c16:uniqueId val="{00000001-F47F-4C46-A1E6-2972AF87671D}"/>
            </c:ext>
          </c:extLst>
        </c:ser>
        <c:ser>
          <c:idx val="0"/>
          <c:order val="2"/>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F47F-4C46-A1E6-2972AF87671D}"/>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F47F-4C46-A1E6-2972AF87671D}"/>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7-F47F-4C46-A1E6-2972AF87671D}"/>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F47F-4C46-A1E6-2972AF87671D}"/>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F47F-4C46-A1E6-2972AF87671D}"/>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F47F-4C46-A1E6-2972AF87671D}"/>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F47F-4C46-A1E6-2972AF87671D}"/>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F47F-4C46-A1E6-2972AF87671D}"/>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F47F-4C46-A1E6-2972AF87671D}"/>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5-F47F-4C46-A1E6-2972AF87671D}"/>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graphdata!$F$4:$F$24</c:f>
              <c:numCache>
                <c:formatCode>0_ </c:formatCode>
                <c:ptCount val="21"/>
                <c:pt idx="0">
                  <c:v>-16.235399999999998</c:v>
                </c:pt>
                <c:pt idx="1">
                  <c:v>-17.647400000000001</c:v>
                </c:pt>
                <c:pt idx="2">
                  <c:v>-18.753399999999999</c:v>
                </c:pt>
                <c:pt idx="3">
                  <c:v>-20.3718</c:v>
                </c:pt>
                <c:pt idx="4">
                  <c:v>-23.154199999999999</c:v>
                </c:pt>
                <c:pt idx="5">
                  <c:v>-22.4908</c:v>
                </c:pt>
                <c:pt idx="6">
                  <c:v>-23.065300000000001</c:v>
                </c:pt>
                <c:pt idx="7">
                  <c:v>-24.733499999999999</c:v>
                </c:pt>
                <c:pt idx="8">
                  <c:v>-28.073599999999999</c:v>
                </c:pt>
                <c:pt idx="9">
                  <c:v>-35.048099999999998</c:v>
                </c:pt>
                <c:pt idx="10">
                  <c:v>-31.195799999999998</c:v>
                </c:pt>
                <c:pt idx="11">
                  <c:v>-26.4101</c:v>
                </c:pt>
                <c:pt idx="12">
                  <c:v>-21.876200000000001</c:v>
                </c:pt>
                <c:pt idx="13">
                  <c:v>-23.730599999999999</c:v>
                </c:pt>
                <c:pt idx="14">
                  <c:v>-28.4877</c:v>
                </c:pt>
                <c:pt idx="15">
                  <c:v>-22.430499999999999</c:v>
                </c:pt>
                <c:pt idx="16">
                  <c:v>-15.551</c:v>
                </c:pt>
                <c:pt idx="17">
                  <c:v>-8.1844999999999999</c:v>
                </c:pt>
                <c:pt idx="18">
                  <c:v>-2.6515</c:v>
                </c:pt>
                <c:pt idx="19">
                  <c:v>-0.45100000000000001</c:v>
                </c:pt>
                <c:pt idx="20">
                  <c:v>-4.7699999999999999E-2</c:v>
                </c:pt>
              </c:numCache>
            </c:numRef>
          </c:val>
          <c:extLst>
            <c:ext xmlns:c16="http://schemas.microsoft.com/office/drawing/2014/chart" uri="{C3380CC4-5D6E-409C-BE32-E72D297353CC}">
              <c16:uniqueId val="{00000016-F47F-4C46-A1E6-2972AF87671D}"/>
            </c:ext>
          </c:extLst>
        </c:ser>
        <c:ser>
          <c:idx val="1"/>
          <c:order val="3"/>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F47F-4C46-A1E6-2972AF87671D}"/>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F47F-4C46-A1E6-2972AF87671D}"/>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C-F47F-4C46-A1E6-2972AF87671D}"/>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F47F-4C46-A1E6-2972AF87671D}"/>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F47F-4C46-A1E6-2972AF87671D}"/>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F47F-4C46-A1E6-2972AF87671D}"/>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F47F-4C46-A1E6-2972AF87671D}"/>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F47F-4C46-A1E6-2972AF87671D}"/>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F47F-4C46-A1E6-2972AF87671D}"/>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F47F-4C46-A1E6-2972AF87671D}"/>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C-F47F-4C46-A1E6-2972AF87671D}"/>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graphdata!$G$4:$G$24</c:f>
              <c:numCache>
                <c:formatCode>0_ </c:formatCode>
                <c:ptCount val="21"/>
                <c:pt idx="0">
                  <c:v>15.506</c:v>
                </c:pt>
                <c:pt idx="1">
                  <c:v>16.9466</c:v>
                </c:pt>
                <c:pt idx="2">
                  <c:v>17.8611</c:v>
                </c:pt>
                <c:pt idx="3">
                  <c:v>19.7103</c:v>
                </c:pt>
                <c:pt idx="4">
                  <c:v>23.565300000000001</c:v>
                </c:pt>
                <c:pt idx="5">
                  <c:v>23.3048</c:v>
                </c:pt>
                <c:pt idx="6">
                  <c:v>23.6371</c:v>
                </c:pt>
                <c:pt idx="7">
                  <c:v>25.4147</c:v>
                </c:pt>
                <c:pt idx="8">
                  <c:v>29.162600000000001</c:v>
                </c:pt>
                <c:pt idx="9">
                  <c:v>36.143799999999999</c:v>
                </c:pt>
                <c:pt idx="10">
                  <c:v>32.1721</c:v>
                </c:pt>
                <c:pt idx="11">
                  <c:v>27.398399999999999</c:v>
                </c:pt>
                <c:pt idx="12">
                  <c:v>23.021899999999999</c:v>
                </c:pt>
                <c:pt idx="13">
                  <c:v>26.194299999999998</c:v>
                </c:pt>
                <c:pt idx="14">
                  <c:v>33.3855</c:v>
                </c:pt>
                <c:pt idx="15">
                  <c:v>28.741299999999999</c:v>
                </c:pt>
                <c:pt idx="16">
                  <c:v>21.889900000000001</c:v>
                </c:pt>
                <c:pt idx="17">
                  <c:v>14.879</c:v>
                </c:pt>
                <c:pt idx="18">
                  <c:v>7.1341999999999999</c:v>
                </c:pt>
                <c:pt idx="19">
                  <c:v>2.0537999999999998</c:v>
                </c:pt>
                <c:pt idx="20">
                  <c:v>0.35980000000000001</c:v>
                </c:pt>
              </c:numCache>
            </c:numRef>
          </c:val>
          <c:extLst>
            <c:ext xmlns:c16="http://schemas.microsoft.com/office/drawing/2014/chart" uri="{C3380CC4-5D6E-409C-BE32-E72D297353CC}">
              <c16:uniqueId val="{0000002D-F47F-4C46-A1E6-2972AF87671D}"/>
            </c:ext>
          </c:extLst>
        </c:ser>
        <c:dLbls>
          <c:showLegendKey val="0"/>
          <c:showVal val="0"/>
          <c:showCatName val="0"/>
          <c:showSerName val="0"/>
          <c:showPercent val="0"/>
          <c:showBubbleSize val="0"/>
        </c:dLbls>
        <c:gapWidth val="0"/>
        <c:overlap val="100"/>
        <c:axId val="236958080"/>
        <c:axId val="236959616"/>
      </c:barChart>
      <c:catAx>
        <c:axId val="236958080"/>
        <c:scaling>
          <c:orientation val="minMax"/>
        </c:scaling>
        <c:delete val="1"/>
        <c:axPos val="l"/>
        <c:majorTickMark val="out"/>
        <c:minorTickMark val="none"/>
        <c:tickLblPos val="nextTo"/>
        <c:crossAx val="236959616"/>
        <c:crosses val="autoZero"/>
        <c:auto val="1"/>
        <c:lblAlgn val="ctr"/>
        <c:lblOffset val="100"/>
        <c:noMultiLvlLbl val="0"/>
      </c:catAx>
      <c:valAx>
        <c:axId val="236959616"/>
        <c:scaling>
          <c:orientation val="minMax"/>
        </c:scaling>
        <c:delete val="0"/>
        <c:axPos val="b"/>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36958080"/>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8326624407329E-2"/>
          <c:y val="3.2124721490890615E-2"/>
          <c:w val="0.8375833467511854"/>
          <c:h val="0.89016928716423449"/>
        </c:manualLayout>
      </c:layout>
      <c:barChart>
        <c:barDir val="bar"/>
        <c:grouping val="clustered"/>
        <c:varyColors val="0"/>
        <c:ser>
          <c:idx val="2"/>
          <c:order val="0"/>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1-D712-42BA-975C-5AB7F617A7F2}"/>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D712-42BA-975C-5AB7F617A7F2}"/>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D712-42BA-975C-5AB7F617A7F2}"/>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7-D712-42BA-975C-5AB7F617A7F2}"/>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D712-42BA-975C-5AB7F617A7F2}"/>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D712-42BA-975C-5AB7F617A7F2}"/>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D712-42BA-975C-5AB7F617A7F2}"/>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D712-42BA-975C-5AB7F617A7F2}"/>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D712-42BA-975C-5AB7F617A7F2}"/>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D712-42BA-975C-5AB7F617A7F2}"/>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graphdata!$C$4:$C$24</c:f>
              <c:numCache>
                <c:formatCode>0_ </c:formatCode>
                <c:ptCount val="21"/>
                <c:pt idx="0">
                  <c:v>-1.5646</c:v>
                </c:pt>
                <c:pt idx="1">
                  <c:v>-1.8341000000000001</c:v>
                </c:pt>
                <c:pt idx="2">
                  <c:v>-1.9897</c:v>
                </c:pt>
                <c:pt idx="3">
                  <c:v>-2.0718999999999999</c:v>
                </c:pt>
                <c:pt idx="4">
                  <c:v>-1.768</c:v>
                </c:pt>
                <c:pt idx="5">
                  <c:v>-1.8640000000000001</c:v>
                </c:pt>
                <c:pt idx="6">
                  <c:v>-2.0918000000000001</c:v>
                </c:pt>
                <c:pt idx="7">
                  <c:v>-2.3169</c:v>
                </c:pt>
                <c:pt idx="8">
                  <c:v>-2.6951999999999998</c:v>
                </c:pt>
                <c:pt idx="9">
                  <c:v>-3.3157000000000001</c:v>
                </c:pt>
                <c:pt idx="10">
                  <c:v>-2.8972000000000002</c:v>
                </c:pt>
                <c:pt idx="11">
                  <c:v>-2.8509000000000002</c:v>
                </c:pt>
                <c:pt idx="12">
                  <c:v>-2.8799000000000001</c:v>
                </c:pt>
                <c:pt idx="13">
                  <c:v>-3.1671</c:v>
                </c:pt>
                <c:pt idx="14">
                  <c:v>-3.5324</c:v>
                </c:pt>
                <c:pt idx="15">
                  <c:v>-2.6158999999999999</c:v>
                </c:pt>
                <c:pt idx="16">
                  <c:v>-1.8561000000000001</c:v>
                </c:pt>
                <c:pt idx="17">
                  <c:v>-1.1494</c:v>
                </c:pt>
                <c:pt idx="18">
                  <c:v>-0.4793</c:v>
                </c:pt>
                <c:pt idx="19">
                  <c:v>-8.72E-2</c:v>
                </c:pt>
                <c:pt idx="20">
                  <c:v>-8.0000000000000002E-3</c:v>
                </c:pt>
              </c:numCache>
            </c:numRef>
          </c:val>
          <c:extLst>
            <c:ext xmlns:c16="http://schemas.microsoft.com/office/drawing/2014/chart" uri="{C3380CC4-5D6E-409C-BE32-E72D297353CC}">
              <c16:uniqueId val="{00000014-D712-42BA-975C-5AB7F617A7F2}"/>
            </c:ext>
          </c:extLst>
        </c:ser>
        <c:ser>
          <c:idx val="3"/>
          <c:order val="1"/>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6-D712-42BA-975C-5AB7F617A7F2}"/>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D712-42BA-975C-5AB7F617A7F2}"/>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D712-42BA-975C-5AB7F617A7F2}"/>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C-D712-42BA-975C-5AB7F617A7F2}"/>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D712-42BA-975C-5AB7F617A7F2}"/>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D712-42BA-975C-5AB7F617A7F2}"/>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D712-42BA-975C-5AB7F617A7F2}"/>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D712-42BA-975C-5AB7F617A7F2}"/>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D712-42BA-975C-5AB7F617A7F2}"/>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D712-42BA-975C-5AB7F617A7F2}"/>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D712-42BA-975C-5AB7F617A7F2}"/>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graphdata!$D$4:$D$24</c:f>
              <c:numCache>
                <c:formatCode>0_ </c:formatCode>
                <c:ptCount val="21"/>
                <c:pt idx="0">
                  <c:v>1.4825999999999999</c:v>
                </c:pt>
                <c:pt idx="1">
                  <c:v>1.7715000000000001</c:v>
                </c:pt>
                <c:pt idx="2">
                  <c:v>1.8935</c:v>
                </c:pt>
                <c:pt idx="3">
                  <c:v>1.9231</c:v>
                </c:pt>
                <c:pt idx="4">
                  <c:v>1.7414000000000001</c:v>
                </c:pt>
                <c:pt idx="5">
                  <c:v>1.7979000000000001</c:v>
                </c:pt>
                <c:pt idx="6">
                  <c:v>2.0777999999999999</c:v>
                </c:pt>
                <c:pt idx="7">
                  <c:v>2.3883000000000001</c:v>
                </c:pt>
                <c:pt idx="8">
                  <c:v>2.7387000000000001</c:v>
                </c:pt>
                <c:pt idx="9">
                  <c:v>3.4148999999999998</c:v>
                </c:pt>
                <c:pt idx="10">
                  <c:v>3.1825000000000001</c:v>
                </c:pt>
                <c:pt idx="11">
                  <c:v>3.2303999999999999</c:v>
                </c:pt>
                <c:pt idx="12">
                  <c:v>3.1238999999999999</c:v>
                </c:pt>
                <c:pt idx="13">
                  <c:v>3.4862000000000002</c:v>
                </c:pt>
                <c:pt idx="14">
                  <c:v>4.0967000000000002</c:v>
                </c:pt>
                <c:pt idx="15">
                  <c:v>3.3864999999999998</c:v>
                </c:pt>
                <c:pt idx="16">
                  <c:v>2.7458999999999998</c:v>
                </c:pt>
                <c:pt idx="17">
                  <c:v>2.2382</c:v>
                </c:pt>
                <c:pt idx="18">
                  <c:v>1.2438</c:v>
                </c:pt>
                <c:pt idx="19">
                  <c:v>0.3926</c:v>
                </c:pt>
                <c:pt idx="20">
                  <c:v>6.4699999999999994E-2</c:v>
                </c:pt>
              </c:numCache>
            </c:numRef>
          </c:val>
          <c:extLst>
            <c:ext xmlns:c16="http://schemas.microsoft.com/office/drawing/2014/chart" uri="{C3380CC4-5D6E-409C-BE32-E72D297353CC}">
              <c16:uniqueId val="{0000002B-D712-42BA-975C-5AB7F617A7F2}"/>
            </c:ext>
          </c:extLst>
        </c:ser>
        <c:ser>
          <c:idx val="0"/>
          <c:order val="2"/>
          <c:tx>
            <c:strRef>
              <c:f>graphdata!$I$3</c:f>
              <c:strCache>
                <c:ptCount val="1"/>
                <c:pt idx="0">
                  <c:v>ダミー</c:v>
                </c:pt>
              </c:strCache>
            </c:strRef>
          </c:tx>
          <c:spPr>
            <a:noFill/>
          </c:spPr>
          <c:invertIfNegative val="0"/>
          <c:val>
            <c:numRef>
              <c:f>graphdata!$I$4:$I$24</c:f>
              <c:numCache>
                <c:formatCode>0_ </c:formatCode>
                <c:ptCount val="21"/>
                <c:pt idx="0">
                  <c:v>-36.143799999999999</c:v>
                </c:pt>
                <c:pt idx="1">
                  <c:v>-36.143799999999999</c:v>
                </c:pt>
                <c:pt idx="2">
                  <c:v>-36.143799999999999</c:v>
                </c:pt>
                <c:pt idx="3">
                  <c:v>-36.143799999999999</c:v>
                </c:pt>
                <c:pt idx="4">
                  <c:v>-36.143799999999999</c:v>
                </c:pt>
                <c:pt idx="5">
                  <c:v>-36.143799999999999</c:v>
                </c:pt>
                <c:pt idx="6">
                  <c:v>-36.143799999999999</c:v>
                </c:pt>
                <c:pt idx="7">
                  <c:v>-36.143799999999999</c:v>
                </c:pt>
                <c:pt idx="8">
                  <c:v>-36.143799999999999</c:v>
                </c:pt>
                <c:pt idx="9">
                  <c:v>-36.143799999999999</c:v>
                </c:pt>
                <c:pt idx="10">
                  <c:v>-36.143799999999999</c:v>
                </c:pt>
                <c:pt idx="11">
                  <c:v>-36.143799999999999</c:v>
                </c:pt>
                <c:pt idx="12">
                  <c:v>-36.143799999999999</c:v>
                </c:pt>
                <c:pt idx="13">
                  <c:v>-36.143799999999999</c:v>
                </c:pt>
                <c:pt idx="14">
                  <c:v>-36.143799999999999</c:v>
                </c:pt>
                <c:pt idx="15">
                  <c:v>-36.143799999999999</c:v>
                </c:pt>
                <c:pt idx="16">
                  <c:v>-36.143799999999999</c:v>
                </c:pt>
                <c:pt idx="17">
                  <c:v>-36.143799999999999</c:v>
                </c:pt>
                <c:pt idx="18">
                  <c:v>-36.143799999999999</c:v>
                </c:pt>
                <c:pt idx="19">
                  <c:v>-36.143799999999999</c:v>
                </c:pt>
                <c:pt idx="20">
                  <c:v>-36.143799999999999</c:v>
                </c:pt>
              </c:numCache>
            </c:numRef>
          </c:val>
          <c:extLst>
            <c:ext xmlns:c16="http://schemas.microsoft.com/office/drawing/2014/chart" uri="{C3380CC4-5D6E-409C-BE32-E72D297353CC}">
              <c16:uniqueId val="{0000002C-D712-42BA-975C-5AB7F617A7F2}"/>
            </c:ext>
          </c:extLst>
        </c:ser>
        <c:ser>
          <c:idx val="1"/>
          <c:order val="3"/>
          <c:tx>
            <c:strRef>
              <c:f>graphdata!$I$3</c:f>
              <c:strCache>
                <c:ptCount val="1"/>
                <c:pt idx="0">
                  <c:v>ダミー</c:v>
                </c:pt>
              </c:strCache>
            </c:strRef>
          </c:tx>
          <c:spPr>
            <a:noFill/>
          </c:spPr>
          <c:invertIfNegative val="0"/>
          <c:val>
            <c:numRef>
              <c:f>graphdata!$J$4:$J$24</c:f>
              <c:numCache>
                <c:formatCode>0_ </c:formatCode>
                <c:ptCount val="21"/>
                <c:pt idx="0">
                  <c:v>36.143799999999999</c:v>
                </c:pt>
                <c:pt idx="1">
                  <c:v>36.143799999999999</c:v>
                </c:pt>
                <c:pt idx="2">
                  <c:v>36.143799999999999</c:v>
                </c:pt>
                <c:pt idx="3">
                  <c:v>36.143799999999999</c:v>
                </c:pt>
                <c:pt idx="4">
                  <c:v>36.143799999999999</c:v>
                </c:pt>
                <c:pt idx="5">
                  <c:v>36.143799999999999</c:v>
                </c:pt>
                <c:pt idx="6">
                  <c:v>36.143799999999999</c:v>
                </c:pt>
                <c:pt idx="7">
                  <c:v>36.143799999999999</c:v>
                </c:pt>
                <c:pt idx="8">
                  <c:v>36.143799999999999</c:v>
                </c:pt>
                <c:pt idx="9">
                  <c:v>36.143799999999999</c:v>
                </c:pt>
                <c:pt idx="10">
                  <c:v>36.143799999999999</c:v>
                </c:pt>
                <c:pt idx="11">
                  <c:v>36.143799999999999</c:v>
                </c:pt>
                <c:pt idx="12">
                  <c:v>36.143799999999999</c:v>
                </c:pt>
                <c:pt idx="13">
                  <c:v>36.143799999999999</c:v>
                </c:pt>
                <c:pt idx="14">
                  <c:v>36.143799999999999</c:v>
                </c:pt>
                <c:pt idx="15">
                  <c:v>36.143799999999999</c:v>
                </c:pt>
                <c:pt idx="16">
                  <c:v>36.143799999999999</c:v>
                </c:pt>
                <c:pt idx="17">
                  <c:v>36.143799999999999</c:v>
                </c:pt>
                <c:pt idx="18">
                  <c:v>36.143799999999999</c:v>
                </c:pt>
                <c:pt idx="19">
                  <c:v>36.143799999999999</c:v>
                </c:pt>
                <c:pt idx="20">
                  <c:v>36.143799999999999</c:v>
                </c:pt>
              </c:numCache>
            </c:numRef>
          </c:val>
          <c:extLst>
            <c:ext xmlns:c16="http://schemas.microsoft.com/office/drawing/2014/chart" uri="{C3380CC4-5D6E-409C-BE32-E72D297353CC}">
              <c16:uniqueId val="{0000002D-D712-42BA-975C-5AB7F617A7F2}"/>
            </c:ext>
          </c:extLst>
        </c:ser>
        <c:dLbls>
          <c:showLegendKey val="0"/>
          <c:showVal val="0"/>
          <c:showCatName val="0"/>
          <c:showSerName val="0"/>
          <c:showPercent val="0"/>
          <c:showBubbleSize val="0"/>
        </c:dLbls>
        <c:gapWidth val="0"/>
        <c:overlap val="100"/>
        <c:axId val="238409600"/>
        <c:axId val="238411136"/>
      </c:barChart>
      <c:catAx>
        <c:axId val="238409600"/>
        <c:scaling>
          <c:orientation val="minMax"/>
        </c:scaling>
        <c:delete val="1"/>
        <c:axPos val="l"/>
        <c:numFmt formatCode="General" sourceLinked="0"/>
        <c:majorTickMark val="out"/>
        <c:minorTickMark val="none"/>
        <c:tickLblPos val="nextTo"/>
        <c:crossAx val="238411136"/>
        <c:crosses val="autoZero"/>
        <c:auto val="1"/>
        <c:lblAlgn val="ctr"/>
        <c:lblOffset val="100"/>
        <c:noMultiLvlLbl val="0"/>
      </c:catAx>
      <c:valAx>
        <c:axId val="238411136"/>
        <c:scaling>
          <c:orientation val="minMax"/>
        </c:scaling>
        <c:delete val="0"/>
        <c:axPos val="b"/>
        <c:majorGridlines/>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38409600"/>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14392059553345E-2"/>
          <c:y val="3.7499382083965964E-2"/>
          <c:w val="0.85575688894967539"/>
          <c:h val="0.89225085950493355"/>
        </c:manualLayout>
      </c:layout>
      <c:barChart>
        <c:barDir val="bar"/>
        <c:grouping val="clustered"/>
        <c:varyColors val="0"/>
        <c:ser>
          <c:idx val="0"/>
          <c:order val="0"/>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1-3D4F-4E2C-BBD6-E8C01D77664E}"/>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3-3D4F-4E2C-BBD6-E8C01D77664E}"/>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05-3D4F-4E2C-BBD6-E8C01D77664E}"/>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7-3D4F-4E2C-BBD6-E8C01D77664E}"/>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9-3D4F-4E2C-BBD6-E8C01D77664E}"/>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B-3D4F-4E2C-BBD6-E8C01D77664E}"/>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D-3D4F-4E2C-BBD6-E8C01D77664E}"/>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0F-3D4F-4E2C-BBD6-E8C01D77664E}"/>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1-3D4F-4E2C-BBD6-E8C01D77664E}"/>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3-3D4F-4E2C-BBD6-E8C01D77664E}"/>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graphdata!$F$4:$F$24</c:f>
              <c:numCache>
                <c:formatCode>0_ </c:formatCode>
                <c:ptCount val="21"/>
                <c:pt idx="0">
                  <c:v>-16.235399999999998</c:v>
                </c:pt>
                <c:pt idx="1">
                  <c:v>-17.647400000000001</c:v>
                </c:pt>
                <c:pt idx="2">
                  <c:v>-18.753399999999999</c:v>
                </c:pt>
                <c:pt idx="3">
                  <c:v>-20.3718</c:v>
                </c:pt>
                <c:pt idx="4">
                  <c:v>-23.154199999999999</c:v>
                </c:pt>
                <c:pt idx="5">
                  <c:v>-22.4908</c:v>
                </c:pt>
                <c:pt idx="6">
                  <c:v>-23.065300000000001</c:v>
                </c:pt>
                <c:pt idx="7">
                  <c:v>-24.733499999999999</c:v>
                </c:pt>
                <c:pt idx="8">
                  <c:v>-28.073599999999999</c:v>
                </c:pt>
                <c:pt idx="9">
                  <c:v>-35.048099999999998</c:v>
                </c:pt>
                <c:pt idx="10">
                  <c:v>-31.195799999999998</c:v>
                </c:pt>
                <c:pt idx="11">
                  <c:v>-26.4101</c:v>
                </c:pt>
                <c:pt idx="12">
                  <c:v>-21.876200000000001</c:v>
                </c:pt>
                <c:pt idx="13">
                  <c:v>-23.730599999999999</c:v>
                </c:pt>
                <c:pt idx="14">
                  <c:v>-28.4877</c:v>
                </c:pt>
                <c:pt idx="15">
                  <c:v>-22.430499999999999</c:v>
                </c:pt>
                <c:pt idx="16">
                  <c:v>-15.551</c:v>
                </c:pt>
                <c:pt idx="17">
                  <c:v>-8.1844999999999999</c:v>
                </c:pt>
                <c:pt idx="18">
                  <c:v>-2.6515</c:v>
                </c:pt>
                <c:pt idx="19">
                  <c:v>-0.45100000000000001</c:v>
                </c:pt>
                <c:pt idx="20">
                  <c:v>-4.7699999999999999E-2</c:v>
                </c:pt>
              </c:numCache>
            </c:numRef>
          </c:val>
          <c:extLst>
            <c:ext xmlns:c16="http://schemas.microsoft.com/office/drawing/2014/chart" uri="{C3380CC4-5D6E-409C-BE32-E72D297353CC}">
              <c16:uniqueId val="{00000014-3D4F-4E2C-BBD6-E8C01D77664E}"/>
            </c:ext>
          </c:extLst>
        </c:ser>
        <c:ser>
          <c:idx val="1"/>
          <c:order val="1"/>
          <c:spPr>
            <a:solidFill>
              <a:schemeClr val="accent2">
                <a:lumMod val="40000"/>
                <a:lumOff val="60000"/>
              </a:schemeClr>
            </a:solidFill>
            <a:ln>
              <a:solidFill>
                <a:schemeClr val="tx1">
                  <a:lumMod val="75000"/>
                  <a:lumOff val="25000"/>
                </a:schemeClr>
              </a:solidFill>
            </a:ln>
          </c:spPr>
          <c:invertIfNegative val="0"/>
          <c:dPt>
            <c:idx val="0"/>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6-3D4F-4E2C-BBD6-E8C01D77664E}"/>
              </c:ext>
            </c:extLst>
          </c:dPt>
          <c:dPt>
            <c:idx val="1"/>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8-3D4F-4E2C-BBD6-E8C01D77664E}"/>
              </c:ext>
            </c:extLst>
          </c:dPt>
          <c:dPt>
            <c:idx val="2"/>
            <c:invertIfNegative val="0"/>
            <c:bubble3D val="0"/>
            <c:spPr>
              <a:solidFill>
                <a:schemeClr val="accent4">
                  <a:lumMod val="40000"/>
                  <a:lumOff val="60000"/>
                </a:schemeClr>
              </a:solidFill>
              <a:ln>
                <a:solidFill>
                  <a:schemeClr val="tx1">
                    <a:lumMod val="75000"/>
                    <a:lumOff val="25000"/>
                  </a:schemeClr>
                </a:solidFill>
              </a:ln>
            </c:spPr>
            <c:extLst>
              <c:ext xmlns:c16="http://schemas.microsoft.com/office/drawing/2014/chart" uri="{C3380CC4-5D6E-409C-BE32-E72D297353CC}">
                <c16:uniqueId val="{0000001A-3D4F-4E2C-BBD6-E8C01D77664E}"/>
              </c:ext>
            </c:extLst>
          </c:dPt>
          <c:dPt>
            <c:idx val="13"/>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C-3D4F-4E2C-BBD6-E8C01D77664E}"/>
              </c:ext>
            </c:extLst>
          </c:dPt>
          <c:dPt>
            <c:idx val="14"/>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1E-3D4F-4E2C-BBD6-E8C01D77664E}"/>
              </c:ext>
            </c:extLst>
          </c:dPt>
          <c:dPt>
            <c:idx val="15"/>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0-3D4F-4E2C-BBD6-E8C01D77664E}"/>
              </c:ext>
            </c:extLst>
          </c:dPt>
          <c:dPt>
            <c:idx val="16"/>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2-3D4F-4E2C-BBD6-E8C01D77664E}"/>
              </c:ext>
            </c:extLst>
          </c:dPt>
          <c:dPt>
            <c:idx val="17"/>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4-3D4F-4E2C-BBD6-E8C01D77664E}"/>
              </c:ext>
            </c:extLst>
          </c:dPt>
          <c:dPt>
            <c:idx val="18"/>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6-3D4F-4E2C-BBD6-E8C01D77664E}"/>
              </c:ext>
            </c:extLst>
          </c:dPt>
          <c:dPt>
            <c:idx val="19"/>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8-3D4F-4E2C-BBD6-E8C01D77664E}"/>
              </c:ext>
            </c:extLst>
          </c:dPt>
          <c:dPt>
            <c:idx val="20"/>
            <c:invertIfNegative val="0"/>
            <c:bubble3D val="0"/>
            <c:spPr>
              <a:solidFill>
                <a:schemeClr val="accent3">
                  <a:lumMod val="60000"/>
                  <a:lumOff val="40000"/>
                </a:schemeClr>
              </a:solidFill>
              <a:ln>
                <a:solidFill>
                  <a:schemeClr val="tx1">
                    <a:lumMod val="75000"/>
                    <a:lumOff val="25000"/>
                  </a:schemeClr>
                </a:solidFill>
              </a:ln>
            </c:spPr>
            <c:extLst>
              <c:ext xmlns:c16="http://schemas.microsoft.com/office/drawing/2014/chart" uri="{C3380CC4-5D6E-409C-BE32-E72D297353CC}">
                <c16:uniqueId val="{0000002A-3D4F-4E2C-BBD6-E8C01D77664E}"/>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graphdata!$G$4:$G$24</c:f>
              <c:numCache>
                <c:formatCode>0_ </c:formatCode>
                <c:ptCount val="21"/>
                <c:pt idx="0">
                  <c:v>15.506</c:v>
                </c:pt>
                <c:pt idx="1">
                  <c:v>16.9466</c:v>
                </c:pt>
                <c:pt idx="2">
                  <c:v>17.8611</c:v>
                </c:pt>
                <c:pt idx="3">
                  <c:v>19.7103</c:v>
                </c:pt>
                <c:pt idx="4">
                  <c:v>23.565300000000001</c:v>
                </c:pt>
                <c:pt idx="5">
                  <c:v>23.3048</c:v>
                </c:pt>
                <c:pt idx="6">
                  <c:v>23.6371</c:v>
                </c:pt>
                <c:pt idx="7">
                  <c:v>25.4147</c:v>
                </c:pt>
                <c:pt idx="8">
                  <c:v>29.162600000000001</c:v>
                </c:pt>
                <c:pt idx="9">
                  <c:v>36.143799999999999</c:v>
                </c:pt>
                <c:pt idx="10">
                  <c:v>32.1721</c:v>
                </c:pt>
                <c:pt idx="11">
                  <c:v>27.398399999999999</c:v>
                </c:pt>
                <c:pt idx="12">
                  <c:v>23.021899999999999</c:v>
                </c:pt>
                <c:pt idx="13">
                  <c:v>26.194299999999998</c:v>
                </c:pt>
                <c:pt idx="14">
                  <c:v>33.3855</c:v>
                </c:pt>
                <c:pt idx="15">
                  <c:v>28.741299999999999</c:v>
                </c:pt>
                <c:pt idx="16">
                  <c:v>21.889900000000001</c:v>
                </c:pt>
                <c:pt idx="17">
                  <c:v>14.879</c:v>
                </c:pt>
                <c:pt idx="18">
                  <c:v>7.1341999999999999</c:v>
                </c:pt>
                <c:pt idx="19">
                  <c:v>2.0537999999999998</c:v>
                </c:pt>
                <c:pt idx="20">
                  <c:v>0.35980000000000001</c:v>
                </c:pt>
              </c:numCache>
            </c:numRef>
          </c:val>
          <c:extLst>
            <c:ext xmlns:c16="http://schemas.microsoft.com/office/drawing/2014/chart" uri="{C3380CC4-5D6E-409C-BE32-E72D297353CC}">
              <c16:uniqueId val="{0000002B-3D4F-4E2C-BBD6-E8C01D77664E}"/>
            </c:ext>
          </c:extLst>
        </c:ser>
        <c:ser>
          <c:idx val="2"/>
          <c:order val="2"/>
          <c:tx>
            <c:strRef>
              <c:f>graphdata!$I$3</c:f>
              <c:strCache>
                <c:ptCount val="1"/>
                <c:pt idx="0">
                  <c:v>ダミー</c:v>
                </c:pt>
              </c:strCache>
            </c:strRef>
          </c:tx>
          <c:spPr>
            <a:noFill/>
          </c:spPr>
          <c:invertIfNegative val="0"/>
          <c:val>
            <c:numRef>
              <c:f>graphdata!$I$4:$I$24</c:f>
              <c:numCache>
                <c:formatCode>0_ </c:formatCode>
                <c:ptCount val="21"/>
                <c:pt idx="0">
                  <c:v>-36.143799999999999</c:v>
                </c:pt>
                <c:pt idx="1">
                  <c:v>-36.143799999999999</c:v>
                </c:pt>
                <c:pt idx="2">
                  <c:v>-36.143799999999999</c:v>
                </c:pt>
                <c:pt idx="3">
                  <c:v>-36.143799999999999</c:v>
                </c:pt>
                <c:pt idx="4">
                  <c:v>-36.143799999999999</c:v>
                </c:pt>
                <c:pt idx="5">
                  <c:v>-36.143799999999999</c:v>
                </c:pt>
                <c:pt idx="6">
                  <c:v>-36.143799999999999</c:v>
                </c:pt>
                <c:pt idx="7">
                  <c:v>-36.143799999999999</c:v>
                </c:pt>
                <c:pt idx="8">
                  <c:v>-36.143799999999999</c:v>
                </c:pt>
                <c:pt idx="9">
                  <c:v>-36.143799999999999</c:v>
                </c:pt>
                <c:pt idx="10">
                  <c:v>-36.143799999999999</c:v>
                </c:pt>
                <c:pt idx="11">
                  <c:v>-36.143799999999999</c:v>
                </c:pt>
                <c:pt idx="12">
                  <c:v>-36.143799999999999</c:v>
                </c:pt>
                <c:pt idx="13">
                  <c:v>-36.143799999999999</c:v>
                </c:pt>
                <c:pt idx="14">
                  <c:v>-36.143799999999999</c:v>
                </c:pt>
                <c:pt idx="15">
                  <c:v>-36.143799999999999</c:v>
                </c:pt>
                <c:pt idx="16">
                  <c:v>-36.143799999999999</c:v>
                </c:pt>
                <c:pt idx="17">
                  <c:v>-36.143799999999999</c:v>
                </c:pt>
                <c:pt idx="18">
                  <c:v>-36.143799999999999</c:v>
                </c:pt>
                <c:pt idx="19">
                  <c:v>-36.143799999999999</c:v>
                </c:pt>
                <c:pt idx="20">
                  <c:v>-36.143799999999999</c:v>
                </c:pt>
              </c:numCache>
            </c:numRef>
          </c:val>
          <c:extLst>
            <c:ext xmlns:c16="http://schemas.microsoft.com/office/drawing/2014/chart" uri="{C3380CC4-5D6E-409C-BE32-E72D297353CC}">
              <c16:uniqueId val="{0000002C-3D4F-4E2C-BBD6-E8C01D77664E}"/>
            </c:ext>
          </c:extLst>
        </c:ser>
        <c:ser>
          <c:idx val="3"/>
          <c:order val="3"/>
          <c:tx>
            <c:strRef>
              <c:f>graphdata!$I$3</c:f>
              <c:strCache>
                <c:ptCount val="1"/>
                <c:pt idx="0">
                  <c:v>ダミー</c:v>
                </c:pt>
              </c:strCache>
            </c:strRef>
          </c:tx>
          <c:spPr>
            <a:noFill/>
          </c:spPr>
          <c:invertIfNegative val="0"/>
          <c:val>
            <c:numRef>
              <c:f>graphdata!$J$4:$J$24</c:f>
              <c:numCache>
                <c:formatCode>0_ </c:formatCode>
                <c:ptCount val="21"/>
                <c:pt idx="0">
                  <c:v>36.143799999999999</c:v>
                </c:pt>
                <c:pt idx="1">
                  <c:v>36.143799999999999</c:v>
                </c:pt>
                <c:pt idx="2">
                  <c:v>36.143799999999999</c:v>
                </c:pt>
                <c:pt idx="3">
                  <c:v>36.143799999999999</c:v>
                </c:pt>
                <c:pt idx="4">
                  <c:v>36.143799999999999</c:v>
                </c:pt>
                <c:pt idx="5">
                  <c:v>36.143799999999999</c:v>
                </c:pt>
                <c:pt idx="6">
                  <c:v>36.143799999999999</c:v>
                </c:pt>
                <c:pt idx="7">
                  <c:v>36.143799999999999</c:v>
                </c:pt>
                <c:pt idx="8">
                  <c:v>36.143799999999999</c:v>
                </c:pt>
                <c:pt idx="9">
                  <c:v>36.143799999999999</c:v>
                </c:pt>
                <c:pt idx="10">
                  <c:v>36.143799999999999</c:v>
                </c:pt>
                <c:pt idx="11">
                  <c:v>36.143799999999999</c:v>
                </c:pt>
                <c:pt idx="12">
                  <c:v>36.143799999999999</c:v>
                </c:pt>
                <c:pt idx="13">
                  <c:v>36.143799999999999</c:v>
                </c:pt>
                <c:pt idx="14">
                  <c:v>36.143799999999999</c:v>
                </c:pt>
                <c:pt idx="15">
                  <c:v>36.143799999999999</c:v>
                </c:pt>
                <c:pt idx="16">
                  <c:v>36.143799999999999</c:v>
                </c:pt>
                <c:pt idx="17">
                  <c:v>36.143799999999999</c:v>
                </c:pt>
                <c:pt idx="18">
                  <c:v>36.143799999999999</c:v>
                </c:pt>
                <c:pt idx="19">
                  <c:v>36.143799999999999</c:v>
                </c:pt>
                <c:pt idx="20">
                  <c:v>36.143799999999999</c:v>
                </c:pt>
              </c:numCache>
            </c:numRef>
          </c:val>
          <c:extLst>
            <c:ext xmlns:c16="http://schemas.microsoft.com/office/drawing/2014/chart" uri="{C3380CC4-5D6E-409C-BE32-E72D297353CC}">
              <c16:uniqueId val="{0000002D-3D4F-4E2C-BBD6-E8C01D77664E}"/>
            </c:ext>
          </c:extLst>
        </c:ser>
        <c:dLbls>
          <c:showLegendKey val="0"/>
          <c:showVal val="0"/>
          <c:showCatName val="0"/>
          <c:showSerName val="0"/>
          <c:showPercent val="0"/>
          <c:showBubbleSize val="0"/>
        </c:dLbls>
        <c:gapWidth val="0"/>
        <c:overlap val="100"/>
        <c:axId val="238469120"/>
        <c:axId val="238470656"/>
      </c:barChart>
      <c:catAx>
        <c:axId val="238469120"/>
        <c:scaling>
          <c:orientation val="minMax"/>
        </c:scaling>
        <c:delete val="1"/>
        <c:axPos val="l"/>
        <c:numFmt formatCode="General" sourceLinked="0"/>
        <c:majorTickMark val="out"/>
        <c:minorTickMark val="none"/>
        <c:tickLblPos val="nextTo"/>
        <c:crossAx val="238470656"/>
        <c:crosses val="autoZero"/>
        <c:auto val="1"/>
        <c:lblAlgn val="ctr"/>
        <c:lblOffset val="100"/>
        <c:noMultiLvlLbl val="0"/>
      </c:catAx>
      <c:valAx>
        <c:axId val="238470656"/>
        <c:scaling>
          <c:orientation val="minMax"/>
        </c:scaling>
        <c:delete val="0"/>
        <c:axPos val="b"/>
        <c:majorGridlines/>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38469120"/>
        <c:crosses val="autoZero"/>
        <c:crossBetween val="between"/>
      </c:valAx>
      <c:spPr>
        <a:noFill/>
        <a:ln w="25400">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image" Target="../media/image10.emf"/><Relationship Id="rId18" Type="http://schemas.openxmlformats.org/officeDocument/2006/relationships/image" Target="../media/image15.png"/><Relationship Id="rId3" Type="http://schemas.openxmlformats.org/officeDocument/2006/relationships/chart" Target="../charts/chart3.xml"/><Relationship Id="rId7" Type="http://schemas.openxmlformats.org/officeDocument/2006/relationships/image" Target="../media/image4.emf"/><Relationship Id="rId12" Type="http://schemas.openxmlformats.org/officeDocument/2006/relationships/image" Target="../media/image9.emf"/><Relationship Id="rId17" Type="http://schemas.openxmlformats.org/officeDocument/2006/relationships/image" Target="../media/image14.emf"/><Relationship Id="rId2" Type="http://schemas.openxmlformats.org/officeDocument/2006/relationships/chart" Target="../charts/chart2.xml"/><Relationship Id="rId16" Type="http://schemas.openxmlformats.org/officeDocument/2006/relationships/image" Target="../media/image13.emf"/><Relationship Id="rId20"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image" Target="../media/image8.emf"/><Relationship Id="rId5" Type="http://schemas.openxmlformats.org/officeDocument/2006/relationships/image" Target="../media/image2.png"/><Relationship Id="rId15" Type="http://schemas.openxmlformats.org/officeDocument/2006/relationships/image" Target="../media/image12.emf"/><Relationship Id="rId10" Type="http://schemas.openxmlformats.org/officeDocument/2006/relationships/image" Target="../media/image7.emf"/><Relationship Id="rId19" Type="http://schemas.openxmlformats.org/officeDocument/2006/relationships/image" Target="../media/image16.png"/><Relationship Id="rId4" Type="http://schemas.openxmlformats.org/officeDocument/2006/relationships/chart" Target="../charts/chart4.xml"/><Relationship Id="rId9" Type="http://schemas.openxmlformats.org/officeDocument/2006/relationships/image" Target="../media/image6.emf"/><Relationship Id="rId14"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2" Type="http://schemas.openxmlformats.org/officeDocument/2006/relationships/image" Target="../media/image19.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xdr:twoCellAnchor>
    <xdr:from>
      <xdr:col>0</xdr:col>
      <xdr:colOff>81643</xdr:colOff>
      <xdr:row>49</xdr:row>
      <xdr:rowOff>57150</xdr:rowOff>
    </xdr:from>
    <xdr:to>
      <xdr:col>6</xdr:col>
      <xdr:colOff>214993</xdr:colOff>
      <xdr:row>72</xdr:row>
      <xdr:rowOff>161925</xdr:rowOff>
    </xdr:to>
    <xdr:graphicFrame macro="">
      <xdr:nvGraphicFramePr>
        <xdr:cNvPr id="61236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553278</xdr:colOff>
      <xdr:row>49</xdr:row>
      <xdr:rowOff>29818</xdr:rowOff>
    </xdr:from>
    <xdr:to>
      <xdr:col>12</xdr:col>
      <xdr:colOff>277053</xdr:colOff>
      <xdr:row>72</xdr:row>
      <xdr:rowOff>134593</xdr:rowOff>
    </xdr:to>
    <xdr:graphicFrame macro="">
      <xdr:nvGraphicFramePr>
        <xdr:cNvPr id="61236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180295</xdr:colOff>
      <xdr:row>46</xdr:row>
      <xdr:rowOff>213073</xdr:rowOff>
    </xdr:from>
    <xdr:to>
      <xdr:col>13</xdr:col>
      <xdr:colOff>564388</xdr:colOff>
      <xdr:row>48</xdr:row>
      <xdr:rowOff>100853</xdr:rowOff>
    </xdr:to>
    <xdr:sp macro="" textlink="">
      <xdr:nvSpPr>
        <xdr:cNvPr id="4" name="テキスト ボックス 3"/>
        <xdr:cNvSpPr txBox="1"/>
      </xdr:nvSpPr>
      <xdr:spPr>
        <a:xfrm>
          <a:off x="8797619" y="9144161"/>
          <a:ext cx="384093" cy="380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chemeClr val="tx1">
                  <a:lumMod val="65000"/>
                  <a:lumOff val="35000"/>
                </a:schemeClr>
              </a:solidFill>
            </a:rPr>
            <a:t>さい</a:t>
          </a:r>
        </a:p>
      </xdr:txBody>
    </xdr:sp>
    <xdr:clientData/>
  </xdr:twoCellAnchor>
  <xdr:oneCellAnchor>
    <xdr:from>
      <xdr:col>6</xdr:col>
      <xdr:colOff>428625</xdr:colOff>
      <xdr:row>72</xdr:row>
      <xdr:rowOff>31750</xdr:rowOff>
    </xdr:from>
    <xdr:ext cx="748923" cy="325217"/>
    <xdr:sp macro="" textlink="">
      <xdr:nvSpPr>
        <xdr:cNvPr id="3" name="テキスト ボックス 2"/>
        <xdr:cNvSpPr txBox="1"/>
      </xdr:nvSpPr>
      <xdr:spPr>
        <a:xfrm>
          <a:off x="4406713" y="15092456"/>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11</xdr:col>
      <xdr:colOff>469900</xdr:colOff>
      <xdr:row>72</xdr:row>
      <xdr:rowOff>57150</xdr:rowOff>
    </xdr:from>
    <xdr:ext cx="748923" cy="325217"/>
    <xdr:sp macro="" textlink="">
      <xdr:nvSpPr>
        <xdr:cNvPr id="9" name="テキスト ボックス 8"/>
        <xdr:cNvSpPr txBox="1"/>
      </xdr:nvSpPr>
      <xdr:spPr>
        <a:xfrm>
          <a:off x="8033871" y="15117856"/>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5</xdr:col>
      <xdr:colOff>415925</xdr:colOff>
      <xdr:row>72</xdr:row>
      <xdr:rowOff>34925</xdr:rowOff>
    </xdr:from>
    <xdr:ext cx="748923" cy="325217"/>
    <xdr:sp macro="" textlink="">
      <xdr:nvSpPr>
        <xdr:cNvPr id="10" name="テキスト ボックス 9"/>
        <xdr:cNvSpPr txBox="1"/>
      </xdr:nvSpPr>
      <xdr:spPr>
        <a:xfrm>
          <a:off x="3688043" y="15095631"/>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0</xdr:col>
      <xdr:colOff>0</xdr:colOff>
      <xdr:row>72</xdr:row>
      <xdr:rowOff>44450</xdr:rowOff>
    </xdr:from>
    <xdr:ext cx="748923" cy="325217"/>
    <xdr:sp macro="" textlink="">
      <xdr:nvSpPr>
        <xdr:cNvPr id="11" name="テキスト ボックス 10"/>
        <xdr:cNvSpPr txBox="1"/>
      </xdr:nvSpPr>
      <xdr:spPr>
        <a:xfrm>
          <a:off x="0" y="15105156"/>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twoCellAnchor>
    <xdr:from>
      <xdr:col>0</xdr:col>
      <xdr:colOff>81643</xdr:colOff>
      <xdr:row>9</xdr:row>
      <xdr:rowOff>57150</xdr:rowOff>
    </xdr:from>
    <xdr:to>
      <xdr:col>6</xdr:col>
      <xdr:colOff>214993</xdr:colOff>
      <xdr:row>32</xdr:row>
      <xdr:rowOff>161925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553278</xdr:colOff>
      <xdr:row>9</xdr:row>
      <xdr:rowOff>29818</xdr:rowOff>
    </xdr:from>
    <xdr:to>
      <xdr:col>12</xdr:col>
      <xdr:colOff>277053</xdr:colOff>
      <xdr:row>32</xdr:row>
      <xdr:rowOff>134593</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180294</xdr:colOff>
      <xdr:row>6</xdr:row>
      <xdr:rowOff>235484</xdr:rowOff>
    </xdr:from>
    <xdr:to>
      <xdr:col>13</xdr:col>
      <xdr:colOff>564387</xdr:colOff>
      <xdr:row>8</xdr:row>
      <xdr:rowOff>212911</xdr:rowOff>
    </xdr:to>
    <xdr:sp macro="" textlink="">
      <xdr:nvSpPr>
        <xdr:cNvPr id="14" name="テキスト ボックス 13"/>
        <xdr:cNvSpPr txBox="1"/>
      </xdr:nvSpPr>
      <xdr:spPr>
        <a:xfrm>
          <a:off x="8797618" y="1748278"/>
          <a:ext cx="384093" cy="49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chemeClr val="tx1">
                  <a:lumMod val="65000"/>
                  <a:lumOff val="35000"/>
                </a:schemeClr>
              </a:solidFill>
            </a:rPr>
            <a:t>さい</a:t>
          </a:r>
        </a:p>
      </xdr:txBody>
    </xdr:sp>
    <xdr:clientData/>
  </xdr:twoCellAnchor>
  <xdr:oneCellAnchor>
    <xdr:from>
      <xdr:col>6</xdr:col>
      <xdr:colOff>451037</xdr:colOff>
      <xdr:row>32</xdr:row>
      <xdr:rowOff>31750</xdr:rowOff>
    </xdr:from>
    <xdr:ext cx="748923" cy="325217"/>
    <xdr:sp macro="" textlink="">
      <xdr:nvSpPr>
        <xdr:cNvPr id="16" name="テキスト ボックス 15"/>
        <xdr:cNvSpPr txBox="1"/>
      </xdr:nvSpPr>
      <xdr:spPr>
        <a:xfrm>
          <a:off x="4429125" y="6945779"/>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11</xdr:col>
      <xdr:colOff>469900</xdr:colOff>
      <xdr:row>32</xdr:row>
      <xdr:rowOff>57150</xdr:rowOff>
    </xdr:from>
    <xdr:ext cx="748923" cy="325217"/>
    <xdr:sp macro="" textlink="">
      <xdr:nvSpPr>
        <xdr:cNvPr id="17" name="テキスト ボックス 16"/>
        <xdr:cNvSpPr txBox="1"/>
      </xdr:nvSpPr>
      <xdr:spPr>
        <a:xfrm>
          <a:off x="8033871" y="6971179"/>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5</xdr:col>
      <xdr:colOff>348689</xdr:colOff>
      <xdr:row>32</xdr:row>
      <xdr:rowOff>34925</xdr:rowOff>
    </xdr:from>
    <xdr:ext cx="748923" cy="325217"/>
    <xdr:sp macro="" textlink="">
      <xdr:nvSpPr>
        <xdr:cNvPr id="18" name="テキスト ボックス 17"/>
        <xdr:cNvSpPr txBox="1"/>
      </xdr:nvSpPr>
      <xdr:spPr>
        <a:xfrm>
          <a:off x="3620807" y="6948954"/>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0</xdr:col>
      <xdr:colOff>0</xdr:colOff>
      <xdr:row>32</xdr:row>
      <xdr:rowOff>44450</xdr:rowOff>
    </xdr:from>
    <xdr:ext cx="748923" cy="325217"/>
    <xdr:sp macro="" textlink="">
      <xdr:nvSpPr>
        <xdr:cNvPr id="19" name="テキスト ボックス 18"/>
        <xdr:cNvSpPr txBox="1"/>
      </xdr:nvSpPr>
      <xdr:spPr>
        <a:xfrm>
          <a:off x="0" y="6958479"/>
          <a:ext cx="748923"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（万人）</a:t>
          </a:r>
        </a:p>
      </xdr:txBody>
    </xdr:sp>
    <xdr:clientData/>
  </xdr:oneCellAnchor>
  <xdr:oneCellAnchor>
    <xdr:from>
      <xdr:col>0</xdr:col>
      <xdr:colOff>425824</xdr:colOff>
      <xdr:row>50</xdr:row>
      <xdr:rowOff>0</xdr:rowOff>
    </xdr:from>
    <xdr:ext cx="364202" cy="388696"/>
    <xdr:sp macro="" textlink="">
      <xdr:nvSpPr>
        <xdr:cNvPr id="20" name="テキスト ボックス 19"/>
        <xdr:cNvSpPr txBox="1"/>
      </xdr:nvSpPr>
      <xdr:spPr>
        <a:xfrm>
          <a:off x="425824" y="9872382"/>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5</xdr:col>
      <xdr:colOff>224117</xdr:colOff>
      <xdr:row>50</xdr:row>
      <xdr:rowOff>11206</xdr:rowOff>
    </xdr:from>
    <xdr:ext cx="364202" cy="388696"/>
    <xdr:sp macro="" textlink="">
      <xdr:nvSpPr>
        <xdr:cNvPr id="21" name="テキスト ボックス 20"/>
        <xdr:cNvSpPr txBox="1"/>
      </xdr:nvSpPr>
      <xdr:spPr>
        <a:xfrm>
          <a:off x="3496235" y="2095500"/>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11</xdr:col>
      <xdr:colOff>309282</xdr:colOff>
      <xdr:row>50</xdr:row>
      <xdr:rowOff>6724</xdr:rowOff>
    </xdr:from>
    <xdr:ext cx="364202" cy="388696"/>
    <xdr:sp macro="" textlink="">
      <xdr:nvSpPr>
        <xdr:cNvPr id="22" name="テキスト ボックス 21"/>
        <xdr:cNvSpPr txBox="1"/>
      </xdr:nvSpPr>
      <xdr:spPr>
        <a:xfrm>
          <a:off x="7873253" y="9879106"/>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6</xdr:col>
      <xdr:colOff>851646</xdr:colOff>
      <xdr:row>49</xdr:row>
      <xdr:rowOff>190500</xdr:rowOff>
    </xdr:from>
    <xdr:ext cx="364202" cy="388696"/>
    <xdr:sp macro="" textlink="">
      <xdr:nvSpPr>
        <xdr:cNvPr id="23" name="テキスト ボックス 22"/>
        <xdr:cNvSpPr txBox="1"/>
      </xdr:nvSpPr>
      <xdr:spPr>
        <a:xfrm>
          <a:off x="4829734" y="9861176"/>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0</xdr:col>
      <xdr:colOff>392206</xdr:colOff>
      <xdr:row>10</xdr:row>
      <xdr:rowOff>0</xdr:rowOff>
    </xdr:from>
    <xdr:ext cx="364202" cy="388696"/>
    <xdr:sp macro="" textlink="">
      <xdr:nvSpPr>
        <xdr:cNvPr id="24" name="テキスト ボックス 23"/>
        <xdr:cNvSpPr txBox="1"/>
      </xdr:nvSpPr>
      <xdr:spPr>
        <a:xfrm>
          <a:off x="392206" y="8886265"/>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7</xdr:col>
      <xdr:colOff>33618</xdr:colOff>
      <xdr:row>10</xdr:row>
      <xdr:rowOff>11206</xdr:rowOff>
    </xdr:from>
    <xdr:ext cx="364202" cy="388696"/>
    <xdr:sp macro="" textlink="">
      <xdr:nvSpPr>
        <xdr:cNvPr id="25" name="テキスト ボックス 24"/>
        <xdr:cNvSpPr txBox="1"/>
      </xdr:nvSpPr>
      <xdr:spPr>
        <a:xfrm>
          <a:off x="4863353" y="8897471"/>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11</xdr:col>
      <xdr:colOff>347382</xdr:colOff>
      <xdr:row>9</xdr:row>
      <xdr:rowOff>168088</xdr:rowOff>
    </xdr:from>
    <xdr:ext cx="364202" cy="388696"/>
    <xdr:sp macro="" textlink="">
      <xdr:nvSpPr>
        <xdr:cNvPr id="26" name="テキスト ボックス 25"/>
        <xdr:cNvSpPr txBox="1"/>
      </xdr:nvSpPr>
      <xdr:spPr>
        <a:xfrm>
          <a:off x="7911353" y="8875059"/>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5</xdr:col>
      <xdr:colOff>242046</xdr:colOff>
      <xdr:row>9</xdr:row>
      <xdr:rowOff>174811</xdr:rowOff>
    </xdr:from>
    <xdr:ext cx="364202" cy="388696"/>
    <xdr:sp macro="" textlink="">
      <xdr:nvSpPr>
        <xdr:cNvPr id="27" name="テキスト ボックス 26"/>
        <xdr:cNvSpPr txBox="1"/>
      </xdr:nvSpPr>
      <xdr:spPr>
        <a:xfrm>
          <a:off x="3514164" y="8881782"/>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twoCellAnchor>
    <xdr:from>
      <xdr:col>0</xdr:col>
      <xdr:colOff>123078</xdr:colOff>
      <xdr:row>33</xdr:row>
      <xdr:rowOff>112347</xdr:rowOff>
    </xdr:from>
    <xdr:to>
      <xdr:col>12</xdr:col>
      <xdr:colOff>280147</xdr:colOff>
      <xdr:row>44</xdr:row>
      <xdr:rowOff>100850</xdr:rowOff>
    </xdr:to>
    <xdr:grpSp>
      <xdr:nvGrpSpPr>
        <xdr:cNvPr id="2" name="グループ化 1"/>
        <xdr:cNvGrpSpPr/>
      </xdr:nvGrpSpPr>
      <xdr:grpSpPr>
        <a:xfrm>
          <a:off x="123078" y="7228082"/>
          <a:ext cx="8404598" cy="2207268"/>
          <a:chOff x="123078" y="7002189"/>
          <a:chExt cx="8404598" cy="1413429"/>
        </a:xfrm>
      </xdr:grpSpPr>
      <xdr:sp macro="" textlink="">
        <xdr:nvSpPr>
          <xdr:cNvPr id="15" name="角丸四角形 14"/>
          <xdr:cNvSpPr/>
        </xdr:nvSpPr>
        <xdr:spPr>
          <a:xfrm>
            <a:off x="163420" y="7070912"/>
            <a:ext cx="8364256" cy="1344706"/>
          </a:xfrm>
          <a:prstGeom prst="round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29" name="図 2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8704661">
            <a:off x="123078" y="7002189"/>
            <a:ext cx="376384" cy="387089"/>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0</xdr:col>
          <xdr:colOff>100852</xdr:colOff>
          <xdr:row>28</xdr:row>
          <xdr:rowOff>145676</xdr:rowOff>
        </xdr:from>
        <xdr:to>
          <xdr:col>1</xdr:col>
          <xdr:colOff>256053</xdr:colOff>
          <xdr:row>30</xdr:row>
          <xdr:rowOff>132789</xdr:rowOff>
        </xdr:to>
        <xdr:pic>
          <xdr:nvPicPr>
            <xdr:cNvPr id="30" name="図 29"/>
            <xdr:cNvPicPr>
              <a:picLocks noChangeAspect="1" noChangeArrowheads="1"/>
              <a:extLst>
                <a:ext uri="{84589F7E-364E-4C9E-8A38-B11213B215E9}">
                  <a14:cameraTool cellRange="$W$11:$W$12" spid="_x0000_s2578"/>
                </a:ext>
              </a:extLst>
            </xdr:cNvPicPr>
          </xdr:nvPicPr>
          <xdr:blipFill>
            <a:blip xmlns:r="http://schemas.openxmlformats.org/officeDocument/2006/relationships" r:embed="rId6"/>
            <a:srcRect/>
            <a:stretch>
              <a:fillRect/>
            </a:stretch>
          </xdr:blipFill>
          <xdr:spPr bwMode="auto">
            <a:xfrm>
              <a:off x="100852" y="6252882"/>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67236</xdr:colOff>
          <xdr:row>21</xdr:row>
          <xdr:rowOff>11205</xdr:rowOff>
        </xdr:from>
        <xdr:to>
          <xdr:col>1</xdr:col>
          <xdr:colOff>222438</xdr:colOff>
          <xdr:row>22</xdr:row>
          <xdr:rowOff>200024</xdr:rowOff>
        </xdr:to>
        <xdr:pic>
          <xdr:nvPicPr>
            <xdr:cNvPr id="31" name="図 30"/>
            <xdr:cNvPicPr>
              <a:picLocks noChangeAspect="1" noChangeArrowheads="1"/>
              <a:extLst>
                <a:ext uri="{84589F7E-364E-4C9E-8A38-B11213B215E9}">
                  <a14:cameraTool cellRange="$Y$11:$Y$12" spid="_x0000_s2579"/>
                </a:ext>
              </a:extLst>
            </xdr:cNvPicPr>
          </xdr:nvPicPr>
          <xdr:blipFill>
            <a:blip xmlns:r="http://schemas.openxmlformats.org/officeDocument/2006/relationships" r:embed="rId7"/>
            <a:srcRect/>
            <a:stretch>
              <a:fillRect/>
            </a:stretch>
          </xdr:blipFill>
          <xdr:spPr bwMode="auto">
            <a:xfrm>
              <a:off x="67236" y="4706470"/>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67235</xdr:colOff>
          <xdr:row>14</xdr:row>
          <xdr:rowOff>22412</xdr:rowOff>
        </xdr:from>
        <xdr:to>
          <xdr:col>1</xdr:col>
          <xdr:colOff>267260</xdr:colOff>
          <xdr:row>16</xdr:row>
          <xdr:rowOff>9526</xdr:rowOff>
        </xdr:to>
        <xdr:pic>
          <xdr:nvPicPr>
            <xdr:cNvPr id="33" name="図 32"/>
            <xdr:cNvPicPr>
              <a:picLocks noChangeAspect="1" noChangeArrowheads="1"/>
              <a:extLst>
                <a:ext uri="{84589F7E-364E-4C9E-8A38-B11213B215E9}">
                  <a14:cameraTool cellRange="$AA$11:$AA$12" spid="_x0000_s2580"/>
                </a:ext>
              </a:extLst>
            </xdr:cNvPicPr>
          </xdr:nvPicPr>
          <xdr:blipFill>
            <a:blip xmlns:r="http://schemas.openxmlformats.org/officeDocument/2006/relationships" r:embed="rId8"/>
            <a:srcRect/>
            <a:stretch>
              <a:fillRect/>
            </a:stretch>
          </xdr:blipFill>
          <xdr:spPr bwMode="auto">
            <a:xfrm>
              <a:off x="67235" y="3092824"/>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336177</xdr:colOff>
          <xdr:row>28</xdr:row>
          <xdr:rowOff>168089</xdr:rowOff>
        </xdr:from>
        <xdr:to>
          <xdr:col>12</xdr:col>
          <xdr:colOff>345702</xdr:colOff>
          <xdr:row>30</xdr:row>
          <xdr:rowOff>155202</xdr:rowOff>
        </xdr:to>
        <xdr:pic>
          <xdr:nvPicPr>
            <xdr:cNvPr id="34" name="図 33"/>
            <xdr:cNvPicPr>
              <a:picLocks noChangeAspect="1" noChangeArrowheads="1"/>
              <a:extLst>
                <a:ext uri="{84589F7E-364E-4C9E-8A38-B11213B215E9}">
                  <a14:cameraTool cellRange="$W$14:$W$15" spid="_x0000_s2581"/>
                </a:ext>
              </a:extLst>
            </xdr:cNvPicPr>
          </xdr:nvPicPr>
          <xdr:blipFill>
            <a:blip xmlns:r="http://schemas.openxmlformats.org/officeDocument/2006/relationships" r:embed="rId9"/>
            <a:srcRect/>
            <a:stretch>
              <a:fillRect/>
            </a:stretch>
          </xdr:blipFill>
          <xdr:spPr bwMode="auto">
            <a:xfrm>
              <a:off x="7900148" y="6275295"/>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336176</xdr:colOff>
          <xdr:row>21</xdr:row>
          <xdr:rowOff>11205</xdr:rowOff>
        </xdr:from>
        <xdr:to>
          <xdr:col>12</xdr:col>
          <xdr:colOff>345702</xdr:colOff>
          <xdr:row>22</xdr:row>
          <xdr:rowOff>200024</xdr:rowOff>
        </xdr:to>
        <xdr:pic>
          <xdr:nvPicPr>
            <xdr:cNvPr id="35" name="図 34"/>
            <xdr:cNvPicPr>
              <a:picLocks noChangeAspect="1" noChangeArrowheads="1"/>
              <a:extLst>
                <a:ext uri="{84589F7E-364E-4C9E-8A38-B11213B215E9}">
                  <a14:cameraTool cellRange="$Y$14:$Y$15" spid="_x0000_s2582"/>
                </a:ext>
              </a:extLst>
            </xdr:cNvPicPr>
          </xdr:nvPicPr>
          <xdr:blipFill>
            <a:blip xmlns:r="http://schemas.openxmlformats.org/officeDocument/2006/relationships" r:embed="rId10"/>
            <a:srcRect/>
            <a:stretch>
              <a:fillRect/>
            </a:stretch>
          </xdr:blipFill>
          <xdr:spPr bwMode="auto">
            <a:xfrm>
              <a:off x="7900147" y="4706470"/>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313765</xdr:colOff>
          <xdr:row>14</xdr:row>
          <xdr:rowOff>22412</xdr:rowOff>
        </xdr:from>
        <xdr:to>
          <xdr:col>12</xdr:col>
          <xdr:colOff>368114</xdr:colOff>
          <xdr:row>16</xdr:row>
          <xdr:rowOff>9526</xdr:rowOff>
        </xdr:to>
        <xdr:pic>
          <xdr:nvPicPr>
            <xdr:cNvPr id="36" name="図 35"/>
            <xdr:cNvPicPr>
              <a:picLocks noChangeAspect="1" noChangeArrowheads="1"/>
              <a:extLst>
                <a:ext uri="{84589F7E-364E-4C9E-8A38-B11213B215E9}">
                  <a14:cameraTool cellRange="$AA$14:$AA$15" spid="_x0000_s2583"/>
                </a:ext>
              </a:extLst>
            </xdr:cNvPicPr>
          </xdr:nvPicPr>
          <xdr:blipFill>
            <a:blip xmlns:r="http://schemas.openxmlformats.org/officeDocument/2006/relationships" r:embed="rId11"/>
            <a:srcRect/>
            <a:stretch>
              <a:fillRect/>
            </a:stretch>
          </xdr:blipFill>
          <xdr:spPr bwMode="auto">
            <a:xfrm>
              <a:off x="7877736" y="3305736"/>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336178</xdr:colOff>
          <xdr:row>68</xdr:row>
          <xdr:rowOff>78442</xdr:rowOff>
        </xdr:from>
        <xdr:to>
          <xdr:col>12</xdr:col>
          <xdr:colOff>345703</xdr:colOff>
          <xdr:row>70</xdr:row>
          <xdr:rowOff>65555</xdr:rowOff>
        </xdr:to>
        <xdr:pic>
          <xdr:nvPicPr>
            <xdr:cNvPr id="37" name="図 36"/>
            <xdr:cNvPicPr>
              <a:picLocks noChangeAspect="1" noChangeArrowheads="1"/>
              <a:extLst>
                <a:ext uri="{84589F7E-364E-4C9E-8A38-B11213B215E9}">
                  <a14:cameraTool cellRange="$W$14:$W$15" spid="_x0000_s2584"/>
                </a:ext>
              </a:extLst>
            </xdr:cNvPicPr>
          </xdr:nvPicPr>
          <xdr:blipFill>
            <a:blip xmlns:r="http://schemas.openxmlformats.org/officeDocument/2006/relationships" r:embed="rId12"/>
            <a:srcRect/>
            <a:stretch>
              <a:fillRect/>
            </a:stretch>
          </xdr:blipFill>
          <xdr:spPr bwMode="auto">
            <a:xfrm>
              <a:off x="7900149" y="13581530"/>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336177</xdr:colOff>
          <xdr:row>59</xdr:row>
          <xdr:rowOff>179293</xdr:rowOff>
        </xdr:from>
        <xdr:to>
          <xdr:col>12</xdr:col>
          <xdr:colOff>345703</xdr:colOff>
          <xdr:row>61</xdr:row>
          <xdr:rowOff>166406</xdr:rowOff>
        </xdr:to>
        <xdr:pic>
          <xdr:nvPicPr>
            <xdr:cNvPr id="38" name="図 37"/>
            <xdr:cNvPicPr>
              <a:picLocks noChangeAspect="1" noChangeArrowheads="1"/>
              <a:extLst>
                <a:ext uri="{84589F7E-364E-4C9E-8A38-B11213B215E9}">
                  <a14:cameraTool cellRange="$Y$14:$Y$15" spid="_x0000_s2585"/>
                </a:ext>
              </a:extLst>
            </xdr:cNvPicPr>
          </xdr:nvPicPr>
          <xdr:blipFill>
            <a:blip xmlns:r="http://schemas.openxmlformats.org/officeDocument/2006/relationships" r:embed="rId13"/>
            <a:srcRect/>
            <a:stretch>
              <a:fillRect/>
            </a:stretch>
          </xdr:blipFill>
          <xdr:spPr bwMode="auto">
            <a:xfrm>
              <a:off x="7900148" y="11867028"/>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313766</xdr:colOff>
          <xdr:row>54</xdr:row>
          <xdr:rowOff>33617</xdr:rowOff>
        </xdr:from>
        <xdr:to>
          <xdr:col>12</xdr:col>
          <xdr:colOff>368115</xdr:colOff>
          <xdr:row>56</xdr:row>
          <xdr:rowOff>20730</xdr:rowOff>
        </xdr:to>
        <xdr:pic>
          <xdr:nvPicPr>
            <xdr:cNvPr id="39" name="図 38"/>
            <xdr:cNvPicPr>
              <a:picLocks noChangeAspect="1" noChangeArrowheads="1"/>
              <a:extLst>
                <a:ext uri="{84589F7E-364E-4C9E-8A38-B11213B215E9}">
                  <a14:cameraTool cellRange="$AA$14:$AA$15" spid="_x0000_s2586"/>
                </a:ext>
              </a:extLst>
            </xdr:cNvPicPr>
          </xdr:nvPicPr>
          <xdr:blipFill>
            <a:blip xmlns:r="http://schemas.openxmlformats.org/officeDocument/2006/relationships" r:embed="rId14"/>
            <a:srcRect/>
            <a:stretch>
              <a:fillRect/>
            </a:stretch>
          </xdr:blipFill>
          <xdr:spPr bwMode="auto">
            <a:xfrm>
              <a:off x="7877737" y="10712823"/>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67233</xdr:colOff>
          <xdr:row>68</xdr:row>
          <xdr:rowOff>78440</xdr:rowOff>
        </xdr:from>
        <xdr:to>
          <xdr:col>1</xdr:col>
          <xdr:colOff>222434</xdr:colOff>
          <xdr:row>70</xdr:row>
          <xdr:rowOff>65553</xdr:rowOff>
        </xdr:to>
        <xdr:pic>
          <xdr:nvPicPr>
            <xdr:cNvPr id="40" name="図 39"/>
            <xdr:cNvPicPr>
              <a:picLocks noChangeAspect="1" noChangeArrowheads="1"/>
              <a:extLst>
                <a:ext uri="{84589F7E-364E-4C9E-8A38-B11213B215E9}">
                  <a14:cameraTool cellRange="$W$11:$W$12" spid="_x0000_s2587"/>
                </a:ext>
              </a:extLst>
            </xdr:cNvPicPr>
          </xdr:nvPicPr>
          <xdr:blipFill>
            <a:blip xmlns:r="http://schemas.openxmlformats.org/officeDocument/2006/relationships" r:embed="rId15"/>
            <a:srcRect/>
            <a:stretch>
              <a:fillRect/>
            </a:stretch>
          </xdr:blipFill>
          <xdr:spPr bwMode="auto">
            <a:xfrm>
              <a:off x="67233" y="13581528"/>
              <a:ext cx="693083"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67235</xdr:colOff>
          <xdr:row>59</xdr:row>
          <xdr:rowOff>201704</xdr:rowOff>
        </xdr:from>
        <xdr:to>
          <xdr:col>1</xdr:col>
          <xdr:colOff>222437</xdr:colOff>
          <xdr:row>61</xdr:row>
          <xdr:rowOff>188817</xdr:rowOff>
        </xdr:to>
        <xdr:pic>
          <xdr:nvPicPr>
            <xdr:cNvPr id="41" name="図 40"/>
            <xdr:cNvPicPr>
              <a:picLocks noChangeAspect="1" noChangeArrowheads="1"/>
              <a:extLst>
                <a:ext uri="{84589F7E-364E-4C9E-8A38-B11213B215E9}">
                  <a14:cameraTool cellRange="$Y$11:$Y$12" spid="_x0000_s2588"/>
                </a:ext>
              </a:extLst>
            </xdr:cNvPicPr>
          </xdr:nvPicPr>
          <xdr:blipFill>
            <a:blip xmlns:r="http://schemas.openxmlformats.org/officeDocument/2006/relationships" r:embed="rId16"/>
            <a:srcRect/>
            <a:stretch>
              <a:fillRect/>
            </a:stretch>
          </xdr:blipFill>
          <xdr:spPr bwMode="auto">
            <a:xfrm>
              <a:off x="67235" y="11889439"/>
              <a:ext cx="693084" cy="390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44821</xdr:colOff>
          <xdr:row>54</xdr:row>
          <xdr:rowOff>11205</xdr:rowOff>
        </xdr:from>
        <xdr:to>
          <xdr:col>1</xdr:col>
          <xdr:colOff>244846</xdr:colOff>
          <xdr:row>55</xdr:row>
          <xdr:rowOff>200024</xdr:rowOff>
        </xdr:to>
        <xdr:pic>
          <xdr:nvPicPr>
            <xdr:cNvPr id="42" name="図 41"/>
            <xdr:cNvPicPr>
              <a:picLocks noChangeAspect="1" noChangeArrowheads="1"/>
              <a:extLst>
                <a:ext uri="{84589F7E-364E-4C9E-8A38-B11213B215E9}">
                  <a14:cameraTool cellRange="$AA$11:$AA$12" spid="_x0000_s2589"/>
                </a:ext>
              </a:extLst>
            </xdr:cNvPicPr>
          </xdr:nvPicPr>
          <xdr:blipFill>
            <a:blip xmlns:r="http://schemas.openxmlformats.org/officeDocument/2006/relationships" r:embed="rId17"/>
            <a:srcRect/>
            <a:stretch>
              <a:fillRect/>
            </a:stretch>
          </xdr:blipFill>
          <xdr:spPr bwMode="auto">
            <a:xfrm>
              <a:off x="44821" y="10690411"/>
              <a:ext cx="737907" cy="390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291354</xdr:colOff>
      <xdr:row>73</xdr:row>
      <xdr:rowOff>78443</xdr:rowOff>
    </xdr:from>
    <xdr:to>
      <xdr:col>12</xdr:col>
      <xdr:colOff>257736</xdr:colOff>
      <xdr:row>84</xdr:row>
      <xdr:rowOff>56028</xdr:rowOff>
    </xdr:to>
    <xdr:grpSp>
      <xdr:nvGrpSpPr>
        <xdr:cNvPr id="43" name="グループ化 42"/>
        <xdr:cNvGrpSpPr/>
      </xdr:nvGrpSpPr>
      <xdr:grpSpPr>
        <a:xfrm>
          <a:off x="291354" y="15363267"/>
          <a:ext cx="8213911" cy="2173937"/>
          <a:chOff x="336566" y="7114994"/>
          <a:chExt cx="9762690" cy="2601507"/>
        </a:xfrm>
      </xdr:grpSpPr>
      <xdr:sp macro="" textlink="">
        <xdr:nvSpPr>
          <xdr:cNvPr id="44" name="角丸四角形 43"/>
          <xdr:cNvSpPr/>
        </xdr:nvSpPr>
        <xdr:spPr>
          <a:xfrm>
            <a:off x="336566" y="7250121"/>
            <a:ext cx="9762690" cy="2466380"/>
          </a:xfrm>
          <a:prstGeom prst="round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5" name="図 44"/>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rot="8704661">
            <a:off x="373160" y="7114994"/>
            <a:ext cx="376383" cy="643871"/>
          </a:xfrm>
          <a:prstGeom prst="rect">
            <a:avLst/>
          </a:prstGeom>
        </xdr:spPr>
      </xdr:pic>
    </xdr:grpSp>
    <xdr:clientData/>
  </xdr:twoCellAnchor>
  <xdr:twoCellAnchor editAs="oneCell">
    <xdr:from>
      <xdr:col>22</xdr:col>
      <xdr:colOff>661148</xdr:colOff>
      <xdr:row>29</xdr:row>
      <xdr:rowOff>123264</xdr:rowOff>
    </xdr:from>
    <xdr:to>
      <xdr:col>25</xdr:col>
      <xdr:colOff>161085</xdr:colOff>
      <xdr:row>35</xdr:row>
      <xdr:rowOff>122642</xdr:rowOff>
    </xdr:to>
    <xdr:pic>
      <xdr:nvPicPr>
        <xdr:cNvPr id="47" name="図 46"/>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4601266" y="6219264"/>
          <a:ext cx="1023937" cy="1209613"/>
        </a:xfrm>
        <a:prstGeom prst="rect">
          <a:avLst/>
        </a:prstGeom>
      </xdr:spPr>
    </xdr:pic>
    <xdr:clientData/>
  </xdr:twoCellAnchor>
  <xdr:twoCellAnchor editAs="oneCell">
    <xdr:from>
      <xdr:col>17</xdr:col>
      <xdr:colOff>818029</xdr:colOff>
      <xdr:row>35</xdr:row>
      <xdr:rowOff>89647</xdr:rowOff>
    </xdr:from>
    <xdr:to>
      <xdr:col>19</xdr:col>
      <xdr:colOff>778236</xdr:colOff>
      <xdr:row>44</xdr:row>
      <xdr:rowOff>85403</xdr:rowOff>
    </xdr:to>
    <xdr:pic>
      <xdr:nvPicPr>
        <xdr:cNvPr id="6" name="図 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2595411" y="7608794"/>
          <a:ext cx="1618678" cy="1811109"/>
        </a:xfrm>
        <a:prstGeom prst="rect">
          <a:avLst/>
        </a:prstGeom>
      </xdr:spPr>
    </xdr:pic>
    <xdr:clientData/>
  </xdr:twoCellAnchor>
  <xdr:twoCellAnchor>
    <xdr:from>
      <xdr:col>14</xdr:col>
      <xdr:colOff>728383</xdr:colOff>
      <xdr:row>38</xdr:row>
      <xdr:rowOff>67235</xdr:rowOff>
    </xdr:from>
    <xdr:to>
      <xdr:col>17</xdr:col>
      <xdr:colOff>616324</xdr:colOff>
      <xdr:row>43</xdr:row>
      <xdr:rowOff>123265</xdr:rowOff>
    </xdr:to>
    <xdr:sp macro="" textlink="">
      <xdr:nvSpPr>
        <xdr:cNvPr id="48" name="円形吹き出し 47"/>
        <xdr:cNvSpPr/>
      </xdr:nvSpPr>
      <xdr:spPr>
        <a:xfrm>
          <a:off x="10018059" y="8191500"/>
          <a:ext cx="2375647" cy="1064559"/>
        </a:xfrm>
        <a:prstGeom prst="wedgeEllipseCallout">
          <a:avLst>
            <a:gd name="adj1" fmla="val 55837"/>
            <a:gd name="adj2" fmla="val -23226"/>
          </a:avLst>
        </a:prstGeom>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グラフで見ると、</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とってもわかりやすいワン！</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メトロ">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メトロ">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78"/>
  <sheetViews>
    <sheetView showGridLines="0" tabSelected="1" view="pageBreakPreview" zoomScale="85" zoomScaleNormal="70" zoomScaleSheetLayoutView="85" workbookViewId="0">
      <selection activeCell="T5" sqref="T5"/>
    </sheetView>
  </sheetViews>
  <sheetFormatPr defaultRowHeight="15.75"/>
  <cols>
    <col min="1" max="1" width="7.125" style="1" customWidth="1"/>
    <col min="2" max="5" width="9" style="1"/>
    <col min="6" max="6" width="9.25" style="1" customWidth="1"/>
    <col min="7" max="7" width="11.125" style="24" customWidth="1"/>
    <col min="8" max="12" width="9" style="1"/>
    <col min="13" max="13" width="4.875" style="1" customWidth="1"/>
    <col min="14" max="14" width="8.875" style="1" customWidth="1"/>
    <col min="15" max="20" width="10.875" style="1" customWidth="1"/>
    <col min="21" max="21" width="3.5" style="1" bestFit="1" customWidth="1"/>
    <col min="22" max="22" width="9" style="1"/>
    <col min="23" max="23" width="9" style="25"/>
    <col min="24" max="24" width="2" style="25" customWidth="1"/>
    <col min="25" max="25" width="9" style="25"/>
    <col min="26" max="26" width="2.375" style="25" customWidth="1"/>
    <col min="27" max="27" width="9.5" style="25" bestFit="1" customWidth="1"/>
    <col min="28" max="16384" width="9" style="1"/>
  </cols>
  <sheetData>
    <row r="1" spans="1:27" ht="21">
      <c r="A1" s="95" t="s">
        <v>191</v>
      </c>
      <c r="V1" s="28" t="s">
        <v>64</v>
      </c>
      <c r="W1" s="1"/>
      <c r="X1" s="1"/>
      <c r="Y1" s="1"/>
      <c r="Z1" s="1"/>
      <c r="AA1" s="1"/>
    </row>
    <row r="2" spans="1:27" s="56" customFormat="1" ht="22.5" customHeight="1">
      <c r="A2" s="55" t="s">
        <v>192</v>
      </c>
      <c r="G2" s="57"/>
    </row>
    <row r="3" spans="1:27" ht="16.5" thickBot="1">
      <c r="B3" s="111" t="str">
        <f>graphdata!$B$1</f>
        <v>わかやまけん</v>
      </c>
      <c r="C3" s="111"/>
      <c r="E3" s="111" t="str">
        <f>graphdata!$E$1</f>
        <v>おおさかふ</v>
      </c>
      <c r="F3" s="111"/>
    </row>
    <row r="4" spans="1:27" ht="33" customHeight="1" thickBot="1">
      <c r="A4" s="23"/>
      <c r="B4" s="112" t="s">
        <v>49</v>
      </c>
      <c r="C4" s="113"/>
      <c r="D4" s="60" t="s">
        <v>57</v>
      </c>
      <c r="E4" s="112" t="s">
        <v>107</v>
      </c>
      <c r="F4" s="113"/>
      <c r="G4" s="61" t="s">
        <v>73</v>
      </c>
      <c r="H4" s="23"/>
      <c r="I4" s="23"/>
      <c r="J4" s="23"/>
      <c r="K4" s="23"/>
      <c r="L4" s="23"/>
      <c r="M4" s="23"/>
      <c r="N4" s="23"/>
      <c r="O4" s="23"/>
      <c r="P4" s="23"/>
      <c r="Q4" s="23"/>
      <c r="R4" s="23"/>
      <c r="S4" s="23"/>
      <c r="T4" s="62" t="s">
        <v>208</v>
      </c>
      <c r="W4" s="26"/>
      <c r="X4" s="26"/>
      <c r="Y4" s="26"/>
      <c r="Z4" s="26"/>
      <c r="AA4" s="26"/>
    </row>
    <row r="5" spans="1:27" ht="9.75" customHeight="1" thickBot="1">
      <c r="A5" s="63"/>
      <c r="B5" s="64"/>
      <c r="C5" s="64"/>
      <c r="D5" s="65"/>
      <c r="E5" s="64"/>
      <c r="F5" s="64"/>
      <c r="G5" s="66"/>
      <c r="H5" s="63"/>
      <c r="I5" s="63"/>
      <c r="J5" s="63"/>
      <c r="K5" s="63"/>
      <c r="L5" s="63"/>
      <c r="M5" s="63"/>
      <c r="N5" s="63"/>
      <c r="O5" s="63"/>
      <c r="P5" s="63"/>
      <c r="Q5" s="63"/>
      <c r="R5" s="63"/>
      <c r="S5" s="63"/>
      <c r="T5" s="63"/>
    </row>
    <row r="6" spans="1:27">
      <c r="A6" s="67" t="s">
        <v>193</v>
      </c>
      <c r="B6" s="67"/>
      <c r="C6" s="67"/>
      <c r="D6" s="67"/>
      <c r="E6" s="67"/>
      <c r="F6" s="67"/>
      <c r="G6" s="68"/>
      <c r="H6" s="67"/>
      <c r="I6" s="67"/>
      <c r="J6" s="67"/>
      <c r="K6" s="67"/>
      <c r="L6" s="67"/>
      <c r="M6" s="67"/>
    </row>
    <row r="7" spans="1:27" ht="21">
      <c r="B7" s="69"/>
      <c r="C7" s="69"/>
      <c r="D7" s="70"/>
      <c r="E7" s="69"/>
      <c r="F7" s="69"/>
      <c r="G7" s="71"/>
      <c r="N7" s="1" t="s">
        <v>206</v>
      </c>
      <c r="T7" s="72" t="s">
        <v>74</v>
      </c>
      <c r="V7" s="73" t="s">
        <v>65</v>
      </c>
    </row>
    <row r="8" spans="1:27" ht="19.5">
      <c r="B8" s="109" t="str">
        <f>B4&amp;"の人口ピラミッド"</f>
        <v>和歌山県の人口ピラミッド</v>
      </c>
      <c r="C8" s="109"/>
      <c r="D8" s="109"/>
      <c r="E8" s="109"/>
      <c r="F8" s="109"/>
      <c r="G8" s="71"/>
      <c r="H8" s="109" t="str">
        <f>E4&amp;"の人口ピラミッド"</f>
        <v>大阪府の人口ピラミッド</v>
      </c>
      <c r="I8" s="109"/>
      <c r="J8" s="109"/>
      <c r="K8" s="109"/>
      <c r="L8" s="109"/>
      <c r="N8" s="2" t="s">
        <v>22</v>
      </c>
      <c r="O8" s="106" t="str">
        <f>B4</f>
        <v>和歌山県</v>
      </c>
      <c r="P8" s="107"/>
      <c r="Q8" s="108"/>
      <c r="R8" s="107" t="str">
        <f>E4</f>
        <v>大阪府</v>
      </c>
      <c r="S8" s="107"/>
      <c r="T8" s="108"/>
    </row>
    <row r="9" spans="1:27" ht="19.5">
      <c r="B9" s="109"/>
      <c r="C9" s="109"/>
      <c r="D9" s="109"/>
      <c r="E9" s="109"/>
      <c r="F9" s="109"/>
      <c r="G9" s="70"/>
      <c r="H9" s="109"/>
      <c r="I9" s="109"/>
      <c r="J9" s="109"/>
      <c r="K9" s="109"/>
      <c r="L9" s="109"/>
      <c r="N9" s="3" t="s">
        <v>24</v>
      </c>
      <c r="O9" s="34" t="s">
        <v>21</v>
      </c>
      <c r="P9" s="4" t="s">
        <v>18</v>
      </c>
      <c r="Q9" s="34" t="s">
        <v>20</v>
      </c>
      <c r="R9" s="10" t="s">
        <v>21</v>
      </c>
      <c r="S9" s="4" t="s">
        <v>18</v>
      </c>
      <c r="T9" s="34" t="s">
        <v>20</v>
      </c>
    </row>
    <row r="10" spans="1:27">
      <c r="B10" s="74"/>
      <c r="C10" s="74"/>
      <c r="D10" s="74"/>
      <c r="E10" s="74"/>
      <c r="F10" s="74"/>
      <c r="N10" s="5" t="s">
        <v>21</v>
      </c>
      <c r="O10" s="14">
        <f>SUM(P10,Q10)</f>
        <v>922584</v>
      </c>
      <c r="P10" s="15">
        <f>graphdata!C26*10000</f>
        <v>435051</v>
      </c>
      <c r="Q10" s="14">
        <f>graphdata!D26*10000</f>
        <v>487533.00000000006</v>
      </c>
      <c r="R10" s="16">
        <f>SUM(S10:T10)</f>
        <v>8837685</v>
      </c>
      <c r="S10" s="15">
        <f>graphdata!F26*10000</f>
        <v>4235956</v>
      </c>
      <c r="T10" s="14">
        <f>graphdata!G26*10000</f>
        <v>4601729</v>
      </c>
      <c r="W10" s="27" t="str">
        <f>B4</f>
        <v>和歌山県</v>
      </c>
    </row>
    <row r="11" spans="1:27">
      <c r="G11" s="24" t="s">
        <v>56</v>
      </c>
      <c r="N11" s="81" t="s">
        <v>61</v>
      </c>
      <c r="O11" s="82">
        <f t="shared" ref="O11:O31" si="0">SUM(P11:Q11)</f>
        <v>726.99999999999989</v>
      </c>
      <c r="P11" s="83">
        <f>graphdata!C24*10000*-1</f>
        <v>80</v>
      </c>
      <c r="Q11" s="82">
        <f>graphdata!D24*10000</f>
        <v>646.99999999999989</v>
      </c>
      <c r="R11" s="84">
        <f t="shared" ref="R11:R31" si="1">S11+T11</f>
        <v>4075</v>
      </c>
      <c r="S11" s="83">
        <f>graphdata!F24*10000*-1</f>
        <v>477</v>
      </c>
      <c r="T11" s="82">
        <f>graphdata!G24*10000</f>
        <v>3598</v>
      </c>
      <c r="U11" s="1">
        <v>1</v>
      </c>
      <c r="W11" s="32" t="s">
        <v>69</v>
      </c>
      <c r="X11" s="29"/>
      <c r="Y11" s="32" t="s">
        <v>70</v>
      </c>
      <c r="Z11" s="29"/>
      <c r="AA11" s="32" t="s">
        <v>71</v>
      </c>
    </row>
    <row r="12" spans="1:27" s="23" customFormat="1">
      <c r="G12" s="85" t="s">
        <v>55</v>
      </c>
      <c r="N12" s="81" t="s">
        <v>55</v>
      </c>
      <c r="O12" s="82">
        <f t="shared" si="0"/>
        <v>4798</v>
      </c>
      <c r="P12" s="83">
        <f>graphdata!C23*10000*-1</f>
        <v>872</v>
      </c>
      <c r="Q12" s="82">
        <f>graphdata!D23*10000</f>
        <v>3926</v>
      </c>
      <c r="R12" s="84">
        <f t="shared" si="1"/>
        <v>25048</v>
      </c>
      <c r="S12" s="83">
        <f>graphdata!F23*10000*-1</f>
        <v>4510</v>
      </c>
      <c r="T12" s="82">
        <f>graphdata!G23*10000</f>
        <v>20538</v>
      </c>
      <c r="U12" s="1">
        <v>2</v>
      </c>
      <c r="W12" s="33">
        <f>SUM(O29:O31)/SUM(O11:O31)</f>
        <v>0.11520243525876811</v>
      </c>
      <c r="X12" s="86"/>
      <c r="Y12" s="33">
        <f>SUM(O19:O28)/SUM(O11:O31)</f>
        <v>0.55075861284721461</v>
      </c>
      <c r="Z12" s="87"/>
      <c r="AA12" s="33">
        <f>SUM(O11:O18)/SUM(O11:O31)</f>
        <v>0.33403895189401728</v>
      </c>
    </row>
    <row r="13" spans="1:27">
      <c r="G13" s="24" t="s">
        <v>54</v>
      </c>
      <c r="N13" s="81" t="s">
        <v>54</v>
      </c>
      <c r="O13" s="82">
        <f t="shared" si="0"/>
        <v>17231</v>
      </c>
      <c r="P13" s="83">
        <f>graphdata!C22*10000*-1</f>
        <v>4793</v>
      </c>
      <c r="Q13" s="82">
        <f>graphdata!D22*10000</f>
        <v>12438</v>
      </c>
      <c r="R13" s="84">
        <f t="shared" si="1"/>
        <v>97857</v>
      </c>
      <c r="S13" s="83">
        <f>graphdata!F22*10000*-1</f>
        <v>26515</v>
      </c>
      <c r="T13" s="82">
        <f>graphdata!G22*10000</f>
        <v>71342</v>
      </c>
      <c r="U13" s="1">
        <v>3</v>
      </c>
      <c r="W13" s="25" t="str">
        <f>E4</f>
        <v>大阪府</v>
      </c>
    </row>
    <row r="14" spans="1:27">
      <c r="G14" s="24" t="s">
        <v>53</v>
      </c>
      <c r="N14" s="6" t="s">
        <v>53</v>
      </c>
      <c r="O14" s="17">
        <f t="shared" si="0"/>
        <v>33876</v>
      </c>
      <c r="P14" s="18">
        <f>graphdata!C21*10000*-1</f>
        <v>11494</v>
      </c>
      <c r="Q14" s="17">
        <f>graphdata!D21*10000</f>
        <v>22382</v>
      </c>
      <c r="R14" s="19">
        <f t="shared" si="1"/>
        <v>230635</v>
      </c>
      <c r="S14" s="18">
        <f>graphdata!F21*10000*-1</f>
        <v>81845</v>
      </c>
      <c r="T14" s="17">
        <f>graphdata!G21*10000</f>
        <v>148790</v>
      </c>
      <c r="U14" s="1">
        <v>4</v>
      </c>
      <c r="W14" s="32" t="s">
        <v>69</v>
      </c>
      <c r="X14" s="29"/>
      <c r="Y14" s="32" t="s">
        <v>70</v>
      </c>
      <c r="Z14" s="29"/>
      <c r="AA14" s="32" t="s">
        <v>71</v>
      </c>
    </row>
    <row r="15" spans="1:27">
      <c r="G15" s="24" t="s">
        <v>16</v>
      </c>
      <c r="N15" s="6" t="s">
        <v>16</v>
      </c>
      <c r="O15" s="17">
        <f t="shared" si="0"/>
        <v>46020</v>
      </c>
      <c r="P15" s="18">
        <f>graphdata!C20*10000*-1</f>
        <v>18561</v>
      </c>
      <c r="Q15" s="17">
        <f>graphdata!D20*10000</f>
        <v>27458.999999999996</v>
      </c>
      <c r="R15" s="19">
        <f t="shared" si="1"/>
        <v>374409</v>
      </c>
      <c r="S15" s="18">
        <f>graphdata!F20*10000*-1</f>
        <v>155510</v>
      </c>
      <c r="T15" s="17">
        <f>graphdata!G20*10000</f>
        <v>218899</v>
      </c>
      <c r="U15" s="1">
        <v>5</v>
      </c>
      <c r="W15" s="33">
        <f>SUM(R29:R31)/SUM(R11:R31)</f>
        <v>0.11983841645048393</v>
      </c>
      <c r="X15" s="30"/>
      <c r="Y15" s="33">
        <f>SUM(R19:R28)/SUM(R11:R31)</f>
        <v>0.60524616895009808</v>
      </c>
      <c r="Z15" s="31"/>
      <c r="AA15" s="33">
        <f>SUM(R11:R18)/SUM(R11:R31)</f>
        <v>0.27491541459941804</v>
      </c>
    </row>
    <row r="16" spans="1:27">
      <c r="G16" s="24" t="s">
        <v>15</v>
      </c>
      <c r="N16" s="6" t="s">
        <v>15</v>
      </c>
      <c r="O16" s="17">
        <f t="shared" si="0"/>
        <v>60024</v>
      </c>
      <c r="P16" s="18">
        <f>graphdata!C19*10000*-1</f>
        <v>26159</v>
      </c>
      <c r="Q16" s="17">
        <f>graphdata!D19*10000</f>
        <v>33865</v>
      </c>
      <c r="R16" s="19">
        <f t="shared" si="1"/>
        <v>511718</v>
      </c>
      <c r="S16" s="18">
        <f>graphdata!F19*10000*-1</f>
        <v>224305</v>
      </c>
      <c r="T16" s="17">
        <f>graphdata!G19*10000</f>
        <v>287413</v>
      </c>
      <c r="U16" s="1">
        <v>6</v>
      </c>
      <c r="W16" s="27"/>
    </row>
    <row r="17" spans="7:27">
      <c r="G17" s="24" t="s">
        <v>14</v>
      </c>
      <c r="N17" s="6" t="s">
        <v>14</v>
      </c>
      <c r="O17" s="17">
        <f t="shared" si="0"/>
        <v>76291</v>
      </c>
      <c r="P17" s="18">
        <f>graphdata!C18*10000*-1</f>
        <v>35324</v>
      </c>
      <c r="Q17" s="17">
        <f>graphdata!D18*10000</f>
        <v>40967</v>
      </c>
      <c r="R17" s="19">
        <f t="shared" si="1"/>
        <v>618732</v>
      </c>
      <c r="S17" s="18">
        <f>graphdata!F18*10000*-1</f>
        <v>284877</v>
      </c>
      <c r="T17" s="17">
        <f>graphdata!G18*10000</f>
        <v>333855</v>
      </c>
      <c r="U17" s="1">
        <v>7</v>
      </c>
    </row>
    <row r="18" spans="7:27">
      <c r="G18" s="24" t="s">
        <v>13</v>
      </c>
      <c r="N18" s="6" t="s">
        <v>13</v>
      </c>
      <c r="O18" s="17">
        <f t="shared" si="0"/>
        <v>66533</v>
      </c>
      <c r="P18" s="18">
        <f>graphdata!C17*10000*-1</f>
        <v>31671</v>
      </c>
      <c r="Q18" s="17">
        <f>graphdata!D17*10000</f>
        <v>34862</v>
      </c>
      <c r="R18" s="19">
        <f t="shared" si="1"/>
        <v>499249</v>
      </c>
      <c r="S18" s="18">
        <f>graphdata!F17*10000*-1</f>
        <v>237306</v>
      </c>
      <c r="T18" s="17">
        <f>graphdata!G17*10000</f>
        <v>261942.99999999997</v>
      </c>
      <c r="U18" s="1">
        <v>8</v>
      </c>
    </row>
    <row r="19" spans="7:27">
      <c r="G19" s="24" t="s">
        <v>12</v>
      </c>
      <c r="N19" s="6" t="s">
        <v>12</v>
      </c>
      <c r="O19" s="17">
        <f t="shared" si="0"/>
        <v>60038</v>
      </c>
      <c r="P19" s="18">
        <f>graphdata!C16*10000*-1</f>
        <v>28799</v>
      </c>
      <c r="Q19" s="17">
        <f>graphdata!D16*10000</f>
        <v>31239</v>
      </c>
      <c r="R19" s="19">
        <f t="shared" si="1"/>
        <v>448981</v>
      </c>
      <c r="S19" s="18">
        <f>graphdata!F16*10000*-1</f>
        <v>218762</v>
      </c>
      <c r="T19" s="17">
        <f>graphdata!G16*10000</f>
        <v>230219</v>
      </c>
      <c r="U19" s="1">
        <v>9</v>
      </c>
    </row>
    <row r="20" spans="7:27">
      <c r="G20" s="24" t="s">
        <v>11</v>
      </c>
      <c r="N20" s="6" t="s">
        <v>11</v>
      </c>
      <c r="O20" s="17">
        <f t="shared" si="0"/>
        <v>60813</v>
      </c>
      <c r="P20" s="18">
        <f>graphdata!C15*10000*-1</f>
        <v>28509.000000000004</v>
      </c>
      <c r="Q20" s="17">
        <f>graphdata!D15*10000</f>
        <v>32304</v>
      </c>
      <c r="R20" s="19">
        <f t="shared" si="1"/>
        <v>538085</v>
      </c>
      <c r="S20" s="18">
        <f>graphdata!F15*10000*-1</f>
        <v>264101</v>
      </c>
      <c r="T20" s="17">
        <f>graphdata!G15*10000</f>
        <v>273984</v>
      </c>
      <c r="U20" s="1">
        <v>10</v>
      </c>
    </row>
    <row r="21" spans="7:27">
      <c r="G21" s="24" t="s">
        <v>10</v>
      </c>
      <c r="N21" s="6" t="s">
        <v>10</v>
      </c>
      <c r="O21" s="17">
        <f t="shared" si="0"/>
        <v>60797</v>
      </c>
      <c r="P21" s="18">
        <f>graphdata!C14*10000*-1</f>
        <v>28972.000000000004</v>
      </c>
      <c r="Q21" s="17">
        <f>graphdata!D14*10000</f>
        <v>31825</v>
      </c>
      <c r="R21" s="19">
        <f t="shared" si="1"/>
        <v>633679</v>
      </c>
      <c r="S21" s="18">
        <f>graphdata!F14*10000*-1</f>
        <v>311958</v>
      </c>
      <c r="T21" s="17">
        <f>graphdata!G14*10000</f>
        <v>321721</v>
      </c>
      <c r="U21" s="1">
        <v>11</v>
      </c>
    </row>
    <row r="22" spans="7:27">
      <c r="G22" s="24" t="s">
        <v>9</v>
      </c>
      <c r="N22" s="6" t="s">
        <v>9</v>
      </c>
      <c r="O22" s="17">
        <f t="shared" si="0"/>
        <v>67306</v>
      </c>
      <c r="P22" s="18">
        <f>graphdata!C13*10000*-1</f>
        <v>33157</v>
      </c>
      <c r="Q22" s="17">
        <f>graphdata!D13*10000</f>
        <v>34149</v>
      </c>
      <c r="R22" s="19">
        <f t="shared" si="1"/>
        <v>711919</v>
      </c>
      <c r="S22" s="18">
        <f>graphdata!F13*10000*-1</f>
        <v>350481</v>
      </c>
      <c r="T22" s="17">
        <f>graphdata!G13*10000</f>
        <v>361438</v>
      </c>
      <c r="U22" s="1">
        <v>12</v>
      </c>
    </row>
    <row r="23" spans="7:27">
      <c r="G23" s="24" t="s">
        <v>8</v>
      </c>
      <c r="N23" s="6" t="s">
        <v>8</v>
      </c>
      <c r="O23" s="17">
        <f t="shared" si="0"/>
        <v>54339</v>
      </c>
      <c r="P23" s="18">
        <f>graphdata!C12*10000*-1</f>
        <v>26952</v>
      </c>
      <c r="Q23" s="17">
        <f>graphdata!D12*10000</f>
        <v>27387</v>
      </c>
      <c r="R23" s="19">
        <f t="shared" si="1"/>
        <v>572362</v>
      </c>
      <c r="S23" s="18">
        <f>graphdata!F12*10000*-1</f>
        <v>280736</v>
      </c>
      <c r="T23" s="17">
        <f>graphdata!G12*10000</f>
        <v>291626</v>
      </c>
      <c r="U23" s="1">
        <v>13</v>
      </c>
    </row>
    <row r="24" spans="7:27">
      <c r="G24" s="24" t="s">
        <v>7</v>
      </c>
      <c r="N24" s="6" t="s">
        <v>7</v>
      </c>
      <c r="O24" s="17">
        <f t="shared" si="0"/>
        <v>47052</v>
      </c>
      <c r="P24" s="18">
        <f>graphdata!C11*10000*-1</f>
        <v>23169</v>
      </c>
      <c r="Q24" s="17">
        <f>graphdata!D11*10000</f>
        <v>23883</v>
      </c>
      <c r="R24" s="19">
        <f t="shared" si="1"/>
        <v>501482</v>
      </c>
      <c r="S24" s="18">
        <f>graphdata!F11*10000*-1</f>
        <v>247335</v>
      </c>
      <c r="T24" s="17">
        <f>graphdata!G11*10000</f>
        <v>254147</v>
      </c>
      <c r="U24" s="1">
        <v>14</v>
      </c>
    </row>
    <row r="25" spans="7:27">
      <c r="G25" s="24" t="s">
        <v>6</v>
      </c>
      <c r="N25" s="6" t="s">
        <v>6</v>
      </c>
      <c r="O25" s="17">
        <f t="shared" si="0"/>
        <v>41696</v>
      </c>
      <c r="P25" s="18">
        <f>graphdata!C10*10000*-1</f>
        <v>20918</v>
      </c>
      <c r="Q25" s="17">
        <f>graphdata!D10*10000</f>
        <v>20778</v>
      </c>
      <c r="R25" s="19">
        <f t="shared" si="1"/>
        <v>467024</v>
      </c>
      <c r="S25" s="18">
        <f>graphdata!F10*10000*-1</f>
        <v>230653</v>
      </c>
      <c r="T25" s="17">
        <f>graphdata!G10*10000</f>
        <v>236371</v>
      </c>
      <c r="U25" s="1">
        <v>15</v>
      </c>
    </row>
    <row r="26" spans="7:27">
      <c r="G26" s="24" t="s">
        <v>5</v>
      </c>
      <c r="N26" s="6" t="s">
        <v>5</v>
      </c>
      <c r="O26" s="17">
        <f t="shared" si="0"/>
        <v>36619</v>
      </c>
      <c r="P26" s="18">
        <f>graphdata!C9*10000*-1</f>
        <v>18640</v>
      </c>
      <c r="Q26" s="17">
        <f>graphdata!D9*10000</f>
        <v>17979</v>
      </c>
      <c r="R26" s="19">
        <f t="shared" si="1"/>
        <v>457956</v>
      </c>
      <c r="S26" s="18">
        <f>graphdata!F9*10000*-1</f>
        <v>224908</v>
      </c>
      <c r="T26" s="17">
        <f>graphdata!G9*10000</f>
        <v>233048</v>
      </c>
      <c r="U26" s="1">
        <v>16</v>
      </c>
    </row>
    <row r="27" spans="7:27">
      <c r="G27" s="24" t="s">
        <v>4</v>
      </c>
      <c r="N27" s="6" t="s">
        <v>4</v>
      </c>
      <c r="O27" s="17">
        <f t="shared" si="0"/>
        <v>35094</v>
      </c>
      <c r="P27" s="18">
        <f>graphdata!C8*10000*-1</f>
        <v>17680</v>
      </c>
      <c r="Q27" s="17">
        <f>graphdata!D8*10000</f>
        <v>17414</v>
      </c>
      <c r="R27" s="19">
        <f t="shared" si="1"/>
        <v>467195</v>
      </c>
      <c r="S27" s="18">
        <f>graphdata!F8*10000*-1</f>
        <v>231542</v>
      </c>
      <c r="T27" s="17">
        <f>graphdata!G8*10000</f>
        <v>235653</v>
      </c>
      <c r="U27" s="1">
        <v>17</v>
      </c>
    </row>
    <row r="28" spans="7:27">
      <c r="G28" s="24" t="s">
        <v>3</v>
      </c>
      <c r="N28" s="6" t="s">
        <v>3</v>
      </c>
      <c r="O28" s="17">
        <f t="shared" si="0"/>
        <v>39950</v>
      </c>
      <c r="P28" s="18">
        <f>graphdata!C7*10000*-1</f>
        <v>20719</v>
      </c>
      <c r="Q28" s="17">
        <f>graphdata!D7*10000</f>
        <v>19231</v>
      </c>
      <c r="R28" s="19">
        <f t="shared" si="1"/>
        <v>400821</v>
      </c>
      <c r="S28" s="18">
        <f>graphdata!F7*10000*-1</f>
        <v>203718</v>
      </c>
      <c r="T28" s="17">
        <f>graphdata!G7*10000</f>
        <v>197103</v>
      </c>
      <c r="U28" s="1">
        <v>18</v>
      </c>
    </row>
    <row r="29" spans="7:27">
      <c r="G29" s="24" t="s">
        <v>2</v>
      </c>
      <c r="N29" s="6" t="s">
        <v>2</v>
      </c>
      <c r="O29" s="17">
        <f t="shared" si="0"/>
        <v>38832</v>
      </c>
      <c r="P29" s="18">
        <f>graphdata!C6*10000*-1</f>
        <v>19897</v>
      </c>
      <c r="Q29" s="17">
        <f>graphdata!D6*10000</f>
        <v>18935</v>
      </c>
      <c r="R29" s="19">
        <f t="shared" si="1"/>
        <v>366145</v>
      </c>
      <c r="S29" s="18">
        <f>graphdata!F6*10000*-1</f>
        <v>187534</v>
      </c>
      <c r="T29" s="17">
        <f>graphdata!G6*10000</f>
        <v>178611</v>
      </c>
      <c r="U29" s="1">
        <v>19</v>
      </c>
    </row>
    <row r="30" spans="7:27">
      <c r="G30" s="24" t="s">
        <v>1</v>
      </c>
      <c r="N30" s="75" t="s">
        <v>1</v>
      </c>
      <c r="O30" s="76">
        <f t="shared" si="0"/>
        <v>36056</v>
      </c>
      <c r="P30" s="77">
        <f>graphdata!C5*10000*-1</f>
        <v>18341</v>
      </c>
      <c r="Q30" s="76">
        <f>graphdata!D5*10000</f>
        <v>17715</v>
      </c>
      <c r="R30" s="78">
        <f t="shared" si="1"/>
        <v>345940</v>
      </c>
      <c r="S30" s="77">
        <f>graphdata!F5*10000*-1</f>
        <v>176474</v>
      </c>
      <c r="T30" s="76">
        <f>graphdata!G5*10000</f>
        <v>169466</v>
      </c>
      <c r="U30" s="1">
        <v>20</v>
      </c>
    </row>
    <row r="31" spans="7:27" s="23" customFormat="1">
      <c r="G31" s="85" t="s">
        <v>0</v>
      </c>
      <c r="N31" s="7" t="s">
        <v>0</v>
      </c>
      <c r="O31" s="20">
        <f t="shared" si="0"/>
        <v>30472</v>
      </c>
      <c r="P31" s="21">
        <f>graphdata!C4*10000*-1</f>
        <v>15646</v>
      </c>
      <c r="Q31" s="20">
        <f>graphdata!D4*10000</f>
        <v>14826</v>
      </c>
      <c r="R31" s="22">
        <f t="shared" si="1"/>
        <v>317414</v>
      </c>
      <c r="S31" s="21">
        <f>graphdata!F4*10000*-1</f>
        <v>162353.99999999997</v>
      </c>
      <c r="T31" s="20">
        <f>graphdata!G4*10000</f>
        <v>155060</v>
      </c>
      <c r="U31" s="1">
        <v>21</v>
      </c>
      <c r="W31" s="27"/>
      <c r="X31" s="27"/>
      <c r="Y31" s="27"/>
      <c r="Z31" s="27"/>
      <c r="AA31" s="27"/>
    </row>
    <row r="32" spans="7:27">
      <c r="N32" s="79" t="s">
        <v>23</v>
      </c>
      <c r="O32" s="80"/>
      <c r="P32" s="80"/>
      <c r="Q32" s="80"/>
      <c r="R32" s="80"/>
      <c r="S32" s="80"/>
      <c r="T32" s="80"/>
    </row>
    <row r="33" spans="1:22">
      <c r="N33" s="12" t="s">
        <v>59</v>
      </c>
      <c r="O33" s="11"/>
      <c r="P33" s="11"/>
      <c r="Q33" s="11"/>
      <c r="R33" s="11"/>
      <c r="S33" s="11"/>
      <c r="T33" s="11"/>
    </row>
    <row r="34" spans="1:22">
      <c r="N34" s="59" t="s">
        <v>60</v>
      </c>
    </row>
    <row r="35" spans="1:22" ht="15.75" customHeight="1">
      <c r="A35" s="13"/>
      <c r="B35" s="114" t="s">
        <v>72</v>
      </c>
      <c r="C35" s="114"/>
      <c r="D35" s="114"/>
      <c r="E35" s="114"/>
      <c r="F35" s="114"/>
      <c r="G35" s="114"/>
      <c r="H35" s="114"/>
      <c r="I35" s="114"/>
    </row>
    <row r="36" spans="1:22" ht="15.75" customHeight="1">
      <c r="B36" s="114"/>
      <c r="C36" s="114"/>
      <c r="D36" s="114"/>
      <c r="E36" s="114"/>
      <c r="F36" s="114"/>
      <c r="G36" s="114"/>
      <c r="H36" s="114"/>
      <c r="I36" s="114"/>
    </row>
    <row r="37" spans="1:22">
      <c r="B37" s="110"/>
      <c r="C37" s="110"/>
      <c r="D37" s="110"/>
      <c r="E37" s="110"/>
      <c r="F37" s="110"/>
      <c r="G37" s="110"/>
      <c r="H37" s="110"/>
      <c r="I37" s="110"/>
    </row>
    <row r="38" spans="1:22">
      <c r="B38" s="110"/>
      <c r="C38" s="110"/>
      <c r="D38" s="110"/>
      <c r="E38" s="110"/>
      <c r="F38" s="110"/>
      <c r="G38" s="110"/>
      <c r="H38" s="110"/>
      <c r="I38" s="110"/>
    </row>
    <row r="46" spans="1:22">
      <c r="A46" s="67" t="s">
        <v>205</v>
      </c>
      <c r="B46" s="67"/>
      <c r="C46" s="67"/>
      <c r="D46" s="67"/>
      <c r="E46" s="67"/>
      <c r="F46" s="67"/>
      <c r="G46" s="68"/>
      <c r="H46" s="67"/>
      <c r="I46" s="67"/>
      <c r="J46" s="67"/>
      <c r="K46" s="67"/>
      <c r="L46" s="67"/>
      <c r="M46" s="67"/>
    </row>
    <row r="47" spans="1:22" ht="21" customHeight="1">
      <c r="B47" s="69"/>
      <c r="C47" s="69"/>
      <c r="D47" s="70"/>
      <c r="E47" s="69"/>
      <c r="F47" s="69"/>
      <c r="G47" s="71"/>
      <c r="N47" s="1" t="s">
        <v>206</v>
      </c>
      <c r="T47" s="72" t="s">
        <v>74</v>
      </c>
      <c r="V47" s="73" t="s">
        <v>63</v>
      </c>
    </row>
    <row r="48" spans="1:22" ht="18" customHeight="1">
      <c r="B48" s="109" t="str">
        <f>B4&amp;"の人口ピラミッド"</f>
        <v>和歌山県の人口ピラミッド</v>
      </c>
      <c r="C48" s="109"/>
      <c r="D48" s="109"/>
      <c r="E48" s="109"/>
      <c r="F48" s="109"/>
      <c r="G48" s="71"/>
      <c r="H48" s="109" t="str">
        <f>E4&amp;"の人口ピラミッド"</f>
        <v>大阪府の人口ピラミッド</v>
      </c>
      <c r="I48" s="109"/>
      <c r="J48" s="109"/>
      <c r="K48" s="109"/>
      <c r="L48" s="109"/>
      <c r="N48" s="2" t="s">
        <v>22</v>
      </c>
      <c r="O48" s="106" t="str">
        <f>B4</f>
        <v>和歌山県</v>
      </c>
      <c r="P48" s="107"/>
      <c r="Q48" s="108"/>
      <c r="R48" s="107" t="str">
        <f>E4</f>
        <v>大阪府</v>
      </c>
      <c r="S48" s="107"/>
      <c r="T48" s="108"/>
    </row>
    <row r="49" spans="1:20" ht="19.5">
      <c r="B49" s="109"/>
      <c r="C49" s="109"/>
      <c r="D49" s="109"/>
      <c r="E49" s="109"/>
      <c r="F49" s="109"/>
      <c r="G49" s="70"/>
      <c r="H49" s="109"/>
      <c r="I49" s="109"/>
      <c r="J49" s="109"/>
      <c r="K49" s="109"/>
      <c r="L49" s="109"/>
      <c r="N49" s="3" t="s">
        <v>24</v>
      </c>
      <c r="O49" s="34" t="s">
        <v>21</v>
      </c>
      <c r="P49" s="4" t="s">
        <v>18</v>
      </c>
      <c r="Q49" s="34" t="s">
        <v>20</v>
      </c>
      <c r="R49" s="10" t="s">
        <v>21</v>
      </c>
      <c r="S49" s="4" t="s">
        <v>18</v>
      </c>
      <c r="T49" s="34" t="s">
        <v>20</v>
      </c>
    </row>
    <row r="50" spans="1:20">
      <c r="B50" s="74"/>
      <c r="C50" s="74"/>
      <c r="D50" s="74"/>
      <c r="E50" s="74"/>
      <c r="F50" s="74"/>
      <c r="N50" s="5" t="s">
        <v>21</v>
      </c>
      <c r="O50" s="14">
        <f>O10</f>
        <v>922584</v>
      </c>
      <c r="P50" s="15">
        <f t="shared" ref="P50:T50" si="2">P10</f>
        <v>435051</v>
      </c>
      <c r="Q50" s="14">
        <f t="shared" si="2"/>
        <v>487533.00000000006</v>
      </c>
      <c r="R50" s="16">
        <f t="shared" si="2"/>
        <v>8837685</v>
      </c>
      <c r="S50" s="15">
        <f t="shared" si="2"/>
        <v>4235956</v>
      </c>
      <c r="T50" s="14">
        <f t="shared" si="2"/>
        <v>4601729</v>
      </c>
    </row>
    <row r="51" spans="1:20">
      <c r="G51" s="24" t="s">
        <v>56</v>
      </c>
      <c r="N51" s="6" t="s">
        <v>61</v>
      </c>
      <c r="O51" s="17">
        <f t="shared" ref="O51:O71" si="3">O11</f>
        <v>726.99999999999989</v>
      </c>
      <c r="P51" s="18">
        <f t="shared" ref="P51:T51" si="4">P11</f>
        <v>80</v>
      </c>
      <c r="Q51" s="17">
        <f t="shared" si="4"/>
        <v>646.99999999999989</v>
      </c>
      <c r="R51" s="19">
        <f t="shared" si="4"/>
        <v>4075</v>
      </c>
      <c r="S51" s="18">
        <f t="shared" si="4"/>
        <v>477</v>
      </c>
      <c r="T51" s="17">
        <f t="shared" si="4"/>
        <v>3598</v>
      </c>
    </row>
    <row r="52" spans="1:20">
      <c r="G52" s="24" t="s">
        <v>55</v>
      </c>
      <c r="N52" s="6" t="s">
        <v>55</v>
      </c>
      <c r="O52" s="17">
        <f t="shared" si="3"/>
        <v>4798</v>
      </c>
      <c r="P52" s="18">
        <f t="shared" ref="P52:T52" si="5">P12</f>
        <v>872</v>
      </c>
      <c r="Q52" s="17">
        <f t="shared" si="5"/>
        <v>3926</v>
      </c>
      <c r="R52" s="19">
        <f t="shared" si="5"/>
        <v>25048</v>
      </c>
      <c r="S52" s="18">
        <f t="shared" si="5"/>
        <v>4510</v>
      </c>
      <c r="T52" s="17">
        <f t="shared" si="5"/>
        <v>20538</v>
      </c>
    </row>
    <row r="53" spans="1:20">
      <c r="A53" s="23"/>
      <c r="B53" s="23"/>
      <c r="C53" s="23"/>
      <c r="D53" s="23"/>
      <c r="E53" s="23"/>
      <c r="F53" s="23"/>
      <c r="G53" s="85" t="s">
        <v>54</v>
      </c>
      <c r="H53" s="23"/>
      <c r="I53" s="23"/>
      <c r="J53" s="23"/>
      <c r="K53" s="23"/>
      <c r="L53" s="23"/>
      <c r="M53" s="23"/>
      <c r="N53" s="6" t="s">
        <v>54</v>
      </c>
      <c r="O53" s="17">
        <f t="shared" si="3"/>
        <v>17231</v>
      </c>
      <c r="P53" s="18">
        <f t="shared" ref="P53:T53" si="6">P13</f>
        <v>4793</v>
      </c>
      <c r="Q53" s="17">
        <f t="shared" si="6"/>
        <v>12438</v>
      </c>
      <c r="R53" s="19">
        <f t="shared" si="6"/>
        <v>97857</v>
      </c>
      <c r="S53" s="18">
        <f t="shared" si="6"/>
        <v>26515</v>
      </c>
      <c r="T53" s="17">
        <f t="shared" si="6"/>
        <v>71342</v>
      </c>
    </row>
    <row r="54" spans="1:20">
      <c r="G54" s="24" t="s">
        <v>53</v>
      </c>
      <c r="N54" s="6" t="s">
        <v>53</v>
      </c>
      <c r="O54" s="17">
        <f t="shared" si="3"/>
        <v>33876</v>
      </c>
      <c r="P54" s="18">
        <f t="shared" ref="P54:T54" si="7">P14</f>
        <v>11494</v>
      </c>
      <c r="Q54" s="17">
        <f t="shared" si="7"/>
        <v>22382</v>
      </c>
      <c r="R54" s="19">
        <f t="shared" si="7"/>
        <v>230635</v>
      </c>
      <c r="S54" s="18">
        <f t="shared" si="7"/>
        <v>81845</v>
      </c>
      <c r="T54" s="17">
        <f t="shared" si="7"/>
        <v>148790</v>
      </c>
    </row>
    <row r="55" spans="1:20">
      <c r="G55" s="24" t="s">
        <v>16</v>
      </c>
      <c r="N55" s="6" t="s">
        <v>16</v>
      </c>
      <c r="O55" s="17">
        <f t="shared" si="3"/>
        <v>46020</v>
      </c>
      <c r="P55" s="18">
        <f t="shared" ref="P55:T55" si="8">P15</f>
        <v>18561</v>
      </c>
      <c r="Q55" s="17">
        <f t="shared" si="8"/>
        <v>27458.999999999996</v>
      </c>
      <c r="R55" s="19">
        <f t="shared" si="8"/>
        <v>374409</v>
      </c>
      <c r="S55" s="18">
        <f t="shared" si="8"/>
        <v>155510</v>
      </c>
      <c r="T55" s="17">
        <f t="shared" si="8"/>
        <v>218899</v>
      </c>
    </row>
    <row r="56" spans="1:20">
      <c r="G56" s="24" t="s">
        <v>15</v>
      </c>
      <c r="N56" s="6" t="s">
        <v>15</v>
      </c>
      <c r="O56" s="17">
        <f t="shared" si="3"/>
        <v>60024</v>
      </c>
      <c r="P56" s="18">
        <f t="shared" ref="P56:T56" si="9">P16</f>
        <v>26159</v>
      </c>
      <c r="Q56" s="17">
        <f t="shared" si="9"/>
        <v>33865</v>
      </c>
      <c r="R56" s="19">
        <f t="shared" si="9"/>
        <v>511718</v>
      </c>
      <c r="S56" s="18">
        <f t="shared" si="9"/>
        <v>224305</v>
      </c>
      <c r="T56" s="17">
        <f t="shared" si="9"/>
        <v>287413</v>
      </c>
    </row>
    <row r="57" spans="1:20">
      <c r="G57" s="24" t="s">
        <v>14</v>
      </c>
      <c r="N57" s="6" t="s">
        <v>14</v>
      </c>
      <c r="O57" s="17">
        <f t="shared" si="3"/>
        <v>76291</v>
      </c>
      <c r="P57" s="18">
        <f t="shared" ref="P57:T57" si="10">P17</f>
        <v>35324</v>
      </c>
      <c r="Q57" s="17">
        <f t="shared" si="10"/>
        <v>40967</v>
      </c>
      <c r="R57" s="19">
        <f t="shared" si="10"/>
        <v>618732</v>
      </c>
      <c r="S57" s="18">
        <f t="shared" si="10"/>
        <v>284877</v>
      </c>
      <c r="T57" s="17">
        <f t="shared" si="10"/>
        <v>333855</v>
      </c>
    </row>
    <row r="58" spans="1:20">
      <c r="G58" s="24" t="s">
        <v>13</v>
      </c>
      <c r="N58" s="6" t="s">
        <v>13</v>
      </c>
      <c r="O58" s="17">
        <f t="shared" si="3"/>
        <v>66533</v>
      </c>
      <c r="P58" s="18">
        <f t="shared" ref="P58:T58" si="11">P18</f>
        <v>31671</v>
      </c>
      <c r="Q58" s="17">
        <f t="shared" si="11"/>
        <v>34862</v>
      </c>
      <c r="R58" s="19">
        <f t="shared" si="11"/>
        <v>499249</v>
      </c>
      <c r="S58" s="18">
        <f t="shared" si="11"/>
        <v>237306</v>
      </c>
      <c r="T58" s="17">
        <f t="shared" si="11"/>
        <v>261942.99999999997</v>
      </c>
    </row>
    <row r="59" spans="1:20">
      <c r="G59" s="24" t="s">
        <v>12</v>
      </c>
      <c r="N59" s="6" t="s">
        <v>12</v>
      </c>
      <c r="O59" s="17">
        <f t="shared" si="3"/>
        <v>60038</v>
      </c>
      <c r="P59" s="18">
        <f t="shared" ref="P59:T59" si="12">P19</f>
        <v>28799</v>
      </c>
      <c r="Q59" s="17">
        <f t="shared" si="12"/>
        <v>31239</v>
      </c>
      <c r="R59" s="19">
        <f t="shared" si="12"/>
        <v>448981</v>
      </c>
      <c r="S59" s="18">
        <f t="shared" si="12"/>
        <v>218762</v>
      </c>
      <c r="T59" s="17">
        <f t="shared" si="12"/>
        <v>230219</v>
      </c>
    </row>
    <row r="60" spans="1:20">
      <c r="G60" s="24" t="s">
        <v>11</v>
      </c>
      <c r="N60" s="6" t="s">
        <v>11</v>
      </c>
      <c r="O60" s="17">
        <f t="shared" si="3"/>
        <v>60813</v>
      </c>
      <c r="P60" s="18">
        <f t="shared" ref="P60:T60" si="13">P20</f>
        <v>28509.000000000004</v>
      </c>
      <c r="Q60" s="17">
        <f t="shared" si="13"/>
        <v>32304</v>
      </c>
      <c r="R60" s="19">
        <f t="shared" si="13"/>
        <v>538085</v>
      </c>
      <c r="S60" s="18">
        <f t="shared" si="13"/>
        <v>264101</v>
      </c>
      <c r="T60" s="17">
        <f t="shared" si="13"/>
        <v>273984</v>
      </c>
    </row>
    <row r="61" spans="1:20">
      <c r="G61" s="24" t="s">
        <v>10</v>
      </c>
      <c r="N61" s="6" t="s">
        <v>10</v>
      </c>
      <c r="O61" s="17">
        <f t="shared" si="3"/>
        <v>60797</v>
      </c>
      <c r="P61" s="18">
        <f t="shared" ref="P61:T61" si="14">P21</f>
        <v>28972.000000000004</v>
      </c>
      <c r="Q61" s="17">
        <f t="shared" si="14"/>
        <v>31825</v>
      </c>
      <c r="R61" s="19">
        <f t="shared" si="14"/>
        <v>633679</v>
      </c>
      <c r="S61" s="18">
        <f t="shared" si="14"/>
        <v>311958</v>
      </c>
      <c r="T61" s="17">
        <f t="shared" si="14"/>
        <v>321721</v>
      </c>
    </row>
    <row r="62" spans="1:20">
      <c r="G62" s="24" t="s">
        <v>9</v>
      </c>
      <c r="N62" s="6" t="s">
        <v>9</v>
      </c>
      <c r="O62" s="17">
        <f t="shared" si="3"/>
        <v>67306</v>
      </c>
      <c r="P62" s="18">
        <f t="shared" ref="P62:T62" si="15">P22</f>
        <v>33157</v>
      </c>
      <c r="Q62" s="17">
        <f t="shared" si="15"/>
        <v>34149</v>
      </c>
      <c r="R62" s="19">
        <f t="shared" si="15"/>
        <v>711919</v>
      </c>
      <c r="S62" s="18">
        <f t="shared" si="15"/>
        <v>350481</v>
      </c>
      <c r="T62" s="17">
        <f t="shared" si="15"/>
        <v>361438</v>
      </c>
    </row>
    <row r="63" spans="1:20">
      <c r="G63" s="24" t="s">
        <v>8</v>
      </c>
      <c r="N63" s="6" t="s">
        <v>8</v>
      </c>
      <c r="O63" s="17">
        <f t="shared" si="3"/>
        <v>54339</v>
      </c>
      <c r="P63" s="18">
        <f t="shared" ref="P63:T63" si="16">P23</f>
        <v>26952</v>
      </c>
      <c r="Q63" s="17">
        <f t="shared" si="16"/>
        <v>27387</v>
      </c>
      <c r="R63" s="19">
        <f t="shared" si="16"/>
        <v>572362</v>
      </c>
      <c r="S63" s="18">
        <f t="shared" si="16"/>
        <v>280736</v>
      </c>
      <c r="T63" s="17">
        <f t="shared" si="16"/>
        <v>291626</v>
      </c>
    </row>
    <row r="64" spans="1:20">
      <c r="G64" s="24" t="s">
        <v>7</v>
      </c>
      <c r="N64" s="6" t="s">
        <v>7</v>
      </c>
      <c r="O64" s="17">
        <f t="shared" si="3"/>
        <v>47052</v>
      </c>
      <c r="P64" s="18">
        <f t="shared" ref="P64:T64" si="17">P24</f>
        <v>23169</v>
      </c>
      <c r="Q64" s="17">
        <f t="shared" si="17"/>
        <v>23883</v>
      </c>
      <c r="R64" s="19">
        <f t="shared" si="17"/>
        <v>501482</v>
      </c>
      <c r="S64" s="18">
        <f t="shared" si="17"/>
        <v>247335</v>
      </c>
      <c r="T64" s="17">
        <f t="shared" si="17"/>
        <v>254147</v>
      </c>
    </row>
    <row r="65" spans="1:20">
      <c r="G65" s="24" t="s">
        <v>6</v>
      </c>
      <c r="N65" s="6" t="s">
        <v>6</v>
      </c>
      <c r="O65" s="17">
        <f t="shared" si="3"/>
        <v>41696</v>
      </c>
      <c r="P65" s="18">
        <f t="shared" ref="P65:T65" si="18">P25</f>
        <v>20918</v>
      </c>
      <c r="Q65" s="17">
        <f t="shared" si="18"/>
        <v>20778</v>
      </c>
      <c r="R65" s="19">
        <f t="shared" si="18"/>
        <v>467024</v>
      </c>
      <c r="S65" s="18">
        <f t="shared" si="18"/>
        <v>230653</v>
      </c>
      <c r="T65" s="17">
        <f t="shared" si="18"/>
        <v>236371</v>
      </c>
    </row>
    <row r="66" spans="1:20">
      <c r="G66" s="24" t="s">
        <v>5</v>
      </c>
      <c r="N66" s="6" t="s">
        <v>5</v>
      </c>
      <c r="O66" s="17">
        <f t="shared" si="3"/>
        <v>36619</v>
      </c>
      <c r="P66" s="18">
        <f t="shared" ref="P66:T66" si="19">P26</f>
        <v>18640</v>
      </c>
      <c r="Q66" s="17">
        <f t="shared" si="19"/>
        <v>17979</v>
      </c>
      <c r="R66" s="19">
        <f t="shared" si="19"/>
        <v>457956</v>
      </c>
      <c r="S66" s="18">
        <f t="shared" si="19"/>
        <v>224908</v>
      </c>
      <c r="T66" s="17">
        <f t="shared" si="19"/>
        <v>233048</v>
      </c>
    </row>
    <row r="67" spans="1:20">
      <c r="G67" s="24" t="s">
        <v>4</v>
      </c>
      <c r="N67" s="6" t="s">
        <v>4</v>
      </c>
      <c r="O67" s="17">
        <f t="shared" si="3"/>
        <v>35094</v>
      </c>
      <c r="P67" s="18">
        <f t="shared" ref="P67:T67" si="20">P27</f>
        <v>17680</v>
      </c>
      <c r="Q67" s="17">
        <f t="shared" si="20"/>
        <v>17414</v>
      </c>
      <c r="R67" s="19">
        <f t="shared" si="20"/>
        <v>467195</v>
      </c>
      <c r="S67" s="18">
        <f t="shared" si="20"/>
        <v>231542</v>
      </c>
      <c r="T67" s="17">
        <f t="shared" si="20"/>
        <v>235653</v>
      </c>
    </row>
    <row r="68" spans="1:20">
      <c r="G68" s="24" t="s">
        <v>3</v>
      </c>
      <c r="N68" s="6" t="s">
        <v>3</v>
      </c>
      <c r="O68" s="17">
        <f t="shared" si="3"/>
        <v>39950</v>
      </c>
      <c r="P68" s="18">
        <f t="shared" ref="P68:T68" si="21">P28</f>
        <v>20719</v>
      </c>
      <c r="Q68" s="17">
        <f t="shared" si="21"/>
        <v>19231</v>
      </c>
      <c r="R68" s="19">
        <f t="shared" si="21"/>
        <v>400821</v>
      </c>
      <c r="S68" s="18">
        <f t="shared" si="21"/>
        <v>203718</v>
      </c>
      <c r="T68" s="17">
        <f t="shared" si="21"/>
        <v>197103</v>
      </c>
    </row>
    <row r="69" spans="1:20">
      <c r="G69" s="24" t="s">
        <v>2</v>
      </c>
      <c r="N69" s="6" t="s">
        <v>2</v>
      </c>
      <c r="O69" s="17">
        <f t="shared" si="3"/>
        <v>38832</v>
      </c>
      <c r="P69" s="18">
        <f t="shared" ref="P69:T69" si="22">P29</f>
        <v>19897</v>
      </c>
      <c r="Q69" s="17">
        <f t="shared" si="22"/>
        <v>18935</v>
      </c>
      <c r="R69" s="19">
        <f t="shared" si="22"/>
        <v>366145</v>
      </c>
      <c r="S69" s="18">
        <f t="shared" si="22"/>
        <v>187534</v>
      </c>
      <c r="T69" s="17">
        <f t="shared" si="22"/>
        <v>178611</v>
      </c>
    </row>
    <row r="70" spans="1:20">
      <c r="A70" s="23"/>
      <c r="B70" s="23"/>
      <c r="C70" s="23"/>
      <c r="D70" s="23"/>
      <c r="E70" s="23"/>
      <c r="F70" s="23"/>
      <c r="G70" s="85" t="s">
        <v>1</v>
      </c>
      <c r="H70" s="23"/>
      <c r="I70" s="23"/>
      <c r="J70" s="23"/>
      <c r="K70" s="23"/>
      <c r="L70" s="23"/>
      <c r="M70" s="23"/>
      <c r="N70" s="6" t="s">
        <v>1</v>
      </c>
      <c r="O70" s="17">
        <f t="shared" si="3"/>
        <v>36056</v>
      </c>
      <c r="P70" s="18">
        <f t="shared" ref="P70:T70" si="23">P30</f>
        <v>18341</v>
      </c>
      <c r="Q70" s="17">
        <f t="shared" si="23"/>
        <v>17715</v>
      </c>
      <c r="R70" s="19">
        <f t="shared" si="23"/>
        <v>345940</v>
      </c>
      <c r="S70" s="18">
        <f t="shared" si="23"/>
        <v>176474</v>
      </c>
      <c r="T70" s="17">
        <f t="shared" si="23"/>
        <v>169466</v>
      </c>
    </row>
    <row r="71" spans="1:20" ht="16.5" customHeight="1">
      <c r="G71" s="24" t="s">
        <v>0</v>
      </c>
      <c r="N71" s="7" t="s">
        <v>0</v>
      </c>
      <c r="O71" s="20">
        <f t="shared" si="3"/>
        <v>30472</v>
      </c>
      <c r="P71" s="21">
        <f t="shared" ref="P71:T71" si="24">P31</f>
        <v>15646</v>
      </c>
      <c r="Q71" s="20">
        <f t="shared" si="24"/>
        <v>14826</v>
      </c>
      <c r="R71" s="22">
        <f t="shared" si="24"/>
        <v>317414</v>
      </c>
      <c r="S71" s="21">
        <f t="shared" si="24"/>
        <v>162353.99999999997</v>
      </c>
      <c r="T71" s="20">
        <f t="shared" si="24"/>
        <v>155060</v>
      </c>
    </row>
    <row r="72" spans="1:20" ht="14.25" customHeight="1">
      <c r="N72" s="58" t="s">
        <v>23</v>
      </c>
      <c r="O72" s="9"/>
      <c r="P72" s="9"/>
      <c r="Q72" s="9"/>
      <c r="R72" s="9"/>
      <c r="S72" s="9"/>
      <c r="T72" s="9"/>
    </row>
    <row r="73" spans="1:20" ht="14.25" customHeight="1">
      <c r="N73" s="12" t="s">
        <v>59</v>
      </c>
      <c r="O73" s="11"/>
      <c r="P73" s="11"/>
      <c r="Q73" s="11"/>
      <c r="R73" s="11"/>
      <c r="S73" s="11"/>
      <c r="T73" s="11"/>
    </row>
    <row r="74" spans="1:20" ht="14.25" customHeight="1">
      <c r="N74" s="59" t="s">
        <v>60</v>
      </c>
    </row>
    <row r="75" spans="1:20" ht="15.75" customHeight="1">
      <c r="B75" s="114" t="s">
        <v>62</v>
      </c>
      <c r="C75" s="114"/>
      <c r="D75" s="114"/>
      <c r="E75" s="114"/>
      <c r="F75" s="114"/>
      <c r="G75" s="114"/>
      <c r="H75" s="114"/>
      <c r="I75" s="114"/>
      <c r="N75" s="13"/>
    </row>
    <row r="76" spans="1:20" ht="15.75" customHeight="1">
      <c r="B76" s="114"/>
      <c r="C76" s="114"/>
      <c r="D76" s="114"/>
      <c r="E76" s="114"/>
      <c r="F76" s="114"/>
      <c r="G76" s="114"/>
      <c r="H76" s="114"/>
      <c r="I76" s="114"/>
    </row>
    <row r="77" spans="1:20">
      <c r="B77" s="110"/>
      <c r="C77" s="110"/>
      <c r="D77" s="110"/>
      <c r="E77" s="110"/>
      <c r="F77" s="110"/>
      <c r="G77" s="110"/>
      <c r="H77" s="110"/>
      <c r="I77" s="110"/>
    </row>
    <row r="78" spans="1:20">
      <c r="B78" s="110"/>
      <c r="C78" s="110"/>
      <c r="D78" s="110"/>
      <c r="E78" s="110"/>
      <c r="F78" s="110"/>
      <c r="G78" s="110"/>
      <c r="H78" s="110"/>
      <c r="I78" s="110"/>
    </row>
  </sheetData>
  <sortState ref="N11:U31">
    <sortCondition ref="U11:U31"/>
  </sortState>
  <mergeCells count="16">
    <mergeCell ref="B77:I78"/>
    <mergeCell ref="B3:C3"/>
    <mergeCell ref="E3:F3"/>
    <mergeCell ref="B48:F49"/>
    <mergeCell ref="B4:C4"/>
    <mergeCell ref="E4:F4"/>
    <mergeCell ref="B35:I36"/>
    <mergeCell ref="B75:I76"/>
    <mergeCell ref="O8:Q8"/>
    <mergeCell ref="R8:T8"/>
    <mergeCell ref="B8:F9"/>
    <mergeCell ref="H8:L9"/>
    <mergeCell ref="H48:L49"/>
    <mergeCell ref="O48:Q48"/>
    <mergeCell ref="R48:T48"/>
    <mergeCell ref="B37:I38"/>
  </mergeCells>
  <phoneticPr fontId="3"/>
  <dataValidations count="2">
    <dataValidation type="list" allowBlank="1" showInputMessage="1" showErrorMessage="1" sqref="B5:C5 E5:F5">
      <formula1>市町村名</formula1>
    </dataValidation>
    <dataValidation type="list" allowBlank="1" showInputMessage="1" showErrorMessage="1" sqref="B4:C4 E4:F4">
      <formula1>都道府県名</formula1>
    </dataValidation>
  </dataValidations>
  <pageMargins left="0.25" right="0.25" top="0.75" bottom="0.75" header="0.3" footer="0.3"/>
  <pageSetup paperSize="9" scale="75" fitToHeight="0" orientation="landscape" horizontalDpi="300" verticalDpi="300" r:id="rId1"/>
  <rowBreaks count="1" manualBreakCount="1">
    <brk id="45" max="1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37"/>
  <sheetViews>
    <sheetView view="pageBreakPreview" zoomScale="60" zoomScaleNormal="100" workbookViewId="0">
      <pane xSplit="1" ySplit="11" topLeftCell="B12" activePane="bottomRight" state="frozen"/>
      <selection pane="topRight"/>
      <selection pane="bottomLeft"/>
      <selection pane="bottomRight" activeCell="B27" sqref="B27"/>
    </sheetView>
  </sheetViews>
  <sheetFormatPr defaultRowHeight="14.25"/>
  <cols>
    <col min="1" max="1" width="9" style="88"/>
    <col min="2" max="2" width="13.375" style="88" bestFit="1" customWidth="1"/>
    <col min="3" max="4" width="12.125" style="88" bestFit="1" customWidth="1"/>
    <col min="5" max="5" width="13.375" style="88" hidden="1" customWidth="1"/>
    <col min="6" max="8" width="12.125" style="88" hidden="1" customWidth="1"/>
    <col min="9" max="10" width="10.875" style="88" hidden="1" customWidth="1"/>
    <col min="11" max="14" width="10.875" style="88" bestFit="1" customWidth="1"/>
    <col min="15" max="16" width="9.125" style="88" bestFit="1" customWidth="1"/>
    <col min="17" max="17" width="10.875" style="88" bestFit="1" customWidth="1"/>
    <col min="18" max="19" width="9.125" style="88" bestFit="1" customWidth="1"/>
    <col min="20" max="23" width="10.875" style="88" bestFit="1" customWidth="1"/>
    <col min="24" max="25" width="9.125" style="88" bestFit="1" customWidth="1"/>
    <col min="26" max="26" width="10.875" style="88" bestFit="1" customWidth="1"/>
    <col min="27" max="28" width="9.125" style="88" bestFit="1" customWidth="1"/>
    <col min="29" max="29" width="10.875" style="88" bestFit="1" customWidth="1"/>
    <col min="30" max="31" width="9.125" style="88" bestFit="1" customWidth="1"/>
    <col min="32" max="35" width="10.875" style="88" bestFit="1" customWidth="1"/>
    <col min="36" max="37" width="9.125" style="88" bestFit="1" customWidth="1"/>
    <col min="38" max="38" width="10.875" style="88" bestFit="1" customWidth="1"/>
    <col min="39" max="40" width="9.125" style="88" bestFit="1" customWidth="1"/>
    <col min="41" max="46" width="10.875" style="88" bestFit="1" customWidth="1"/>
    <col min="47" max="47" width="12.125" style="88" bestFit="1" customWidth="1"/>
    <col min="48" max="56" width="10.875" style="88" bestFit="1" customWidth="1"/>
    <col min="57" max="58" width="9.125" style="88" bestFit="1" customWidth="1"/>
    <col min="59" max="59" width="10.875" style="88" bestFit="1" customWidth="1"/>
    <col min="60" max="67" width="9.125" style="88" bestFit="1" customWidth="1"/>
    <col min="68" max="71" width="10.875" style="88" bestFit="1" customWidth="1"/>
    <col min="72" max="72" width="9.125" style="88" bestFit="1" customWidth="1"/>
    <col min="73" max="80" width="10.875" style="88" bestFit="1" customWidth="1"/>
    <col min="81" max="82" width="9.125" style="88" bestFit="1" customWidth="1"/>
    <col min="83" max="83" width="10.875" style="88" bestFit="1" customWidth="1"/>
    <col min="84" max="85" width="9.125" style="88" bestFit="1" customWidth="1"/>
    <col min="86" max="95" width="10.875" style="88" bestFit="1" customWidth="1"/>
    <col min="96" max="106" width="9.125" style="88" bestFit="1" customWidth="1"/>
    <col min="107" max="107" width="10.875" style="88" bestFit="1" customWidth="1"/>
    <col min="108" max="109" width="9.125" style="88" bestFit="1" customWidth="1"/>
    <col min="110" max="113" width="10.875" style="88" bestFit="1" customWidth="1"/>
    <col min="114" max="121" width="9.125" style="88" bestFit="1" customWidth="1"/>
    <col min="122" max="122" width="10.875" style="88" bestFit="1" customWidth="1"/>
    <col min="123" max="127" width="9.125" style="88" bestFit="1" customWidth="1"/>
    <col min="128" max="130" width="10.875" style="88" bestFit="1" customWidth="1"/>
    <col min="131" max="133" width="9.125" style="88" bestFit="1" customWidth="1"/>
    <col min="134" max="134" width="10.875" style="88" bestFit="1" customWidth="1"/>
    <col min="135" max="136" width="9.125" style="88" bestFit="1" customWidth="1"/>
    <col min="137" max="137" width="10.875" style="88" bestFit="1" customWidth="1"/>
    <col min="138" max="139" width="9.125" style="88" bestFit="1" customWidth="1"/>
    <col min="140" max="140" width="10.875" style="88" bestFit="1" customWidth="1"/>
    <col min="141" max="142" width="9.125" style="88" bestFit="1" customWidth="1"/>
    <col min="143" max="143" width="10.875" style="88" bestFit="1" customWidth="1"/>
    <col min="144" max="145" width="9.125" style="88" bestFit="1" customWidth="1"/>
    <col min="146" max="146" width="10.875" style="88" bestFit="1" customWidth="1"/>
    <col min="147" max="148" width="9.125" style="88" bestFit="1" customWidth="1"/>
    <col min="149" max="149" width="10.875" style="88" bestFit="1" customWidth="1"/>
    <col min="150" max="151" width="9.125" style="88" bestFit="1" customWidth="1"/>
    <col min="152" max="16384" width="9" style="88"/>
  </cols>
  <sheetData>
    <row r="1" spans="1:151">
      <c r="A1" s="96" t="s">
        <v>195</v>
      </c>
    </row>
    <row r="2" spans="1:151">
      <c r="A2" s="96" t="s">
        <v>196</v>
      </c>
    </row>
    <row r="3" spans="1:151">
      <c r="A3" s="96"/>
    </row>
    <row r="4" spans="1:151">
      <c r="A4" s="96" t="s">
        <v>197</v>
      </c>
    </row>
    <row r="5" spans="1:151">
      <c r="A5" s="96" t="s">
        <v>198</v>
      </c>
    </row>
    <row r="6" spans="1:151">
      <c r="A6" s="96" t="s">
        <v>199</v>
      </c>
    </row>
    <row r="10" spans="1:151" ht="15.75" customHeight="1">
      <c r="A10" s="94"/>
      <c r="B10" s="116" t="s">
        <v>77</v>
      </c>
      <c r="C10" s="115" t="s">
        <v>50</v>
      </c>
      <c r="D10" s="117" t="s">
        <v>50</v>
      </c>
      <c r="E10" s="115" t="s">
        <v>79</v>
      </c>
      <c r="F10" s="115" t="s">
        <v>50</v>
      </c>
      <c r="G10" s="115" t="s">
        <v>50</v>
      </c>
      <c r="H10" s="118" t="s">
        <v>80</v>
      </c>
      <c r="I10" s="115" t="s">
        <v>50</v>
      </c>
      <c r="J10" s="115" t="s">
        <v>50</v>
      </c>
      <c r="K10" s="118" t="s">
        <v>81</v>
      </c>
      <c r="L10" s="115" t="s">
        <v>50</v>
      </c>
      <c r="M10" s="115" t="s">
        <v>50</v>
      </c>
      <c r="N10" s="116" t="s">
        <v>82</v>
      </c>
      <c r="O10" s="115" t="s">
        <v>50</v>
      </c>
      <c r="P10" s="117" t="s">
        <v>50</v>
      </c>
      <c r="Q10" s="115" t="s">
        <v>83</v>
      </c>
      <c r="R10" s="115" t="s">
        <v>50</v>
      </c>
      <c r="S10" s="115" t="s">
        <v>50</v>
      </c>
      <c r="T10" s="116" t="s">
        <v>84</v>
      </c>
      <c r="U10" s="115" t="s">
        <v>50</v>
      </c>
      <c r="V10" s="117" t="s">
        <v>50</v>
      </c>
      <c r="W10" s="115" t="s">
        <v>85</v>
      </c>
      <c r="X10" s="115" t="s">
        <v>50</v>
      </c>
      <c r="Y10" s="115" t="s">
        <v>50</v>
      </c>
      <c r="Z10" s="116" t="s">
        <v>86</v>
      </c>
      <c r="AA10" s="115" t="s">
        <v>50</v>
      </c>
      <c r="AB10" s="117" t="s">
        <v>50</v>
      </c>
      <c r="AC10" s="115" t="s">
        <v>87</v>
      </c>
      <c r="AD10" s="115" t="s">
        <v>50</v>
      </c>
      <c r="AE10" s="115" t="s">
        <v>50</v>
      </c>
      <c r="AF10" s="116" t="s">
        <v>88</v>
      </c>
      <c r="AG10" s="115" t="s">
        <v>50</v>
      </c>
      <c r="AH10" s="117" t="s">
        <v>50</v>
      </c>
      <c r="AI10" s="115" t="s">
        <v>89</v>
      </c>
      <c r="AJ10" s="115" t="s">
        <v>50</v>
      </c>
      <c r="AK10" s="115" t="s">
        <v>50</v>
      </c>
      <c r="AL10" s="116" t="s">
        <v>90</v>
      </c>
      <c r="AM10" s="115" t="s">
        <v>50</v>
      </c>
      <c r="AN10" s="117" t="s">
        <v>50</v>
      </c>
      <c r="AO10" s="115" t="s">
        <v>91</v>
      </c>
      <c r="AP10" s="115" t="s">
        <v>50</v>
      </c>
      <c r="AQ10" s="115" t="s">
        <v>50</v>
      </c>
      <c r="AR10" s="116" t="s">
        <v>92</v>
      </c>
      <c r="AS10" s="115" t="s">
        <v>50</v>
      </c>
      <c r="AT10" s="117" t="s">
        <v>50</v>
      </c>
      <c r="AU10" s="115" t="s">
        <v>93</v>
      </c>
      <c r="AV10" s="115" t="s">
        <v>50</v>
      </c>
      <c r="AW10" s="115" t="s">
        <v>50</v>
      </c>
      <c r="AX10" s="116" t="s">
        <v>94</v>
      </c>
      <c r="AY10" s="115" t="s">
        <v>50</v>
      </c>
      <c r="AZ10" s="117" t="s">
        <v>50</v>
      </c>
      <c r="BA10" s="115" t="s">
        <v>95</v>
      </c>
      <c r="BB10" s="115" t="s">
        <v>50</v>
      </c>
      <c r="BC10" s="115" t="s">
        <v>50</v>
      </c>
      <c r="BD10" s="116" t="s">
        <v>96</v>
      </c>
      <c r="BE10" s="115" t="s">
        <v>50</v>
      </c>
      <c r="BF10" s="117" t="s">
        <v>50</v>
      </c>
      <c r="BG10" s="115" t="s">
        <v>97</v>
      </c>
      <c r="BH10" s="115" t="s">
        <v>50</v>
      </c>
      <c r="BI10" s="115" t="s">
        <v>50</v>
      </c>
      <c r="BJ10" s="116" t="s">
        <v>98</v>
      </c>
      <c r="BK10" s="115" t="s">
        <v>50</v>
      </c>
      <c r="BL10" s="117" t="s">
        <v>50</v>
      </c>
      <c r="BM10" s="115" t="s">
        <v>99</v>
      </c>
      <c r="BN10" s="115" t="s">
        <v>50</v>
      </c>
      <c r="BO10" s="115" t="s">
        <v>50</v>
      </c>
      <c r="BP10" s="116" t="s">
        <v>100</v>
      </c>
      <c r="BQ10" s="115" t="s">
        <v>50</v>
      </c>
      <c r="BR10" s="117" t="s">
        <v>50</v>
      </c>
      <c r="BS10" s="115" t="s">
        <v>101</v>
      </c>
      <c r="BT10" s="115" t="s">
        <v>50</v>
      </c>
      <c r="BU10" s="115" t="s">
        <v>50</v>
      </c>
      <c r="BV10" s="116" t="s">
        <v>102</v>
      </c>
      <c r="BW10" s="115" t="s">
        <v>50</v>
      </c>
      <c r="BX10" s="117" t="s">
        <v>50</v>
      </c>
      <c r="BY10" s="115" t="s">
        <v>103</v>
      </c>
      <c r="BZ10" s="115" t="s">
        <v>50</v>
      </c>
      <c r="CA10" s="115" t="s">
        <v>50</v>
      </c>
      <c r="CB10" s="116" t="s">
        <v>104</v>
      </c>
      <c r="CC10" s="115" t="s">
        <v>50</v>
      </c>
      <c r="CD10" s="117" t="s">
        <v>50</v>
      </c>
      <c r="CE10" s="115" t="s">
        <v>105</v>
      </c>
      <c r="CF10" s="115" t="s">
        <v>50</v>
      </c>
      <c r="CG10" s="115" t="s">
        <v>50</v>
      </c>
      <c r="CH10" s="116" t="s">
        <v>106</v>
      </c>
      <c r="CI10" s="115" t="s">
        <v>50</v>
      </c>
      <c r="CJ10" s="117" t="s">
        <v>50</v>
      </c>
      <c r="CK10" s="115" t="s">
        <v>107</v>
      </c>
      <c r="CL10" s="115" t="s">
        <v>50</v>
      </c>
      <c r="CM10" s="115" t="s">
        <v>50</v>
      </c>
      <c r="CN10" s="116" t="s">
        <v>108</v>
      </c>
      <c r="CO10" s="115" t="s">
        <v>50</v>
      </c>
      <c r="CP10" s="117" t="s">
        <v>50</v>
      </c>
      <c r="CQ10" s="115" t="s">
        <v>109</v>
      </c>
      <c r="CR10" s="115" t="s">
        <v>50</v>
      </c>
      <c r="CS10" s="115" t="s">
        <v>50</v>
      </c>
      <c r="CT10" s="116" t="s">
        <v>49</v>
      </c>
      <c r="CU10" s="115" t="s">
        <v>50</v>
      </c>
      <c r="CV10" s="117" t="s">
        <v>50</v>
      </c>
      <c r="CW10" s="115" t="s">
        <v>110</v>
      </c>
      <c r="CX10" s="115" t="s">
        <v>50</v>
      </c>
      <c r="CY10" s="115" t="s">
        <v>50</v>
      </c>
      <c r="CZ10" s="116" t="s">
        <v>111</v>
      </c>
      <c r="DA10" s="115" t="s">
        <v>50</v>
      </c>
      <c r="DB10" s="117" t="s">
        <v>50</v>
      </c>
      <c r="DC10" s="115" t="s">
        <v>112</v>
      </c>
      <c r="DD10" s="115" t="s">
        <v>50</v>
      </c>
      <c r="DE10" s="115" t="s">
        <v>50</v>
      </c>
      <c r="DF10" s="116" t="s">
        <v>113</v>
      </c>
      <c r="DG10" s="115" t="s">
        <v>50</v>
      </c>
      <c r="DH10" s="117" t="s">
        <v>50</v>
      </c>
      <c r="DI10" s="115" t="s">
        <v>114</v>
      </c>
      <c r="DJ10" s="115" t="s">
        <v>50</v>
      </c>
      <c r="DK10" s="115" t="s">
        <v>50</v>
      </c>
      <c r="DL10" s="116" t="s">
        <v>115</v>
      </c>
      <c r="DM10" s="115" t="s">
        <v>50</v>
      </c>
      <c r="DN10" s="117" t="s">
        <v>50</v>
      </c>
      <c r="DO10" s="115" t="s">
        <v>116</v>
      </c>
      <c r="DP10" s="115" t="s">
        <v>50</v>
      </c>
      <c r="DQ10" s="115" t="s">
        <v>50</v>
      </c>
      <c r="DR10" s="116" t="s">
        <v>117</v>
      </c>
      <c r="DS10" s="115" t="s">
        <v>50</v>
      </c>
      <c r="DT10" s="117" t="s">
        <v>50</v>
      </c>
      <c r="DU10" s="115" t="s">
        <v>118</v>
      </c>
      <c r="DV10" s="115" t="s">
        <v>50</v>
      </c>
      <c r="DW10" s="115" t="s">
        <v>50</v>
      </c>
      <c r="DX10" s="116" t="s">
        <v>119</v>
      </c>
      <c r="DY10" s="115" t="s">
        <v>50</v>
      </c>
      <c r="DZ10" s="117" t="s">
        <v>50</v>
      </c>
      <c r="EA10" s="115" t="s">
        <v>120</v>
      </c>
      <c r="EB10" s="115" t="s">
        <v>50</v>
      </c>
      <c r="EC10" s="115" t="s">
        <v>50</v>
      </c>
      <c r="ED10" s="116" t="s">
        <v>121</v>
      </c>
      <c r="EE10" s="115" t="s">
        <v>50</v>
      </c>
      <c r="EF10" s="117" t="s">
        <v>50</v>
      </c>
      <c r="EG10" s="115" t="s">
        <v>122</v>
      </c>
      <c r="EH10" s="115" t="s">
        <v>50</v>
      </c>
      <c r="EI10" s="115" t="s">
        <v>50</v>
      </c>
      <c r="EJ10" s="116" t="s">
        <v>123</v>
      </c>
      <c r="EK10" s="115" t="s">
        <v>50</v>
      </c>
      <c r="EL10" s="117" t="s">
        <v>50</v>
      </c>
      <c r="EM10" s="115" t="s">
        <v>124</v>
      </c>
      <c r="EN10" s="115" t="s">
        <v>50</v>
      </c>
      <c r="EO10" s="115" t="s">
        <v>50</v>
      </c>
      <c r="EP10" s="116" t="s">
        <v>125</v>
      </c>
      <c r="EQ10" s="115" t="s">
        <v>50</v>
      </c>
      <c r="ER10" s="117" t="s">
        <v>50</v>
      </c>
      <c r="ES10" s="115" t="s">
        <v>126</v>
      </c>
      <c r="ET10" s="115" t="s">
        <v>50</v>
      </c>
      <c r="EU10" s="117" t="s">
        <v>50</v>
      </c>
    </row>
    <row r="11" spans="1:151" ht="15.75" customHeight="1">
      <c r="A11" s="93" t="s">
        <v>194</v>
      </c>
      <c r="B11" s="103" t="s">
        <v>190</v>
      </c>
      <c r="C11" s="92" t="s">
        <v>17</v>
      </c>
      <c r="D11" s="91" t="s">
        <v>19</v>
      </c>
      <c r="E11" s="102" t="s">
        <v>190</v>
      </c>
      <c r="F11" s="92" t="s">
        <v>17</v>
      </c>
      <c r="G11" s="92" t="s">
        <v>19</v>
      </c>
      <c r="H11" s="92" t="s">
        <v>190</v>
      </c>
      <c r="I11" s="92" t="s">
        <v>17</v>
      </c>
      <c r="J11" s="92" t="s">
        <v>19</v>
      </c>
      <c r="K11" s="92" t="s">
        <v>190</v>
      </c>
      <c r="L11" s="92" t="s">
        <v>17</v>
      </c>
      <c r="M11" s="92" t="s">
        <v>19</v>
      </c>
      <c r="N11" s="103" t="s">
        <v>190</v>
      </c>
      <c r="O11" s="92" t="s">
        <v>17</v>
      </c>
      <c r="P11" s="91" t="s">
        <v>19</v>
      </c>
      <c r="Q11" s="102" t="s">
        <v>190</v>
      </c>
      <c r="R11" s="92" t="s">
        <v>17</v>
      </c>
      <c r="S11" s="92" t="s">
        <v>19</v>
      </c>
      <c r="T11" s="103" t="s">
        <v>190</v>
      </c>
      <c r="U11" s="92" t="s">
        <v>17</v>
      </c>
      <c r="V11" s="91" t="s">
        <v>19</v>
      </c>
      <c r="W11" s="102" t="s">
        <v>190</v>
      </c>
      <c r="X11" s="92" t="s">
        <v>17</v>
      </c>
      <c r="Y11" s="92" t="s">
        <v>19</v>
      </c>
      <c r="Z11" s="103" t="s">
        <v>190</v>
      </c>
      <c r="AA11" s="92" t="s">
        <v>17</v>
      </c>
      <c r="AB11" s="91" t="s">
        <v>19</v>
      </c>
      <c r="AC11" s="102" t="s">
        <v>190</v>
      </c>
      <c r="AD11" s="92" t="s">
        <v>17</v>
      </c>
      <c r="AE11" s="92" t="s">
        <v>19</v>
      </c>
      <c r="AF11" s="103" t="s">
        <v>190</v>
      </c>
      <c r="AG11" s="92" t="s">
        <v>17</v>
      </c>
      <c r="AH11" s="91" t="s">
        <v>19</v>
      </c>
      <c r="AI11" s="102" t="s">
        <v>190</v>
      </c>
      <c r="AJ11" s="92" t="s">
        <v>17</v>
      </c>
      <c r="AK11" s="92" t="s">
        <v>19</v>
      </c>
      <c r="AL11" s="103" t="s">
        <v>190</v>
      </c>
      <c r="AM11" s="92" t="s">
        <v>17</v>
      </c>
      <c r="AN11" s="91" t="s">
        <v>19</v>
      </c>
      <c r="AO11" s="102" t="s">
        <v>190</v>
      </c>
      <c r="AP11" s="92" t="s">
        <v>17</v>
      </c>
      <c r="AQ11" s="92" t="s">
        <v>19</v>
      </c>
      <c r="AR11" s="103" t="s">
        <v>190</v>
      </c>
      <c r="AS11" s="92" t="s">
        <v>17</v>
      </c>
      <c r="AT11" s="91" t="s">
        <v>19</v>
      </c>
      <c r="AU11" s="102" t="s">
        <v>190</v>
      </c>
      <c r="AV11" s="92" t="s">
        <v>17</v>
      </c>
      <c r="AW11" s="92" t="s">
        <v>19</v>
      </c>
      <c r="AX11" s="103" t="s">
        <v>190</v>
      </c>
      <c r="AY11" s="92" t="s">
        <v>17</v>
      </c>
      <c r="AZ11" s="91" t="s">
        <v>19</v>
      </c>
      <c r="BA11" s="102" t="s">
        <v>190</v>
      </c>
      <c r="BB11" s="92" t="s">
        <v>17</v>
      </c>
      <c r="BC11" s="92" t="s">
        <v>19</v>
      </c>
      <c r="BD11" s="103" t="s">
        <v>190</v>
      </c>
      <c r="BE11" s="92" t="s">
        <v>17</v>
      </c>
      <c r="BF11" s="91" t="s">
        <v>19</v>
      </c>
      <c r="BG11" s="102" t="s">
        <v>190</v>
      </c>
      <c r="BH11" s="92" t="s">
        <v>17</v>
      </c>
      <c r="BI11" s="92" t="s">
        <v>19</v>
      </c>
      <c r="BJ11" s="103" t="s">
        <v>190</v>
      </c>
      <c r="BK11" s="92" t="s">
        <v>17</v>
      </c>
      <c r="BL11" s="91" t="s">
        <v>19</v>
      </c>
      <c r="BM11" s="102" t="s">
        <v>190</v>
      </c>
      <c r="BN11" s="92" t="s">
        <v>17</v>
      </c>
      <c r="BO11" s="92" t="s">
        <v>19</v>
      </c>
      <c r="BP11" s="103" t="s">
        <v>190</v>
      </c>
      <c r="BQ11" s="92" t="s">
        <v>17</v>
      </c>
      <c r="BR11" s="91" t="s">
        <v>19</v>
      </c>
      <c r="BS11" s="102" t="s">
        <v>190</v>
      </c>
      <c r="BT11" s="92" t="s">
        <v>17</v>
      </c>
      <c r="BU11" s="92" t="s">
        <v>19</v>
      </c>
      <c r="BV11" s="103" t="s">
        <v>190</v>
      </c>
      <c r="BW11" s="92" t="s">
        <v>17</v>
      </c>
      <c r="BX11" s="91" t="s">
        <v>19</v>
      </c>
      <c r="BY11" s="102" t="s">
        <v>190</v>
      </c>
      <c r="BZ11" s="92" t="s">
        <v>17</v>
      </c>
      <c r="CA11" s="92" t="s">
        <v>19</v>
      </c>
      <c r="CB11" s="103" t="s">
        <v>190</v>
      </c>
      <c r="CC11" s="92" t="s">
        <v>17</v>
      </c>
      <c r="CD11" s="91" t="s">
        <v>19</v>
      </c>
      <c r="CE11" s="102" t="s">
        <v>190</v>
      </c>
      <c r="CF11" s="92" t="s">
        <v>17</v>
      </c>
      <c r="CG11" s="92" t="s">
        <v>19</v>
      </c>
      <c r="CH11" s="103" t="s">
        <v>190</v>
      </c>
      <c r="CI11" s="92" t="s">
        <v>17</v>
      </c>
      <c r="CJ11" s="91" t="s">
        <v>19</v>
      </c>
      <c r="CK11" s="102" t="s">
        <v>190</v>
      </c>
      <c r="CL11" s="92" t="s">
        <v>17</v>
      </c>
      <c r="CM11" s="92" t="s">
        <v>19</v>
      </c>
      <c r="CN11" s="103" t="s">
        <v>190</v>
      </c>
      <c r="CO11" s="92" t="s">
        <v>17</v>
      </c>
      <c r="CP11" s="91" t="s">
        <v>19</v>
      </c>
      <c r="CQ11" s="102" t="s">
        <v>190</v>
      </c>
      <c r="CR11" s="92" t="s">
        <v>17</v>
      </c>
      <c r="CS11" s="92" t="s">
        <v>19</v>
      </c>
      <c r="CT11" s="103" t="s">
        <v>190</v>
      </c>
      <c r="CU11" s="92" t="s">
        <v>17</v>
      </c>
      <c r="CV11" s="91" t="s">
        <v>19</v>
      </c>
      <c r="CW11" s="102" t="s">
        <v>190</v>
      </c>
      <c r="CX11" s="92" t="s">
        <v>17</v>
      </c>
      <c r="CY11" s="92" t="s">
        <v>19</v>
      </c>
      <c r="CZ11" s="103" t="s">
        <v>190</v>
      </c>
      <c r="DA11" s="92" t="s">
        <v>17</v>
      </c>
      <c r="DB11" s="91" t="s">
        <v>19</v>
      </c>
      <c r="DC11" s="102" t="s">
        <v>190</v>
      </c>
      <c r="DD11" s="92" t="s">
        <v>17</v>
      </c>
      <c r="DE11" s="92" t="s">
        <v>19</v>
      </c>
      <c r="DF11" s="103" t="s">
        <v>190</v>
      </c>
      <c r="DG11" s="92" t="s">
        <v>17</v>
      </c>
      <c r="DH11" s="91" t="s">
        <v>19</v>
      </c>
      <c r="DI11" s="102" t="s">
        <v>190</v>
      </c>
      <c r="DJ11" s="92" t="s">
        <v>17</v>
      </c>
      <c r="DK11" s="92" t="s">
        <v>19</v>
      </c>
      <c r="DL11" s="103" t="s">
        <v>190</v>
      </c>
      <c r="DM11" s="92" t="s">
        <v>17</v>
      </c>
      <c r="DN11" s="91" t="s">
        <v>19</v>
      </c>
      <c r="DO11" s="102" t="s">
        <v>190</v>
      </c>
      <c r="DP11" s="92" t="s">
        <v>17</v>
      </c>
      <c r="DQ11" s="92" t="s">
        <v>19</v>
      </c>
      <c r="DR11" s="103" t="s">
        <v>190</v>
      </c>
      <c r="DS11" s="92" t="s">
        <v>17</v>
      </c>
      <c r="DT11" s="91" t="s">
        <v>19</v>
      </c>
      <c r="DU11" s="102" t="s">
        <v>190</v>
      </c>
      <c r="DV11" s="92" t="s">
        <v>17</v>
      </c>
      <c r="DW11" s="92" t="s">
        <v>19</v>
      </c>
      <c r="DX11" s="103" t="s">
        <v>190</v>
      </c>
      <c r="DY11" s="92" t="s">
        <v>17</v>
      </c>
      <c r="DZ11" s="91" t="s">
        <v>19</v>
      </c>
      <c r="EA11" s="102" t="s">
        <v>190</v>
      </c>
      <c r="EB11" s="92" t="s">
        <v>17</v>
      </c>
      <c r="EC11" s="92" t="s">
        <v>19</v>
      </c>
      <c r="ED11" s="103" t="s">
        <v>190</v>
      </c>
      <c r="EE11" s="92" t="s">
        <v>17</v>
      </c>
      <c r="EF11" s="91" t="s">
        <v>19</v>
      </c>
      <c r="EG11" s="102" t="s">
        <v>190</v>
      </c>
      <c r="EH11" s="92" t="s">
        <v>17</v>
      </c>
      <c r="EI11" s="92" t="s">
        <v>19</v>
      </c>
      <c r="EJ11" s="103" t="s">
        <v>190</v>
      </c>
      <c r="EK11" s="92" t="s">
        <v>17</v>
      </c>
      <c r="EL11" s="91" t="s">
        <v>19</v>
      </c>
      <c r="EM11" s="102" t="s">
        <v>190</v>
      </c>
      <c r="EN11" s="92" t="s">
        <v>17</v>
      </c>
      <c r="EO11" s="92" t="s">
        <v>19</v>
      </c>
      <c r="EP11" s="103" t="s">
        <v>190</v>
      </c>
      <c r="EQ11" s="92" t="s">
        <v>17</v>
      </c>
      <c r="ER11" s="91" t="s">
        <v>19</v>
      </c>
      <c r="ES11" s="102" t="s">
        <v>190</v>
      </c>
      <c r="ET11" s="92" t="s">
        <v>17</v>
      </c>
      <c r="EU11" s="91" t="s">
        <v>19</v>
      </c>
    </row>
    <row r="12" spans="1:151" ht="15.75" customHeight="1">
      <c r="A12" s="90" t="s">
        <v>26</v>
      </c>
      <c r="B12" s="104">
        <v>126146099</v>
      </c>
      <c r="C12" s="100">
        <v>61349581</v>
      </c>
      <c r="D12" s="101">
        <v>64796518</v>
      </c>
      <c r="E12" s="97">
        <v>0</v>
      </c>
      <c r="F12" s="97">
        <v>0</v>
      </c>
      <c r="G12" s="97">
        <v>0</v>
      </c>
      <c r="H12" s="97">
        <v>0</v>
      </c>
      <c r="I12" s="97">
        <v>0</v>
      </c>
      <c r="J12" s="97">
        <v>0</v>
      </c>
      <c r="K12" s="97">
        <v>5224614</v>
      </c>
      <c r="L12" s="97">
        <v>2465088</v>
      </c>
      <c r="M12" s="97">
        <v>2759526</v>
      </c>
      <c r="N12" s="104">
        <v>1237984</v>
      </c>
      <c r="O12" s="100">
        <v>583402</v>
      </c>
      <c r="P12" s="101">
        <v>654582</v>
      </c>
      <c r="Q12" s="97">
        <v>1210534</v>
      </c>
      <c r="R12" s="97">
        <v>582952</v>
      </c>
      <c r="S12" s="97">
        <v>627582</v>
      </c>
      <c r="T12" s="104">
        <v>2301996</v>
      </c>
      <c r="U12" s="100">
        <v>1122598</v>
      </c>
      <c r="V12" s="101">
        <v>1179398</v>
      </c>
      <c r="W12" s="97">
        <v>959502</v>
      </c>
      <c r="X12" s="97">
        <v>452438.99999999994</v>
      </c>
      <c r="Y12" s="97">
        <v>507063</v>
      </c>
      <c r="Z12" s="104">
        <v>1068027</v>
      </c>
      <c r="AA12" s="100">
        <v>516438</v>
      </c>
      <c r="AB12" s="101">
        <v>551589</v>
      </c>
      <c r="AC12" s="97">
        <v>1833152</v>
      </c>
      <c r="AD12" s="97">
        <v>903864</v>
      </c>
      <c r="AE12" s="97">
        <v>929288</v>
      </c>
      <c r="AF12" s="104">
        <v>2867009</v>
      </c>
      <c r="AG12" s="100">
        <v>1430976</v>
      </c>
      <c r="AH12" s="101">
        <v>1436033</v>
      </c>
      <c r="AI12" s="97">
        <v>1933146.0000000002</v>
      </c>
      <c r="AJ12" s="97">
        <v>964930</v>
      </c>
      <c r="AK12" s="97">
        <v>968216</v>
      </c>
      <c r="AL12" s="104">
        <v>1939110</v>
      </c>
      <c r="AM12" s="100">
        <v>959411</v>
      </c>
      <c r="AN12" s="101">
        <v>979699</v>
      </c>
      <c r="AO12" s="97">
        <v>7344765</v>
      </c>
      <c r="AP12" s="97">
        <v>3652169</v>
      </c>
      <c r="AQ12" s="97">
        <v>3692596</v>
      </c>
      <c r="AR12" s="104">
        <v>6284480</v>
      </c>
      <c r="AS12" s="100">
        <v>3117987</v>
      </c>
      <c r="AT12" s="101">
        <v>3166493</v>
      </c>
      <c r="AU12" s="97">
        <v>14047594</v>
      </c>
      <c r="AV12" s="97">
        <v>6898388</v>
      </c>
      <c r="AW12" s="97">
        <v>7149206</v>
      </c>
      <c r="AX12" s="104">
        <v>9237337</v>
      </c>
      <c r="AY12" s="100">
        <v>4588268</v>
      </c>
      <c r="AZ12" s="101">
        <v>4649069</v>
      </c>
      <c r="BA12" s="97">
        <v>2201272</v>
      </c>
      <c r="BB12" s="97">
        <v>1068670</v>
      </c>
      <c r="BC12" s="97">
        <v>1132602</v>
      </c>
      <c r="BD12" s="104">
        <v>1034813.9999999999</v>
      </c>
      <c r="BE12" s="100">
        <v>502637</v>
      </c>
      <c r="BF12" s="101">
        <v>532177</v>
      </c>
      <c r="BG12" s="97">
        <v>1132526</v>
      </c>
      <c r="BH12" s="97">
        <v>549771</v>
      </c>
      <c r="BI12" s="97">
        <v>582755</v>
      </c>
      <c r="BJ12" s="104">
        <v>766863</v>
      </c>
      <c r="BK12" s="100">
        <v>373973</v>
      </c>
      <c r="BL12" s="101">
        <v>392890</v>
      </c>
      <c r="BM12" s="97">
        <v>809974</v>
      </c>
      <c r="BN12" s="97">
        <v>397309</v>
      </c>
      <c r="BO12" s="97">
        <v>412665</v>
      </c>
      <c r="BP12" s="104">
        <v>2048011</v>
      </c>
      <c r="BQ12" s="100">
        <v>1000389</v>
      </c>
      <c r="BR12" s="101">
        <v>1047622.0000000001</v>
      </c>
      <c r="BS12" s="97">
        <v>1978742</v>
      </c>
      <c r="BT12" s="97">
        <v>960436</v>
      </c>
      <c r="BU12" s="97">
        <v>1018306</v>
      </c>
      <c r="BV12" s="104">
        <v>3633202</v>
      </c>
      <c r="BW12" s="100">
        <v>1791117.9999999998</v>
      </c>
      <c r="BX12" s="101">
        <v>1842084.0000000002</v>
      </c>
      <c r="BY12" s="97">
        <v>7542415</v>
      </c>
      <c r="BZ12" s="97">
        <v>3761502</v>
      </c>
      <c r="CA12" s="97">
        <v>3780913</v>
      </c>
      <c r="CB12" s="104">
        <v>1770254</v>
      </c>
      <c r="CC12" s="100">
        <v>864475</v>
      </c>
      <c r="CD12" s="101">
        <v>905779</v>
      </c>
      <c r="CE12" s="97">
        <v>1413610</v>
      </c>
      <c r="CF12" s="97">
        <v>697429.00000000012</v>
      </c>
      <c r="CG12" s="97">
        <v>716181</v>
      </c>
      <c r="CH12" s="104">
        <v>2578087</v>
      </c>
      <c r="CI12" s="100">
        <v>1231468</v>
      </c>
      <c r="CJ12" s="101">
        <v>1346619</v>
      </c>
      <c r="CK12" s="97">
        <v>8837685</v>
      </c>
      <c r="CL12" s="97">
        <v>4235956</v>
      </c>
      <c r="CM12" s="97">
        <v>4601729</v>
      </c>
      <c r="CN12" s="104">
        <v>5465001.9999999991</v>
      </c>
      <c r="CO12" s="100">
        <v>2599756</v>
      </c>
      <c r="CP12" s="101">
        <v>2865246</v>
      </c>
      <c r="CQ12" s="97">
        <v>1324473.0000000002</v>
      </c>
      <c r="CR12" s="97">
        <v>623926</v>
      </c>
      <c r="CS12" s="97">
        <v>700547</v>
      </c>
      <c r="CT12" s="104">
        <v>922584</v>
      </c>
      <c r="CU12" s="100">
        <v>435051</v>
      </c>
      <c r="CV12" s="101">
        <v>487533.00000000006</v>
      </c>
      <c r="CW12" s="97">
        <v>553407</v>
      </c>
      <c r="CX12" s="97">
        <v>264432</v>
      </c>
      <c r="CY12" s="97">
        <v>288975</v>
      </c>
      <c r="CZ12" s="104">
        <v>671126</v>
      </c>
      <c r="DA12" s="100">
        <v>324291</v>
      </c>
      <c r="DB12" s="101">
        <v>346835</v>
      </c>
      <c r="DC12" s="97">
        <v>1888432</v>
      </c>
      <c r="DD12" s="97">
        <v>908045</v>
      </c>
      <c r="DE12" s="97">
        <v>980387</v>
      </c>
      <c r="DF12" s="104">
        <v>2799702</v>
      </c>
      <c r="DG12" s="100">
        <v>1357156</v>
      </c>
      <c r="DH12" s="101">
        <v>1442546</v>
      </c>
      <c r="DI12" s="97">
        <v>1342059.0000000002</v>
      </c>
      <c r="DJ12" s="97">
        <v>636736</v>
      </c>
      <c r="DK12" s="97">
        <v>705323.00000000012</v>
      </c>
      <c r="DL12" s="104">
        <v>719559</v>
      </c>
      <c r="DM12" s="100">
        <v>343265</v>
      </c>
      <c r="DN12" s="101">
        <v>376293.99999999994</v>
      </c>
      <c r="DO12" s="97">
        <v>950244</v>
      </c>
      <c r="DP12" s="97">
        <v>459197</v>
      </c>
      <c r="DQ12" s="97">
        <v>491047</v>
      </c>
      <c r="DR12" s="104">
        <v>1334841.0000000002</v>
      </c>
      <c r="DS12" s="100">
        <v>633062</v>
      </c>
      <c r="DT12" s="101">
        <v>701778.99999999988</v>
      </c>
      <c r="DU12" s="97">
        <v>691527</v>
      </c>
      <c r="DV12" s="97">
        <v>326531</v>
      </c>
      <c r="DW12" s="97">
        <v>364996</v>
      </c>
      <c r="DX12" s="104">
        <v>5135214</v>
      </c>
      <c r="DY12" s="100">
        <v>2430951</v>
      </c>
      <c r="DZ12" s="101">
        <v>2704263.0000000005</v>
      </c>
      <c r="EA12" s="97">
        <v>811442</v>
      </c>
      <c r="EB12" s="97">
        <v>384450.99999999994</v>
      </c>
      <c r="EC12" s="97">
        <v>426991</v>
      </c>
      <c r="ED12" s="104">
        <v>1312317</v>
      </c>
      <c r="EE12" s="100">
        <v>616912</v>
      </c>
      <c r="EF12" s="101">
        <v>695405</v>
      </c>
      <c r="EG12" s="97">
        <v>1738300.9999999998</v>
      </c>
      <c r="EH12" s="97">
        <v>822480.99999999988</v>
      </c>
      <c r="EI12" s="97">
        <v>915819.99999999988</v>
      </c>
      <c r="EJ12" s="104">
        <v>1123852</v>
      </c>
      <c r="EK12" s="100">
        <v>533414</v>
      </c>
      <c r="EL12" s="101">
        <v>590438</v>
      </c>
      <c r="EM12" s="97">
        <v>1069576</v>
      </c>
      <c r="EN12" s="97">
        <v>504763</v>
      </c>
      <c r="EO12" s="97">
        <v>564813</v>
      </c>
      <c r="EP12" s="104">
        <v>1588256</v>
      </c>
      <c r="EQ12" s="100">
        <v>748306</v>
      </c>
      <c r="ER12" s="101">
        <v>839950</v>
      </c>
      <c r="ES12" s="100">
        <v>1467480</v>
      </c>
      <c r="ET12" s="100">
        <v>722812</v>
      </c>
      <c r="EU12" s="101">
        <v>744668.00000000012</v>
      </c>
    </row>
    <row r="13" spans="1:151" ht="15.75" customHeight="1">
      <c r="A13" s="90" t="s">
        <v>27</v>
      </c>
      <c r="B13" s="104">
        <v>4516082</v>
      </c>
      <c r="C13" s="100">
        <v>2311189</v>
      </c>
      <c r="D13" s="101">
        <v>2204893</v>
      </c>
      <c r="E13" s="97">
        <v>0</v>
      </c>
      <c r="F13" s="97">
        <v>0</v>
      </c>
      <c r="G13" s="97">
        <v>0</v>
      </c>
      <c r="H13" s="97">
        <v>0</v>
      </c>
      <c r="I13" s="97">
        <v>0</v>
      </c>
      <c r="J13" s="97">
        <v>0</v>
      </c>
      <c r="K13" s="97">
        <v>162373</v>
      </c>
      <c r="L13" s="97">
        <v>83004</v>
      </c>
      <c r="M13" s="97">
        <v>79369</v>
      </c>
      <c r="N13" s="104">
        <v>37334</v>
      </c>
      <c r="O13" s="100">
        <v>18980</v>
      </c>
      <c r="P13" s="101">
        <v>18354</v>
      </c>
      <c r="Q13" s="97">
        <v>37344</v>
      </c>
      <c r="R13" s="97">
        <v>19059</v>
      </c>
      <c r="S13" s="97">
        <v>18285</v>
      </c>
      <c r="T13" s="104">
        <v>79154</v>
      </c>
      <c r="U13" s="100">
        <v>40636</v>
      </c>
      <c r="V13" s="101">
        <v>38518</v>
      </c>
      <c r="W13" s="97">
        <v>25271</v>
      </c>
      <c r="X13" s="97">
        <v>12881</v>
      </c>
      <c r="Y13" s="97">
        <v>12390.000000000002</v>
      </c>
      <c r="Z13" s="104">
        <v>34298</v>
      </c>
      <c r="AA13" s="100">
        <v>17653</v>
      </c>
      <c r="AB13" s="101">
        <v>16645</v>
      </c>
      <c r="AC13" s="97">
        <v>60599</v>
      </c>
      <c r="AD13" s="97">
        <v>30690</v>
      </c>
      <c r="AE13" s="97">
        <v>29909</v>
      </c>
      <c r="AF13" s="104">
        <v>96291</v>
      </c>
      <c r="AG13" s="100">
        <v>49240.000000000007</v>
      </c>
      <c r="AH13" s="101">
        <v>47051</v>
      </c>
      <c r="AI13" s="97">
        <v>66024</v>
      </c>
      <c r="AJ13" s="97">
        <v>34166</v>
      </c>
      <c r="AK13" s="97">
        <v>31858</v>
      </c>
      <c r="AL13" s="104">
        <v>64476.000000000007</v>
      </c>
      <c r="AM13" s="100">
        <v>33026</v>
      </c>
      <c r="AN13" s="101">
        <v>31450</v>
      </c>
      <c r="AO13" s="97">
        <v>259281</v>
      </c>
      <c r="AP13" s="97">
        <v>132269</v>
      </c>
      <c r="AQ13" s="97">
        <v>127012</v>
      </c>
      <c r="AR13" s="104">
        <v>221053</v>
      </c>
      <c r="AS13" s="100">
        <v>112943</v>
      </c>
      <c r="AT13" s="101">
        <v>108110</v>
      </c>
      <c r="AU13" s="97">
        <v>521062</v>
      </c>
      <c r="AV13" s="97">
        <v>266375</v>
      </c>
      <c r="AW13" s="97">
        <v>254686.99999999997</v>
      </c>
      <c r="AX13" s="104">
        <v>331247</v>
      </c>
      <c r="AY13" s="100">
        <v>169705</v>
      </c>
      <c r="AZ13" s="101">
        <v>161542</v>
      </c>
      <c r="BA13" s="97">
        <v>71014</v>
      </c>
      <c r="BB13" s="97">
        <v>36373</v>
      </c>
      <c r="BC13" s="97">
        <v>34641</v>
      </c>
      <c r="BD13" s="104">
        <v>33851</v>
      </c>
      <c r="BE13" s="100">
        <v>17444</v>
      </c>
      <c r="BF13" s="101">
        <v>16407</v>
      </c>
      <c r="BG13" s="97">
        <v>40920</v>
      </c>
      <c r="BH13" s="97">
        <v>21077</v>
      </c>
      <c r="BI13" s="97">
        <v>19843</v>
      </c>
      <c r="BJ13" s="104">
        <v>28033</v>
      </c>
      <c r="BK13" s="100">
        <v>14365.000000000002</v>
      </c>
      <c r="BL13" s="101">
        <v>13668</v>
      </c>
      <c r="BM13" s="97">
        <v>26992</v>
      </c>
      <c r="BN13" s="97">
        <v>13761.000000000002</v>
      </c>
      <c r="BO13" s="97">
        <v>13231</v>
      </c>
      <c r="BP13" s="104">
        <v>69990</v>
      </c>
      <c r="BQ13" s="100">
        <v>35885</v>
      </c>
      <c r="BR13" s="101">
        <v>34105</v>
      </c>
      <c r="BS13" s="97">
        <v>68460</v>
      </c>
      <c r="BT13" s="97">
        <v>35043</v>
      </c>
      <c r="BU13" s="97">
        <v>33417</v>
      </c>
      <c r="BV13" s="104">
        <v>126776</v>
      </c>
      <c r="BW13" s="100">
        <v>65180.999999999993</v>
      </c>
      <c r="BX13" s="101">
        <v>61595.000000000007</v>
      </c>
      <c r="BY13" s="97">
        <v>299823</v>
      </c>
      <c r="BZ13" s="97">
        <v>153686</v>
      </c>
      <c r="CA13" s="97">
        <v>146137</v>
      </c>
      <c r="CB13" s="104">
        <v>61203</v>
      </c>
      <c r="CC13" s="100">
        <v>31410</v>
      </c>
      <c r="CD13" s="101">
        <v>29793</v>
      </c>
      <c r="CE13" s="97">
        <v>56791</v>
      </c>
      <c r="CF13" s="97">
        <v>29164</v>
      </c>
      <c r="CG13" s="97">
        <v>27627</v>
      </c>
      <c r="CH13" s="104">
        <v>87673</v>
      </c>
      <c r="CI13" s="100">
        <v>44921</v>
      </c>
      <c r="CJ13" s="101">
        <v>42752</v>
      </c>
      <c r="CK13" s="97">
        <v>317414</v>
      </c>
      <c r="CL13" s="97">
        <v>162353.99999999997</v>
      </c>
      <c r="CM13" s="97">
        <v>155060</v>
      </c>
      <c r="CN13" s="104">
        <v>196475</v>
      </c>
      <c r="CO13" s="100">
        <v>100615</v>
      </c>
      <c r="CP13" s="101">
        <v>95860</v>
      </c>
      <c r="CQ13" s="97">
        <v>44170.999999999993</v>
      </c>
      <c r="CR13" s="97">
        <v>22607</v>
      </c>
      <c r="CS13" s="97">
        <v>21564</v>
      </c>
      <c r="CT13" s="104">
        <v>30472</v>
      </c>
      <c r="CU13" s="100">
        <v>15646</v>
      </c>
      <c r="CV13" s="101">
        <v>14826</v>
      </c>
      <c r="CW13" s="97">
        <v>20594</v>
      </c>
      <c r="CX13" s="97">
        <v>10698</v>
      </c>
      <c r="CY13" s="97">
        <v>9896</v>
      </c>
      <c r="CZ13" s="104">
        <v>24396</v>
      </c>
      <c r="DA13" s="100">
        <v>12586</v>
      </c>
      <c r="DB13" s="101">
        <v>11810</v>
      </c>
      <c r="DC13" s="97">
        <v>69216</v>
      </c>
      <c r="DD13" s="97">
        <v>35280</v>
      </c>
      <c r="DE13" s="97">
        <v>33936</v>
      </c>
      <c r="DF13" s="104">
        <v>105103.00000000001</v>
      </c>
      <c r="DG13" s="100">
        <v>53804.999999999993</v>
      </c>
      <c r="DH13" s="101">
        <v>51298</v>
      </c>
      <c r="DI13" s="97">
        <v>44446</v>
      </c>
      <c r="DJ13" s="97">
        <v>22732</v>
      </c>
      <c r="DK13" s="97">
        <v>21714.000000000004</v>
      </c>
      <c r="DL13" s="104">
        <v>22651</v>
      </c>
      <c r="DM13" s="100">
        <v>11657</v>
      </c>
      <c r="DN13" s="101">
        <v>10994</v>
      </c>
      <c r="DO13" s="97">
        <v>33402</v>
      </c>
      <c r="DP13" s="97">
        <v>17054</v>
      </c>
      <c r="DQ13" s="97">
        <v>16348</v>
      </c>
      <c r="DR13" s="104">
        <v>43918</v>
      </c>
      <c r="DS13" s="100">
        <v>22420</v>
      </c>
      <c r="DT13" s="101">
        <v>21498</v>
      </c>
      <c r="DU13" s="97">
        <v>21909</v>
      </c>
      <c r="DV13" s="97">
        <v>11158.999999999998</v>
      </c>
      <c r="DW13" s="97">
        <v>10750</v>
      </c>
      <c r="DX13" s="104">
        <v>204888</v>
      </c>
      <c r="DY13" s="100">
        <v>104547.00000000001</v>
      </c>
      <c r="DZ13" s="101">
        <v>100341</v>
      </c>
      <c r="EA13" s="97">
        <v>32102</v>
      </c>
      <c r="EB13" s="97">
        <v>16511</v>
      </c>
      <c r="EC13" s="97">
        <v>15591</v>
      </c>
      <c r="ED13" s="104">
        <v>49118.000000000007</v>
      </c>
      <c r="EE13" s="100">
        <v>25216</v>
      </c>
      <c r="EF13" s="101">
        <v>23902</v>
      </c>
      <c r="EG13" s="97">
        <v>69041</v>
      </c>
      <c r="EH13" s="97">
        <v>35224</v>
      </c>
      <c r="EI13" s="97">
        <v>33817</v>
      </c>
      <c r="EJ13" s="104">
        <v>39991</v>
      </c>
      <c r="EK13" s="100">
        <v>20394</v>
      </c>
      <c r="EL13" s="101">
        <v>19597</v>
      </c>
      <c r="EM13" s="97">
        <v>41185</v>
      </c>
      <c r="EN13" s="97">
        <v>20985.999999999996</v>
      </c>
      <c r="EO13" s="97">
        <v>20198.999999999996</v>
      </c>
      <c r="EP13" s="104">
        <v>60923</v>
      </c>
      <c r="EQ13" s="100">
        <v>31117</v>
      </c>
      <c r="ER13" s="101">
        <v>29806</v>
      </c>
      <c r="ES13" s="100">
        <v>77334</v>
      </c>
      <c r="ET13" s="100">
        <v>39644</v>
      </c>
      <c r="EU13" s="101">
        <v>37690</v>
      </c>
    </row>
    <row r="14" spans="1:151" ht="15.75" customHeight="1">
      <c r="A14" s="90" t="s">
        <v>28</v>
      </c>
      <c r="B14" s="104">
        <v>5089093</v>
      </c>
      <c r="C14" s="100">
        <v>2606651</v>
      </c>
      <c r="D14" s="101">
        <v>2482442</v>
      </c>
      <c r="E14" s="97">
        <v>0</v>
      </c>
      <c r="F14" s="97">
        <v>0</v>
      </c>
      <c r="G14" s="97">
        <v>0</v>
      </c>
      <c r="H14" s="97">
        <v>0</v>
      </c>
      <c r="I14" s="97">
        <v>0</v>
      </c>
      <c r="J14" s="97">
        <v>0</v>
      </c>
      <c r="K14" s="97">
        <v>189483</v>
      </c>
      <c r="L14" s="97">
        <v>96778</v>
      </c>
      <c r="M14" s="97">
        <v>92705</v>
      </c>
      <c r="N14" s="104">
        <v>43520</v>
      </c>
      <c r="O14" s="100">
        <v>22328</v>
      </c>
      <c r="P14" s="101">
        <v>21192.000000000004</v>
      </c>
      <c r="Q14" s="97">
        <v>45091</v>
      </c>
      <c r="R14" s="97">
        <v>23018</v>
      </c>
      <c r="S14" s="97">
        <v>22073</v>
      </c>
      <c r="T14" s="104">
        <v>92066</v>
      </c>
      <c r="U14" s="100">
        <v>47279</v>
      </c>
      <c r="V14" s="101">
        <v>44787</v>
      </c>
      <c r="W14" s="97">
        <v>31304</v>
      </c>
      <c r="X14" s="97">
        <v>15966</v>
      </c>
      <c r="Y14" s="97">
        <v>15338</v>
      </c>
      <c r="Z14" s="104">
        <v>40702.999999999993</v>
      </c>
      <c r="AA14" s="100">
        <v>20746.000000000004</v>
      </c>
      <c r="AB14" s="101">
        <v>19957</v>
      </c>
      <c r="AC14" s="97">
        <v>69700</v>
      </c>
      <c r="AD14" s="97">
        <v>35789</v>
      </c>
      <c r="AE14" s="97">
        <v>33911</v>
      </c>
      <c r="AF14" s="104">
        <v>113607</v>
      </c>
      <c r="AG14" s="100">
        <v>58292</v>
      </c>
      <c r="AH14" s="101">
        <v>55315</v>
      </c>
      <c r="AI14" s="97">
        <v>77301</v>
      </c>
      <c r="AJ14" s="97">
        <v>39679</v>
      </c>
      <c r="AK14" s="97">
        <v>37622</v>
      </c>
      <c r="AL14" s="104">
        <v>75492</v>
      </c>
      <c r="AM14" s="100">
        <v>38478</v>
      </c>
      <c r="AN14" s="101">
        <v>37014</v>
      </c>
      <c r="AO14" s="97">
        <v>291527</v>
      </c>
      <c r="AP14" s="97">
        <v>149221</v>
      </c>
      <c r="AQ14" s="97">
        <v>142306</v>
      </c>
      <c r="AR14" s="104">
        <v>248798</v>
      </c>
      <c r="AS14" s="100">
        <v>127871</v>
      </c>
      <c r="AT14" s="101">
        <v>120927</v>
      </c>
      <c r="AU14" s="97">
        <v>531824</v>
      </c>
      <c r="AV14" s="97">
        <v>271910</v>
      </c>
      <c r="AW14" s="97">
        <v>259914</v>
      </c>
      <c r="AX14" s="104">
        <v>368835</v>
      </c>
      <c r="AY14" s="100">
        <v>189180</v>
      </c>
      <c r="AZ14" s="101">
        <v>179655</v>
      </c>
      <c r="BA14" s="97">
        <v>84736.999999999985</v>
      </c>
      <c r="BB14" s="97">
        <v>43385</v>
      </c>
      <c r="BC14" s="97">
        <v>41352</v>
      </c>
      <c r="BD14" s="104">
        <v>38511</v>
      </c>
      <c r="BE14" s="100">
        <v>19876</v>
      </c>
      <c r="BF14" s="101">
        <v>18635</v>
      </c>
      <c r="BG14" s="97">
        <v>46449.999999999993</v>
      </c>
      <c r="BH14" s="97">
        <v>23815</v>
      </c>
      <c r="BI14" s="97">
        <v>22635</v>
      </c>
      <c r="BJ14" s="104">
        <v>32208</v>
      </c>
      <c r="BK14" s="100">
        <v>16595</v>
      </c>
      <c r="BL14" s="101">
        <v>15613</v>
      </c>
      <c r="BM14" s="97">
        <v>30718</v>
      </c>
      <c r="BN14" s="97">
        <v>15636.000000000002</v>
      </c>
      <c r="BO14" s="97">
        <v>15082</v>
      </c>
      <c r="BP14" s="104">
        <v>82204</v>
      </c>
      <c r="BQ14" s="100">
        <v>42058</v>
      </c>
      <c r="BR14" s="101">
        <v>40146</v>
      </c>
      <c r="BS14" s="97">
        <v>82403</v>
      </c>
      <c r="BT14" s="97">
        <v>42269</v>
      </c>
      <c r="BU14" s="97">
        <v>40134</v>
      </c>
      <c r="BV14" s="104">
        <v>149854</v>
      </c>
      <c r="BW14" s="100">
        <v>76849</v>
      </c>
      <c r="BX14" s="101">
        <v>73005</v>
      </c>
      <c r="BY14" s="97">
        <v>330860</v>
      </c>
      <c r="BZ14" s="97">
        <v>169781</v>
      </c>
      <c r="CA14" s="97">
        <v>161079</v>
      </c>
      <c r="CB14" s="104">
        <v>71759</v>
      </c>
      <c r="CC14" s="100">
        <v>36732</v>
      </c>
      <c r="CD14" s="101">
        <v>35027</v>
      </c>
      <c r="CE14" s="97">
        <v>65794</v>
      </c>
      <c r="CF14" s="97">
        <v>33807</v>
      </c>
      <c r="CG14" s="97">
        <v>31987</v>
      </c>
      <c r="CH14" s="104">
        <v>99422</v>
      </c>
      <c r="CI14" s="100">
        <v>50989.000000000007</v>
      </c>
      <c r="CJ14" s="101">
        <v>48433</v>
      </c>
      <c r="CK14" s="97">
        <v>345940</v>
      </c>
      <c r="CL14" s="97">
        <v>176474</v>
      </c>
      <c r="CM14" s="97">
        <v>169466</v>
      </c>
      <c r="CN14" s="104">
        <v>225034</v>
      </c>
      <c r="CO14" s="100">
        <v>115268</v>
      </c>
      <c r="CP14" s="101">
        <v>109766</v>
      </c>
      <c r="CQ14" s="97">
        <v>52647.000000000007</v>
      </c>
      <c r="CR14" s="97">
        <v>26902</v>
      </c>
      <c r="CS14" s="97">
        <v>25745</v>
      </c>
      <c r="CT14" s="104">
        <v>36056</v>
      </c>
      <c r="CU14" s="100">
        <v>18341</v>
      </c>
      <c r="CV14" s="101">
        <v>17715</v>
      </c>
      <c r="CW14" s="97">
        <v>23405.999999999996</v>
      </c>
      <c r="CX14" s="97">
        <v>11845.000000000002</v>
      </c>
      <c r="CY14" s="97">
        <v>11560.999999999998</v>
      </c>
      <c r="CZ14" s="104">
        <v>28104</v>
      </c>
      <c r="DA14" s="100">
        <v>14518</v>
      </c>
      <c r="DB14" s="101">
        <v>13586</v>
      </c>
      <c r="DC14" s="97">
        <v>78058</v>
      </c>
      <c r="DD14" s="97">
        <v>40117</v>
      </c>
      <c r="DE14" s="97">
        <v>37941</v>
      </c>
      <c r="DF14" s="104">
        <v>121639</v>
      </c>
      <c r="DG14" s="100">
        <v>62108</v>
      </c>
      <c r="DH14" s="101">
        <v>59531</v>
      </c>
      <c r="DI14" s="97">
        <v>52581</v>
      </c>
      <c r="DJ14" s="97">
        <v>27100</v>
      </c>
      <c r="DK14" s="97">
        <v>25480.999999999996</v>
      </c>
      <c r="DL14" s="104">
        <v>26431</v>
      </c>
      <c r="DM14" s="100">
        <v>13649</v>
      </c>
      <c r="DN14" s="101">
        <v>12782</v>
      </c>
      <c r="DO14" s="97">
        <v>38999</v>
      </c>
      <c r="DP14" s="97">
        <v>20064.000000000004</v>
      </c>
      <c r="DQ14" s="97">
        <v>18935</v>
      </c>
      <c r="DR14" s="104">
        <v>52904</v>
      </c>
      <c r="DS14" s="100">
        <v>27306</v>
      </c>
      <c r="DT14" s="101">
        <v>25598</v>
      </c>
      <c r="DU14" s="97">
        <v>25433</v>
      </c>
      <c r="DV14" s="97">
        <v>12901</v>
      </c>
      <c r="DW14" s="97">
        <v>12532.000000000002</v>
      </c>
      <c r="DX14" s="104">
        <v>227369</v>
      </c>
      <c r="DY14" s="100">
        <v>116658.00000000001</v>
      </c>
      <c r="DZ14" s="101">
        <v>110711</v>
      </c>
      <c r="EA14" s="97">
        <v>36891</v>
      </c>
      <c r="EB14" s="97">
        <v>18914</v>
      </c>
      <c r="EC14" s="97">
        <v>17977</v>
      </c>
      <c r="ED14" s="104">
        <v>56292</v>
      </c>
      <c r="EE14" s="100">
        <v>28807.999999999996</v>
      </c>
      <c r="EF14" s="101">
        <v>27484</v>
      </c>
      <c r="EG14" s="97">
        <v>78543</v>
      </c>
      <c r="EH14" s="97">
        <v>40390</v>
      </c>
      <c r="EI14" s="97">
        <v>38153</v>
      </c>
      <c r="EJ14" s="104">
        <v>46097</v>
      </c>
      <c r="EK14" s="100">
        <v>23615</v>
      </c>
      <c r="EL14" s="101">
        <v>22482.000000000004</v>
      </c>
      <c r="EM14" s="97">
        <v>48053</v>
      </c>
      <c r="EN14" s="97">
        <v>24519.000000000004</v>
      </c>
      <c r="EO14" s="97">
        <v>23534</v>
      </c>
      <c r="EP14" s="104">
        <v>71028</v>
      </c>
      <c r="EQ14" s="100">
        <v>36492</v>
      </c>
      <c r="ER14" s="101">
        <v>34536</v>
      </c>
      <c r="ES14" s="100">
        <v>83417</v>
      </c>
      <c r="ET14" s="100">
        <v>42335</v>
      </c>
      <c r="EU14" s="101">
        <v>41082</v>
      </c>
    </row>
    <row r="15" spans="1:151" ht="15.75" customHeight="1">
      <c r="A15" s="90" t="s">
        <v>29</v>
      </c>
      <c r="B15" s="104">
        <v>5350517</v>
      </c>
      <c r="C15" s="100">
        <v>2742131</v>
      </c>
      <c r="D15" s="101">
        <v>2608386</v>
      </c>
      <c r="E15" s="97">
        <v>0</v>
      </c>
      <c r="F15" s="97">
        <v>0</v>
      </c>
      <c r="G15" s="97">
        <v>0</v>
      </c>
      <c r="H15" s="97">
        <v>0</v>
      </c>
      <c r="I15" s="97">
        <v>0</v>
      </c>
      <c r="J15" s="97">
        <v>0</v>
      </c>
      <c r="K15" s="97">
        <v>203948</v>
      </c>
      <c r="L15" s="97">
        <v>104728</v>
      </c>
      <c r="M15" s="97">
        <v>99220</v>
      </c>
      <c r="N15" s="104">
        <v>48258</v>
      </c>
      <c r="O15" s="100">
        <v>24590</v>
      </c>
      <c r="P15" s="101">
        <v>23668</v>
      </c>
      <c r="Q15" s="97">
        <v>50012</v>
      </c>
      <c r="R15" s="97">
        <v>25686</v>
      </c>
      <c r="S15" s="97">
        <v>24326</v>
      </c>
      <c r="T15" s="104">
        <v>97208</v>
      </c>
      <c r="U15" s="100">
        <v>49724.000000000007</v>
      </c>
      <c r="V15" s="101">
        <v>47484</v>
      </c>
      <c r="W15" s="97">
        <v>36098</v>
      </c>
      <c r="X15" s="97">
        <v>18580</v>
      </c>
      <c r="Y15" s="97">
        <v>17518</v>
      </c>
      <c r="Z15" s="104">
        <v>45085</v>
      </c>
      <c r="AA15" s="100">
        <v>23192</v>
      </c>
      <c r="AB15" s="101">
        <v>21892.999999999996</v>
      </c>
      <c r="AC15" s="97">
        <v>75853</v>
      </c>
      <c r="AD15" s="97">
        <v>38889</v>
      </c>
      <c r="AE15" s="97">
        <v>36964</v>
      </c>
      <c r="AF15" s="104">
        <v>123843</v>
      </c>
      <c r="AG15" s="100">
        <v>63604</v>
      </c>
      <c r="AH15" s="101">
        <v>60239</v>
      </c>
      <c r="AI15" s="97">
        <v>84228</v>
      </c>
      <c r="AJ15" s="97">
        <v>43385.999999999993</v>
      </c>
      <c r="AK15" s="97">
        <v>40842</v>
      </c>
      <c r="AL15" s="104">
        <v>84336</v>
      </c>
      <c r="AM15" s="100">
        <v>43362.999999999993</v>
      </c>
      <c r="AN15" s="101">
        <v>40973</v>
      </c>
      <c r="AO15" s="97">
        <v>307576</v>
      </c>
      <c r="AP15" s="97">
        <v>157681</v>
      </c>
      <c r="AQ15" s="97">
        <v>149895</v>
      </c>
      <c r="AR15" s="104">
        <v>264645</v>
      </c>
      <c r="AS15" s="100">
        <v>135805</v>
      </c>
      <c r="AT15" s="101">
        <v>128840</v>
      </c>
      <c r="AU15" s="97">
        <v>513954</v>
      </c>
      <c r="AV15" s="97">
        <v>263549</v>
      </c>
      <c r="AW15" s="97">
        <v>250405.00000000003</v>
      </c>
      <c r="AX15" s="104">
        <v>385681</v>
      </c>
      <c r="AY15" s="100">
        <v>197694</v>
      </c>
      <c r="AZ15" s="101">
        <v>187987</v>
      </c>
      <c r="BA15" s="97">
        <v>91729</v>
      </c>
      <c r="BB15" s="97">
        <v>47144.000000000007</v>
      </c>
      <c r="BC15" s="97">
        <v>44585</v>
      </c>
      <c r="BD15" s="104">
        <v>42815</v>
      </c>
      <c r="BE15" s="100">
        <v>21974.999999999996</v>
      </c>
      <c r="BF15" s="101">
        <v>20840</v>
      </c>
      <c r="BG15" s="97">
        <v>49726</v>
      </c>
      <c r="BH15" s="97">
        <v>25212</v>
      </c>
      <c r="BI15" s="97">
        <v>24514</v>
      </c>
      <c r="BJ15" s="104">
        <v>35303</v>
      </c>
      <c r="BK15" s="100">
        <v>18141</v>
      </c>
      <c r="BL15" s="101">
        <v>17162</v>
      </c>
      <c r="BM15" s="97">
        <v>33919</v>
      </c>
      <c r="BN15" s="97">
        <v>17383</v>
      </c>
      <c r="BO15" s="97">
        <v>16536</v>
      </c>
      <c r="BP15" s="104">
        <v>90679</v>
      </c>
      <c r="BQ15" s="100">
        <v>46401</v>
      </c>
      <c r="BR15" s="101">
        <v>44278.000000000007</v>
      </c>
      <c r="BS15" s="97">
        <v>89657</v>
      </c>
      <c r="BT15" s="97">
        <v>45854</v>
      </c>
      <c r="BU15" s="97">
        <v>43803</v>
      </c>
      <c r="BV15" s="104">
        <v>162093</v>
      </c>
      <c r="BW15" s="100">
        <v>82948</v>
      </c>
      <c r="BX15" s="101">
        <v>79145</v>
      </c>
      <c r="BY15" s="97">
        <v>342959.00000000006</v>
      </c>
      <c r="BZ15" s="97">
        <v>175737.99999999997</v>
      </c>
      <c r="CA15" s="97">
        <v>167221</v>
      </c>
      <c r="CB15" s="104">
        <v>78128</v>
      </c>
      <c r="CC15" s="100">
        <v>39877</v>
      </c>
      <c r="CD15" s="101">
        <v>38251</v>
      </c>
      <c r="CE15" s="97">
        <v>68784</v>
      </c>
      <c r="CF15" s="97">
        <v>35401</v>
      </c>
      <c r="CG15" s="97">
        <v>33383</v>
      </c>
      <c r="CH15" s="104">
        <v>106370</v>
      </c>
      <c r="CI15" s="100">
        <v>54601</v>
      </c>
      <c r="CJ15" s="101">
        <v>51769</v>
      </c>
      <c r="CK15" s="97">
        <v>366145</v>
      </c>
      <c r="CL15" s="97">
        <v>187534</v>
      </c>
      <c r="CM15" s="97">
        <v>178611</v>
      </c>
      <c r="CN15" s="104">
        <v>238695.99999999997</v>
      </c>
      <c r="CO15" s="100">
        <v>122259</v>
      </c>
      <c r="CP15" s="101">
        <v>116437.00000000001</v>
      </c>
      <c r="CQ15" s="97">
        <v>57453</v>
      </c>
      <c r="CR15" s="97">
        <v>29206</v>
      </c>
      <c r="CS15" s="97">
        <v>28247</v>
      </c>
      <c r="CT15" s="104">
        <v>38832</v>
      </c>
      <c r="CU15" s="100">
        <v>19897</v>
      </c>
      <c r="CV15" s="101">
        <v>18935</v>
      </c>
      <c r="CW15" s="97">
        <v>24330</v>
      </c>
      <c r="CX15" s="97">
        <v>12517</v>
      </c>
      <c r="CY15" s="97">
        <v>11813</v>
      </c>
      <c r="CZ15" s="104">
        <v>29141</v>
      </c>
      <c r="DA15" s="100">
        <v>14898</v>
      </c>
      <c r="DB15" s="101">
        <v>14242.999999999998</v>
      </c>
      <c r="DC15" s="97">
        <v>82078</v>
      </c>
      <c r="DD15" s="97">
        <v>42527</v>
      </c>
      <c r="DE15" s="97">
        <v>39551</v>
      </c>
      <c r="DF15" s="104">
        <v>125936</v>
      </c>
      <c r="DG15" s="100">
        <v>64492</v>
      </c>
      <c r="DH15" s="101">
        <v>61444</v>
      </c>
      <c r="DI15" s="97">
        <v>56581</v>
      </c>
      <c r="DJ15" s="97">
        <v>28875</v>
      </c>
      <c r="DK15" s="97">
        <v>27706</v>
      </c>
      <c r="DL15" s="104">
        <v>28047</v>
      </c>
      <c r="DM15" s="100">
        <v>14332</v>
      </c>
      <c r="DN15" s="101">
        <v>13715</v>
      </c>
      <c r="DO15" s="97">
        <v>41356</v>
      </c>
      <c r="DP15" s="97">
        <v>21122</v>
      </c>
      <c r="DQ15" s="97">
        <v>20234</v>
      </c>
      <c r="DR15" s="104">
        <v>56942.000000000007</v>
      </c>
      <c r="DS15" s="100">
        <v>29079</v>
      </c>
      <c r="DT15" s="101">
        <v>27863.000000000004</v>
      </c>
      <c r="DU15" s="97">
        <v>27604.000000000004</v>
      </c>
      <c r="DV15" s="97">
        <v>14212</v>
      </c>
      <c r="DW15" s="97">
        <v>13392</v>
      </c>
      <c r="DX15" s="104">
        <v>229922</v>
      </c>
      <c r="DY15" s="100">
        <v>117318</v>
      </c>
      <c r="DZ15" s="101">
        <v>112604</v>
      </c>
      <c r="EA15" s="97">
        <v>39248</v>
      </c>
      <c r="EB15" s="97">
        <v>20130</v>
      </c>
      <c r="EC15" s="97">
        <v>19118</v>
      </c>
      <c r="ED15" s="104">
        <v>58893.000000000007</v>
      </c>
      <c r="EE15" s="100">
        <v>30314</v>
      </c>
      <c r="EF15" s="101">
        <v>28579</v>
      </c>
      <c r="EG15" s="97">
        <v>80782</v>
      </c>
      <c r="EH15" s="97">
        <v>41224.999999999993</v>
      </c>
      <c r="EI15" s="97">
        <v>39557</v>
      </c>
      <c r="EJ15" s="104">
        <v>49184</v>
      </c>
      <c r="EK15" s="100">
        <v>25094</v>
      </c>
      <c r="EL15" s="101">
        <v>24089.999999999996</v>
      </c>
      <c r="EM15" s="97">
        <v>50535</v>
      </c>
      <c r="EN15" s="97">
        <v>25890</v>
      </c>
      <c r="EO15" s="97">
        <v>24645</v>
      </c>
      <c r="EP15" s="104">
        <v>73430</v>
      </c>
      <c r="EQ15" s="100">
        <v>38033</v>
      </c>
      <c r="ER15" s="101">
        <v>35397</v>
      </c>
      <c r="ES15" s="100">
        <v>82495</v>
      </c>
      <c r="ET15" s="100">
        <v>42031</v>
      </c>
      <c r="EU15" s="101">
        <v>40464</v>
      </c>
    </row>
    <row r="16" spans="1:151" ht="15.75" customHeight="1">
      <c r="A16" s="90" t="s">
        <v>30</v>
      </c>
      <c r="B16" s="104">
        <v>5617440</v>
      </c>
      <c r="C16" s="100">
        <v>2880029</v>
      </c>
      <c r="D16" s="101">
        <v>2737411</v>
      </c>
      <c r="E16" s="97">
        <v>0</v>
      </c>
      <c r="F16" s="97">
        <v>0</v>
      </c>
      <c r="G16" s="97">
        <v>0</v>
      </c>
      <c r="H16" s="97">
        <v>0</v>
      </c>
      <c r="I16" s="97">
        <v>0</v>
      </c>
      <c r="J16" s="97">
        <v>0</v>
      </c>
      <c r="K16" s="97">
        <v>221229</v>
      </c>
      <c r="L16" s="97">
        <v>113445</v>
      </c>
      <c r="M16" s="97">
        <v>107784</v>
      </c>
      <c r="N16" s="104">
        <v>52089.999999999993</v>
      </c>
      <c r="O16" s="100">
        <v>26958.000000000004</v>
      </c>
      <c r="P16" s="101">
        <v>25132</v>
      </c>
      <c r="Q16" s="97">
        <v>52453</v>
      </c>
      <c r="R16" s="97">
        <v>27012</v>
      </c>
      <c r="S16" s="97">
        <v>25440.999999999996</v>
      </c>
      <c r="T16" s="104">
        <v>109137</v>
      </c>
      <c r="U16" s="100">
        <v>56147</v>
      </c>
      <c r="V16" s="101">
        <v>52990.000000000007</v>
      </c>
      <c r="W16" s="97">
        <v>36339</v>
      </c>
      <c r="X16" s="97">
        <v>18712</v>
      </c>
      <c r="Y16" s="97">
        <v>17627</v>
      </c>
      <c r="Z16" s="104">
        <v>46872</v>
      </c>
      <c r="AA16" s="100">
        <v>24160</v>
      </c>
      <c r="AB16" s="101">
        <v>22712</v>
      </c>
      <c r="AC16" s="97">
        <v>81180</v>
      </c>
      <c r="AD16" s="97">
        <v>42169</v>
      </c>
      <c r="AE16" s="97">
        <v>39011</v>
      </c>
      <c r="AF16" s="104">
        <v>131147</v>
      </c>
      <c r="AG16" s="100">
        <v>67778</v>
      </c>
      <c r="AH16" s="101">
        <v>63369</v>
      </c>
      <c r="AI16" s="97">
        <v>87604</v>
      </c>
      <c r="AJ16" s="97">
        <v>44828</v>
      </c>
      <c r="AK16" s="97">
        <v>42775.999999999993</v>
      </c>
      <c r="AL16" s="104">
        <v>90433</v>
      </c>
      <c r="AM16" s="100">
        <v>46559</v>
      </c>
      <c r="AN16" s="101">
        <v>43874.000000000007</v>
      </c>
      <c r="AO16" s="97">
        <v>326091</v>
      </c>
      <c r="AP16" s="97">
        <v>167107</v>
      </c>
      <c r="AQ16" s="97">
        <v>158984</v>
      </c>
      <c r="AR16" s="104">
        <v>281545</v>
      </c>
      <c r="AS16" s="100">
        <v>144597</v>
      </c>
      <c r="AT16" s="101">
        <v>136948</v>
      </c>
      <c r="AU16" s="97">
        <v>544076</v>
      </c>
      <c r="AV16" s="97">
        <v>276129</v>
      </c>
      <c r="AW16" s="97">
        <v>267947</v>
      </c>
      <c r="AX16" s="104">
        <v>411248.99999999994</v>
      </c>
      <c r="AY16" s="100">
        <v>210659</v>
      </c>
      <c r="AZ16" s="101">
        <v>200590</v>
      </c>
      <c r="BA16" s="97">
        <v>95565</v>
      </c>
      <c r="BB16" s="97">
        <v>49245</v>
      </c>
      <c r="BC16" s="97">
        <v>46320</v>
      </c>
      <c r="BD16" s="104">
        <v>45195</v>
      </c>
      <c r="BE16" s="100">
        <v>23525.999999999996</v>
      </c>
      <c r="BF16" s="101">
        <v>21669</v>
      </c>
      <c r="BG16" s="97">
        <v>54721</v>
      </c>
      <c r="BH16" s="97">
        <v>28616</v>
      </c>
      <c r="BI16" s="97">
        <v>26105</v>
      </c>
      <c r="BJ16" s="104">
        <v>35201</v>
      </c>
      <c r="BK16" s="100">
        <v>18327</v>
      </c>
      <c r="BL16" s="101">
        <v>16874</v>
      </c>
      <c r="BM16" s="97">
        <v>38966</v>
      </c>
      <c r="BN16" s="97">
        <v>20307</v>
      </c>
      <c r="BO16" s="97">
        <v>18659</v>
      </c>
      <c r="BP16" s="104">
        <v>91524</v>
      </c>
      <c r="BQ16" s="100">
        <v>47199</v>
      </c>
      <c r="BR16" s="101">
        <v>44325</v>
      </c>
      <c r="BS16" s="97">
        <v>94220</v>
      </c>
      <c r="BT16" s="97">
        <v>47985</v>
      </c>
      <c r="BU16" s="97">
        <v>46235</v>
      </c>
      <c r="BV16" s="104">
        <v>162595</v>
      </c>
      <c r="BW16" s="100">
        <v>84284</v>
      </c>
      <c r="BX16" s="101">
        <v>78311</v>
      </c>
      <c r="BY16" s="97">
        <v>354902</v>
      </c>
      <c r="BZ16" s="97">
        <v>182741</v>
      </c>
      <c r="CA16" s="97">
        <v>172161</v>
      </c>
      <c r="CB16" s="104">
        <v>80821</v>
      </c>
      <c r="CC16" s="100">
        <v>41304.999999999993</v>
      </c>
      <c r="CD16" s="101">
        <v>39516</v>
      </c>
      <c r="CE16" s="97">
        <v>71350</v>
      </c>
      <c r="CF16" s="97">
        <v>36960</v>
      </c>
      <c r="CG16" s="97">
        <v>34390</v>
      </c>
      <c r="CH16" s="104">
        <v>122742</v>
      </c>
      <c r="CI16" s="100">
        <v>62816</v>
      </c>
      <c r="CJ16" s="101">
        <v>59926.000000000007</v>
      </c>
      <c r="CK16" s="97">
        <v>400820.99999999994</v>
      </c>
      <c r="CL16" s="97">
        <v>203718</v>
      </c>
      <c r="CM16" s="97">
        <v>197103</v>
      </c>
      <c r="CN16" s="104">
        <v>249139.00000000003</v>
      </c>
      <c r="CO16" s="100">
        <v>126328</v>
      </c>
      <c r="CP16" s="101">
        <v>122811</v>
      </c>
      <c r="CQ16" s="97">
        <v>64063</v>
      </c>
      <c r="CR16" s="97">
        <v>32666</v>
      </c>
      <c r="CS16" s="97">
        <v>31397</v>
      </c>
      <c r="CT16" s="104">
        <v>39950</v>
      </c>
      <c r="CU16" s="100">
        <v>20719</v>
      </c>
      <c r="CV16" s="101">
        <v>19231</v>
      </c>
      <c r="CW16" s="97">
        <v>24950</v>
      </c>
      <c r="CX16" s="97">
        <v>12905</v>
      </c>
      <c r="CY16" s="97">
        <v>12044.999999999998</v>
      </c>
      <c r="CZ16" s="104">
        <v>29813</v>
      </c>
      <c r="DA16" s="100">
        <v>15814</v>
      </c>
      <c r="DB16" s="101">
        <v>13999</v>
      </c>
      <c r="DC16" s="97">
        <v>88431</v>
      </c>
      <c r="DD16" s="97">
        <v>45167</v>
      </c>
      <c r="DE16" s="97">
        <v>43263.999999999993</v>
      </c>
      <c r="DF16" s="104">
        <v>128376</v>
      </c>
      <c r="DG16" s="100">
        <v>66146</v>
      </c>
      <c r="DH16" s="101">
        <v>62230</v>
      </c>
      <c r="DI16" s="97">
        <v>58552</v>
      </c>
      <c r="DJ16" s="97">
        <v>30196</v>
      </c>
      <c r="DK16" s="97">
        <v>28356</v>
      </c>
      <c r="DL16" s="104">
        <v>29342</v>
      </c>
      <c r="DM16" s="100">
        <v>14967</v>
      </c>
      <c r="DN16" s="101">
        <v>14375</v>
      </c>
      <c r="DO16" s="97">
        <v>42535</v>
      </c>
      <c r="DP16" s="97">
        <v>22251</v>
      </c>
      <c r="DQ16" s="97">
        <v>20284</v>
      </c>
      <c r="DR16" s="104">
        <v>56405</v>
      </c>
      <c r="DS16" s="100">
        <v>29330</v>
      </c>
      <c r="DT16" s="101">
        <v>27075</v>
      </c>
      <c r="DU16" s="97">
        <v>29399</v>
      </c>
      <c r="DV16" s="97">
        <v>15279</v>
      </c>
      <c r="DW16" s="97">
        <v>14120</v>
      </c>
      <c r="DX16" s="104">
        <v>236939</v>
      </c>
      <c r="DY16" s="100">
        <v>119940</v>
      </c>
      <c r="DZ16" s="101">
        <v>116999</v>
      </c>
      <c r="EA16" s="97">
        <v>39156</v>
      </c>
      <c r="EB16" s="97">
        <v>19918</v>
      </c>
      <c r="EC16" s="97">
        <v>19238</v>
      </c>
      <c r="ED16" s="104">
        <v>57928</v>
      </c>
      <c r="EE16" s="100">
        <v>29702</v>
      </c>
      <c r="EF16" s="101">
        <v>28226</v>
      </c>
      <c r="EG16" s="97">
        <v>79371</v>
      </c>
      <c r="EH16" s="97">
        <v>40826</v>
      </c>
      <c r="EI16" s="97">
        <v>38545</v>
      </c>
      <c r="EJ16" s="104">
        <v>48705.999999999993</v>
      </c>
      <c r="EK16" s="100">
        <v>25297</v>
      </c>
      <c r="EL16" s="101">
        <v>23409</v>
      </c>
      <c r="EM16" s="97">
        <v>47347</v>
      </c>
      <c r="EN16" s="97">
        <v>24315.000000000004</v>
      </c>
      <c r="EO16" s="97">
        <v>23032</v>
      </c>
      <c r="EP16" s="104">
        <v>69177</v>
      </c>
      <c r="EQ16" s="100">
        <v>35044</v>
      </c>
      <c r="ER16" s="101">
        <v>34133</v>
      </c>
      <c r="ES16" s="100">
        <v>77793</v>
      </c>
      <c r="ET16" s="100">
        <v>39930</v>
      </c>
      <c r="EU16" s="101">
        <v>37863</v>
      </c>
    </row>
    <row r="17" spans="1:151" ht="15.75" customHeight="1">
      <c r="A17" s="90" t="s">
        <v>31</v>
      </c>
      <c r="B17" s="104">
        <v>5931306</v>
      </c>
      <c r="C17" s="100">
        <v>3017869</v>
      </c>
      <c r="D17" s="101">
        <v>2913437</v>
      </c>
      <c r="E17" s="97">
        <v>0</v>
      </c>
      <c r="F17" s="97">
        <v>0</v>
      </c>
      <c r="G17" s="97">
        <v>0</v>
      </c>
      <c r="H17" s="97">
        <v>0</v>
      </c>
      <c r="I17" s="97">
        <v>0</v>
      </c>
      <c r="J17" s="97">
        <v>0</v>
      </c>
      <c r="K17" s="97">
        <v>220409</v>
      </c>
      <c r="L17" s="97">
        <v>112616</v>
      </c>
      <c r="M17" s="97">
        <v>107792.99999999999</v>
      </c>
      <c r="N17" s="104">
        <v>43854</v>
      </c>
      <c r="O17" s="100">
        <v>23001.999999999996</v>
      </c>
      <c r="P17" s="101">
        <v>20852</v>
      </c>
      <c r="Q17" s="97">
        <v>43292</v>
      </c>
      <c r="R17" s="97">
        <v>22689</v>
      </c>
      <c r="S17" s="97">
        <v>20602.999999999996</v>
      </c>
      <c r="T17" s="104">
        <v>112346</v>
      </c>
      <c r="U17" s="100">
        <v>58085.000000000007</v>
      </c>
      <c r="V17" s="101">
        <v>54261</v>
      </c>
      <c r="W17" s="97">
        <v>29192</v>
      </c>
      <c r="X17" s="97">
        <v>15431.999999999998</v>
      </c>
      <c r="Y17" s="97">
        <v>13759.999999999998</v>
      </c>
      <c r="Z17" s="104">
        <v>39731</v>
      </c>
      <c r="AA17" s="100">
        <v>21105.999999999996</v>
      </c>
      <c r="AB17" s="101">
        <v>18625</v>
      </c>
      <c r="AC17" s="97">
        <v>69999</v>
      </c>
      <c r="AD17" s="97">
        <v>37448</v>
      </c>
      <c r="AE17" s="97">
        <v>32551</v>
      </c>
      <c r="AF17" s="104">
        <v>126056.00000000001</v>
      </c>
      <c r="AG17" s="100">
        <v>67287</v>
      </c>
      <c r="AH17" s="101">
        <v>58769</v>
      </c>
      <c r="AI17" s="97">
        <v>81438</v>
      </c>
      <c r="AJ17" s="97">
        <v>42817.999999999993</v>
      </c>
      <c r="AK17" s="97">
        <v>38620</v>
      </c>
      <c r="AL17" s="104">
        <v>84971</v>
      </c>
      <c r="AM17" s="100">
        <v>44577</v>
      </c>
      <c r="AN17" s="101">
        <v>40394</v>
      </c>
      <c r="AO17" s="97">
        <v>365852</v>
      </c>
      <c r="AP17" s="97">
        <v>186022</v>
      </c>
      <c r="AQ17" s="97">
        <v>179830</v>
      </c>
      <c r="AR17" s="104">
        <v>316219</v>
      </c>
      <c r="AS17" s="100">
        <v>162510</v>
      </c>
      <c r="AT17" s="101">
        <v>153709</v>
      </c>
      <c r="AU17" s="97">
        <v>798823</v>
      </c>
      <c r="AV17" s="97">
        <v>396918.99999999994</v>
      </c>
      <c r="AW17" s="97">
        <v>401903.99999999994</v>
      </c>
      <c r="AX17" s="104">
        <v>487436</v>
      </c>
      <c r="AY17" s="100">
        <v>249914.99999999997</v>
      </c>
      <c r="AZ17" s="101">
        <v>237521</v>
      </c>
      <c r="BA17" s="97">
        <v>85246</v>
      </c>
      <c r="BB17" s="97">
        <v>44518.000000000007</v>
      </c>
      <c r="BC17" s="97">
        <v>40728</v>
      </c>
      <c r="BD17" s="104">
        <v>42234.999999999993</v>
      </c>
      <c r="BE17" s="100">
        <v>22434</v>
      </c>
      <c r="BF17" s="101">
        <v>19801</v>
      </c>
      <c r="BG17" s="97">
        <v>55044.000000000007</v>
      </c>
      <c r="BH17" s="97">
        <v>29551</v>
      </c>
      <c r="BI17" s="97">
        <v>25493</v>
      </c>
      <c r="BJ17" s="104">
        <v>31770</v>
      </c>
      <c r="BK17" s="100">
        <v>16773</v>
      </c>
      <c r="BL17" s="101">
        <v>14997</v>
      </c>
      <c r="BM17" s="97">
        <v>35654</v>
      </c>
      <c r="BN17" s="97">
        <v>18654</v>
      </c>
      <c r="BO17" s="97">
        <v>17000</v>
      </c>
      <c r="BP17" s="104">
        <v>76757</v>
      </c>
      <c r="BQ17" s="100">
        <v>40027</v>
      </c>
      <c r="BR17" s="101">
        <v>36730</v>
      </c>
      <c r="BS17" s="97">
        <v>87552</v>
      </c>
      <c r="BT17" s="97">
        <v>44205</v>
      </c>
      <c r="BU17" s="97">
        <v>43347</v>
      </c>
      <c r="BV17" s="104">
        <v>148873</v>
      </c>
      <c r="BW17" s="100">
        <v>77444</v>
      </c>
      <c r="BX17" s="101">
        <v>71429</v>
      </c>
      <c r="BY17" s="97">
        <v>390194</v>
      </c>
      <c r="BZ17" s="97">
        <v>201706</v>
      </c>
      <c r="CA17" s="97">
        <v>188488</v>
      </c>
      <c r="CB17" s="104">
        <v>76762</v>
      </c>
      <c r="CC17" s="100">
        <v>39398</v>
      </c>
      <c r="CD17" s="101">
        <v>37364</v>
      </c>
      <c r="CE17" s="97">
        <v>71038</v>
      </c>
      <c r="CF17" s="97">
        <v>37834</v>
      </c>
      <c r="CG17" s="97">
        <v>33204</v>
      </c>
      <c r="CH17" s="104">
        <v>143678</v>
      </c>
      <c r="CI17" s="100">
        <v>72975</v>
      </c>
      <c r="CJ17" s="101">
        <v>70703</v>
      </c>
      <c r="CK17" s="97">
        <v>467194.99999999994</v>
      </c>
      <c r="CL17" s="97">
        <v>231542</v>
      </c>
      <c r="CM17" s="97">
        <v>235653</v>
      </c>
      <c r="CN17" s="104">
        <v>245645</v>
      </c>
      <c r="CO17" s="100">
        <v>119675</v>
      </c>
      <c r="CP17" s="101">
        <v>125970</v>
      </c>
      <c r="CQ17" s="97">
        <v>61073.000000000007</v>
      </c>
      <c r="CR17" s="97">
        <v>29977.999999999996</v>
      </c>
      <c r="CS17" s="97">
        <v>31095</v>
      </c>
      <c r="CT17" s="104">
        <v>35094</v>
      </c>
      <c r="CU17" s="100">
        <v>17680</v>
      </c>
      <c r="CV17" s="101">
        <v>17414</v>
      </c>
      <c r="CW17" s="97">
        <v>21436</v>
      </c>
      <c r="CX17" s="97">
        <v>11056.999999999998</v>
      </c>
      <c r="CY17" s="97">
        <v>10379</v>
      </c>
      <c r="CZ17" s="104">
        <v>24179</v>
      </c>
      <c r="DA17" s="100">
        <v>12626</v>
      </c>
      <c r="DB17" s="101">
        <v>11553</v>
      </c>
      <c r="DC17" s="97">
        <v>88059.999999999985</v>
      </c>
      <c r="DD17" s="97">
        <v>44168</v>
      </c>
      <c r="DE17" s="97">
        <v>43892</v>
      </c>
      <c r="DF17" s="104">
        <v>127079</v>
      </c>
      <c r="DG17" s="100">
        <v>65418</v>
      </c>
      <c r="DH17" s="101">
        <v>61661</v>
      </c>
      <c r="DI17" s="97">
        <v>53248</v>
      </c>
      <c r="DJ17" s="97">
        <v>27556</v>
      </c>
      <c r="DK17" s="97">
        <v>25692</v>
      </c>
      <c r="DL17" s="104">
        <v>26878.000000000004</v>
      </c>
      <c r="DM17" s="100">
        <v>13632</v>
      </c>
      <c r="DN17" s="101">
        <v>13246</v>
      </c>
      <c r="DO17" s="97">
        <v>36475</v>
      </c>
      <c r="DP17" s="97">
        <v>18666</v>
      </c>
      <c r="DQ17" s="97">
        <v>17809</v>
      </c>
      <c r="DR17" s="104">
        <v>48334</v>
      </c>
      <c r="DS17" s="100">
        <v>24375</v>
      </c>
      <c r="DT17" s="101">
        <v>23959</v>
      </c>
      <c r="DU17" s="97">
        <v>25017.999999999996</v>
      </c>
      <c r="DV17" s="97">
        <v>13072</v>
      </c>
      <c r="DW17" s="97">
        <v>11946.000000000002</v>
      </c>
      <c r="DX17" s="104">
        <v>251264</v>
      </c>
      <c r="DY17" s="100">
        <v>125065.00000000001</v>
      </c>
      <c r="DZ17" s="101">
        <v>126199</v>
      </c>
      <c r="EA17" s="97">
        <v>33443</v>
      </c>
      <c r="EB17" s="97">
        <v>16366</v>
      </c>
      <c r="EC17" s="97">
        <v>17077</v>
      </c>
      <c r="ED17" s="104">
        <v>47667</v>
      </c>
      <c r="EE17" s="100">
        <v>23697</v>
      </c>
      <c r="EF17" s="101">
        <v>23969.999999999996</v>
      </c>
      <c r="EG17" s="97">
        <v>69827</v>
      </c>
      <c r="EH17" s="97">
        <v>34749</v>
      </c>
      <c r="EI17" s="97">
        <v>35078</v>
      </c>
      <c r="EJ17" s="104">
        <v>42772</v>
      </c>
      <c r="EK17" s="100">
        <v>21769</v>
      </c>
      <c r="EL17" s="101">
        <v>21003</v>
      </c>
      <c r="EM17" s="97">
        <v>37831</v>
      </c>
      <c r="EN17" s="97">
        <v>18875</v>
      </c>
      <c r="EO17" s="97">
        <v>18956</v>
      </c>
      <c r="EP17" s="104">
        <v>54238</v>
      </c>
      <c r="EQ17" s="100">
        <v>26104</v>
      </c>
      <c r="ER17" s="101">
        <v>28134</v>
      </c>
      <c r="ES17" s="100">
        <v>70129</v>
      </c>
      <c r="ET17" s="100">
        <v>35854</v>
      </c>
      <c r="EU17" s="101">
        <v>34275</v>
      </c>
    </row>
    <row r="18" spans="1:151" ht="15.75" customHeight="1">
      <c r="A18" s="90" t="s">
        <v>32</v>
      </c>
      <c r="B18" s="104">
        <v>6031964</v>
      </c>
      <c r="C18" s="100">
        <v>3074087</v>
      </c>
      <c r="D18" s="101">
        <v>2957876.9999999995</v>
      </c>
      <c r="E18" s="97">
        <v>0</v>
      </c>
      <c r="F18" s="97">
        <v>0</v>
      </c>
      <c r="G18" s="97">
        <v>0</v>
      </c>
      <c r="H18" s="97">
        <v>0</v>
      </c>
      <c r="I18" s="97">
        <v>0</v>
      </c>
      <c r="J18" s="97">
        <v>0</v>
      </c>
      <c r="K18" s="97">
        <v>224130</v>
      </c>
      <c r="L18" s="97">
        <v>112586.99999999999</v>
      </c>
      <c r="M18" s="97">
        <v>111542.99999999999</v>
      </c>
      <c r="N18" s="104">
        <v>46128</v>
      </c>
      <c r="O18" s="100">
        <v>23886</v>
      </c>
      <c r="P18" s="101">
        <v>22242</v>
      </c>
      <c r="Q18" s="97">
        <v>46745</v>
      </c>
      <c r="R18" s="97">
        <v>24143</v>
      </c>
      <c r="S18" s="97">
        <v>22602.000000000004</v>
      </c>
      <c r="T18" s="104">
        <v>106679</v>
      </c>
      <c r="U18" s="100">
        <v>53942</v>
      </c>
      <c r="V18" s="101">
        <v>52737</v>
      </c>
      <c r="W18" s="97">
        <v>31955</v>
      </c>
      <c r="X18" s="97">
        <v>16644</v>
      </c>
      <c r="Y18" s="97">
        <v>15310.999999999998</v>
      </c>
      <c r="Z18" s="104">
        <v>41003.999999999993</v>
      </c>
      <c r="AA18" s="100">
        <v>21368.999999999996</v>
      </c>
      <c r="AB18" s="101">
        <v>19635</v>
      </c>
      <c r="AC18" s="97">
        <v>77439</v>
      </c>
      <c r="AD18" s="97">
        <v>41082</v>
      </c>
      <c r="AE18" s="97">
        <v>36357</v>
      </c>
      <c r="AF18" s="104">
        <v>126797</v>
      </c>
      <c r="AG18" s="100">
        <v>68838</v>
      </c>
      <c r="AH18" s="101">
        <v>57958.999999999993</v>
      </c>
      <c r="AI18" s="97">
        <v>87377</v>
      </c>
      <c r="AJ18" s="97">
        <v>47561</v>
      </c>
      <c r="AK18" s="97">
        <v>39816</v>
      </c>
      <c r="AL18" s="104">
        <v>85309.000000000015</v>
      </c>
      <c r="AM18" s="100">
        <v>45557.999999999993</v>
      </c>
      <c r="AN18" s="101">
        <v>39751</v>
      </c>
      <c r="AO18" s="97">
        <v>363962</v>
      </c>
      <c r="AP18" s="97">
        <v>185425</v>
      </c>
      <c r="AQ18" s="97">
        <v>178537</v>
      </c>
      <c r="AR18" s="104">
        <v>311470</v>
      </c>
      <c r="AS18" s="100">
        <v>159981</v>
      </c>
      <c r="AT18" s="101">
        <v>151489</v>
      </c>
      <c r="AU18" s="97">
        <v>911945</v>
      </c>
      <c r="AV18" s="97">
        <v>455638</v>
      </c>
      <c r="AW18" s="97">
        <v>456307</v>
      </c>
      <c r="AX18" s="104">
        <v>478372</v>
      </c>
      <c r="AY18" s="100">
        <v>247150</v>
      </c>
      <c r="AZ18" s="101">
        <v>231222</v>
      </c>
      <c r="BA18" s="97">
        <v>88454</v>
      </c>
      <c r="BB18" s="97">
        <v>45755</v>
      </c>
      <c r="BC18" s="97">
        <v>42699</v>
      </c>
      <c r="BD18" s="104">
        <v>43502</v>
      </c>
      <c r="BE18" s="100">
        <v>23188</v>
      </c>
      <c r="BF18" s="101">
        <v>20314</v>
      </c>
      <c r="BG18" s="97">
        <v>50229</v>
      </c>
      <c r="BH18" s="97">
        <v>25871</v>
      </c>
      <c r="BI18" s="97">
        <v>24358</v>
      </c>
      <c r="BJ18" s="104">
        <v>33774</v>
      </c>
      <c r="BK18" s="100">
        <v>17804</v>
      </c>
      <c r="BL18" s="101">
        <v>15970</v>
      </c>
      <c r="BM18" s="97">
        <v>33762</v>
      </c>
      <c r="BN18" s="97">
        <v>17831</v>
      </c>
      <c r="BO18" s="97">
        <v>15931</v>
      </c>
      <c r="BP18" s="104">
        <v>83074</v>
      </c>
      <c r="BQ18" s="100">
        <v>43602.999999999993</v>
      </c>
      <c r="BR18" s="101">
        <v>39471</v>
      </c>
      <c r="BS18" s="97">
        <v>82970</v>
      </c>
      <c r="BT18" s="97">
        <v>42631</v>
      </c>
      <c r="BU18" s="97">
        <v>40339</v>
      </c>
      <c r="BV18" s="104">
        <v>161615</v>
      </c>
      <c r="BW18" s="100">
        <v>86085.999999999985</v>
      </c>
      <c r="BX18" s="101">
        <v>75529</v>
      </c>
      <c r="BY18" s="97">
        <v>400116</v>
      </c>
      <c r="BZ18" s="97">
        <v>210960</v>
      </c>
      <c r="CA18" s="97">
        <v>189156</v>
      </c>
      <c r="CB18" s="104">
        <v>78396</v>
      </c>
      <c r="CC18" s="100">
        <v>41594</v>
      </c>
      <c r="CD18" s="101">
        <v>36802</v>
      </c>
      <c r="CE18" s="97">
        <v>65262</v>
      </c>
      <c r="CF18" s="97">
        <v>34415</v>
      </c>
      <c r="CG18" s="97">
        <v>30847.000000000004</v>
      </c>
      <c r="CH18" s="104">
        <v>117556.99999999999</v>
      </c>
      <c r="CI18" s="100">
        <v>58228</v>
      </c>
      <c r="CJ18" s="101">
        <v>59329</v>
      </c>
      <c r="CK18" s="97">
        <v>457956</v>
      </c>
      <c r="CL18" s="97">
        <v>224908</v>
      </c>
      <c r="CM18" s="97">
        <v>233048</v>
      </c>
      <c r="CN18" s="104">
        <v>234213.99999999997</v>
      </c>
      <c r="CO18" s="100">
        <v>115518</v>
      </c>
      <c r="CP18" s="101">
        <v>118696</v>
      </c>
      <c r="CQ18" s="97">
        <v>52802</v>
      </c>
      <c r="CR18" s="97">
        <v>25458</v>
      </c>
      <c r="CS18" s="97">
        <v>27344</v>
      </c>
      <c r="CT18" s="104">
        <v>36619</v>
      </c>
      <c r="CU18" s="100">
        <v>18640</v>
      </c>
      <c r="CV18" s="101">
        <v>17979</v>
      </c>
      <c r="CW18" s="97">
        <v>21942</v>
      </c>
      <c r="CX18" s="97">
        <v>10982</v>
      </c>
      <c r="CY18" s="97">
        <v>10960</v>
      </c>
      <c r="CZ18" s="104">
        <v>26608</v>
      </c>
      <c r="DA18" s="100">
        <v>13770</v>
      </c>
      <c r="DB18" s="101">
        <v>12838</v>
      </c>
      <c r="DC18" s="97">
        <v>83963</v>
      </c>
      <c r="DD18" s="97">
        <v>42628.000000000007</v>
      </c>
      <c r="DE18" s="97">
        <v>41335</v>
      </c>
      <c r="DF18" s="104">
        <v>128946</v>
      </c>
      <c r="DG18" s="100">
        <v>66824</v>
      </c>
      <c r="DH18" s="101">
        <v>62122</v>
      </c>
      <c r="DI18" s="97">
        <v>51771</v>
      </c>
      <c r="DJ18" s="97">
        <v>26916.000000000004</v>
      </c>
      <c r="DK18" s="97">
        <v>24855</v>
      </c>
      <c r="DL18" s="104">
        <v>26312.000000000004</v>
      </c>
      <c r="DM18" s="100">
        <v>13522</v>
      </c>
      <c r="DN18" s="101">
        <v>12790</v>
      </c>
      <c r="DO18" s="97">
        <v>39147</v>
      </c>
      <c r="DP18" s="97">
        <v>20246</v>
      </c>
      <c r="DQ18" s="97">
        <v>18901</v>
      </c>
      <c r="DR18" s="104">
        <v>51731</v>
      </c>
      <c r="DS18" s="100">
        <v>26482</v>
      </c>
      <c r="DT18" s="101">
        <v>25249</v>
      </c>
      <c r="DU18" s="97">
        <v>24878.999999999996</v>
      </c>
      <c r="DV18" s="97">
        <v>12710.999999999998</v>
      </c>
      <c r="DW18" s="97">
        <v>12168.000000000002</v>
      </c>
      <c r="DX18" s="104">
        <v>243524</v>
      </c>
      <c r="DY18" s="100">
        <v>117658</v>
      </c>
      <c r="DZ18" s="101">
        <v>125866</v>
      </c>
      <c r="EA18" s="97">
        <v>33518</v>
      </c>
      <c r="EB18" s="97">
        <v>16855</v>
      </c>
      <c r="EC18" s="97">
        <v>16663</v>
      </c>
      <c r="ED18" s="104">
        <v>50428</v>
      </c>
      <c r="EE18" s="100">
        <v>25244</v>
      </c>
      <c r="EF18" s="101">
        <v>25184.000000000004</v>
      </c>
      <c r="EG18" s="97">
        <v>71763</v>
      </c>
      <c r="EH18" s="97">
        <v>35403</v>
      </c>
      <c r="EI18" s="97">
        <v>36360</v>
      </c>
      <c r="EJ18" s="104">
        <v>44004</v>
      </c>
      <c r="EK18" s="100">
        <v>22490</v>
      </c>
      <c r="EL18" s="101">
        <v>21514.000000000004</v>
      </c>
      <c r="EM18" s="97">
        <v>40751</v>
      </c>
      <c r="EN18" s="97">
        <v>20499</v>
      </c>
      <c r="EO18" s="97">
        <v>20252</v>
      </c>
      <c r="EP18" s="104">
        <v>58780</v>
      </c>
      <c r="EQ18" s="100">
        <v>28190</v>
      </c>
      <c r="ER18" s="101">
        <v>30590</v>
      </c>
      <c r="ES18" s="100">
        <v>74283</v>
      </c>
      <c r="ET18" s="100">
        <v>37373</v>
      </c>
      <c r="EU18" s="101">
        <v>36910</v>
      </c>
    </row>
    <row r="19" spans="1:151" ht="15.75" customHeight="1">
      <c r="A19" s="90" t="s">
        <v>33</v>
      </c>
      <c r="B19" s="104">
        <v>6484594</v>
      </c>
      <c r="C19" s="100">
        <v>3297031</v>
      </c>
      <c r="D19" s="101">
        <v>3187563</v>
      </c>
      <c r="E19" s="97">
        <v>0</v>
      </c>
      <c r="F19" s="97">
        <v>0</v>
      </c>
      <c r="G19" s="97">
        <v>0</v>
      </c>
      <c r="H19" s="97">
        <v>0</v>
      </c>
      <c r="I19" s="97">
        <v>0</v>
      </c>
      <c r="J19" s="97">
        <v>0</v>
      </c>
      <c r="K19" s="97">
        <v>247463.00000000003</v>
      </c>
      <c r="L19" s="97">
        <v>124006.00000000001</v>
      </c>
      <c r="M19" s="97">
        <v>123457.00000000001</v>
      </c>
      <c r="N19" s="104">
        <v>53139</v>
      </c>
      <c r="O19" s="100">
        <v>27000</v>
      </c>
      <c r="P19" s="101">
        <v>26139</v>
      </c>
      <c r="Q19" s="97">
        <v>53515</v>
      </c>
      <c r="R19" s="97">
        <v>27432</v>
      </c>
      <c r="S19" s="97">
        <v>26083</v>
      </c>
      <c r="T19" s="104">
        <v>120945</v>
      </c>
      <c r="U19" s="100">
        <v>61185</v>
      </c>
      <c r="V19" s="101">
        <v>59760</v>
      </c>
      <c r="W19" s="97">
        <v>38607</v>
      </c>
      <c r="X19" s="97">
        <v>19668</v>
      </c>
      <c r="Y19" s="97">
        <v>18939</v>
      </c>
      <c r="Z19" s="104">
        <v>48830</v>
      </c>
      <c r="AA19" s="100">
        <v>25006</v>
      </c>
      <c r="AB19" s="101">
        <v>23824</v>
      </c>
      <c r="AC19" s="97">
        <v>87929</v>
      </c>
      <c r="AD19" s="97">
        <v>45940</v>
      </c>
      <c r="AE19" s="97">
        <v>41989</v>
      </c>
      <c r="AF19" s="104">
        <v>142082</v>
      </c>
      <c r="AG19" s="100">
        <v>75539</v>
      </c>
      <c r="AH19" s="101">
        <v>66543</v>
      </c>
      <c r="AI19" s="97">
        <v>98988</v>
      </c>
      <c r="AJ19" s="97">
        <v>52481</v>
      </c>
      <c r="AK19" s="97">
        <v>46506.999999999993</v>
      </c>
      <c r="AL19" s="104">
        <v>92004</v>
      </c>
      <c r="AM19" s="100">
        <v>48586</v>
      </c>
      <c r="AN19" s="101">
        <v>43418</v>
      </c>
      <c r="AO19" s="97">
        <v>383452</v>
      </c>
      <c r="AP19" s="97">
        <v>197618</v>
      </c>
      <c r="AQ19" s="97">
        <v>185834</v>
      </c>
      <c r="AR19" s="104">
        <v>329858</v>
      </c>
      <c r="AS19" s="100">
        <v>170320</v>
      </c>
      <c r="AT19" s="101">
        <v>159538</v>
      </c>
      <c r="AU19" s="97">
        <v>917440</v>
      </c>
      <c r="AV19" s="97">
        <v>462045.00000000006</v>
      </c>
      <c r="AW19" s="97">
        <v>455394.99999999994</v>
      </c>
      <c r="AX19" s="104">
        <v>492072</v>
      </c>
      <c r="AY19" s="100">
        <v>254070</v>
      </c>
      <c r="AZ19" s="101">
        <v>238002</v>
      </c>
      <c r="BA19" s="97">
        <v>102530</v>
      </c>
      <c r="BB19" s="97">
        <v>52760</v>
      </c>
      <c r="BC19" s="97">
        <v>49770</v>
      </c>
      <c r="BD19" s="104">
        <v>46628.999999999993</v>
      </c>
      <c r="BE19" s="100">
        <v>24436</v>
      </c>
      <c r="BF19" s="101">
        <v>22193</v>
      </c>
      <c r="BG19" s="97">
        <v>53930</v>
      </c>
      <c r="BH19" s="97">
        <v>27546</v>
      </c>
      <c r="BI19" s="97">
        <v>26384</v>
      </c>
      <c r="BJ19" s="104">
        <v>37333</v>
      </c>
      <c r="BK19" s="100">
        <v>19172</v>
      </c>
      <c r="BL19" s="101">
        <v>18161</v>
      </c>
      <c r="BM19" s="97">
        <v>36423</v>
      </c>
      <c r="BN19" s="97">
        <v>18937</v>
      </c>
      <c r="BO19" s="97">
        <v>17486</v>
      </c>
      <c r="BP19" s="104">
        <v>91941</v>
      </c>
      <c r="BQ19" s="100">
        <v>47342.000000000007</v>
      </c>
      <c r="BR19" s="101">
        <v>44599</v>
      </c>
      <c r="BS19" s="97">
        <v>91668</v>
      </c>
      <c r="BT19" s="97">
        <v>47115</v>
      </c>
      <c r="BU19" s="97">
        <v>44553</v>
      </c>
      <c r="BV19" s="104">
        <v>180883</v>
      </c>
      <c r="BW19" s="100">
        <v>94547.000000000015</v>
      </c>
      <c r="BX19" s="101">
        <v>86336</v>
      </c>
      <c r="BY19" s="97">
        <v>419095</v>
      </c>
      <c r="BZ19" s="97">
        <v>220088</v>
      </c>
      <c r="CA19" s="97">
        <v>199007</v>
      </c>
      <c r="CB19" s="104">
        <v>85359</v>
      </c>
      <c r="CC19" s="100">
        <v>44344</v>
      </c>
      <c r="CD19" s="101">
        <v>41015</v>
      </c>
      <c r="CE19" s="97">
        <v>73629</v>
      </c>
      <c r="CF19" s="97">
        <v>38018</v>
      </c>
      <c r="CG19" s="97">
        <v>35611</v>
      </c>
      <c r="CH19" s="104">
        <v>123208</v>
      </c>
      <c r="CI19" s="100">
        <v>61072</v>
      </c>
      <c r="CJ19" s="101">
        <v>62135.999999999993</v>
      </c>
      <c r="CK19" s="97">
        <v>467024</v>
      </c>
      <c r="CL19" s="97">
        <v>230653</v>
      </c>
      <c r="CM19" s="97">
        <v>236371</v>
      </c>
      <c r="CN19" s="104">
        <v>259573</v>
      </c>
      <c r="CO19" s="100">
        <v>128811</v>
      </c>
      <c r="CP19" s="101">
        <v>130762</v>
      </c>
      <c r="CQ19" s="97">
        <v>58886</v>
      </c>
      <c r="CR19" s="97">
        <v>28715</v>
      </c>
      <c r="CS19" s="97">
        <v>30171</v>
      </c>
      <c r="CT19" s="104">
        <v>41696</v>
      </c>
      <c r="CU19" s="100">
        <v>20918</v>
      </c>
      <c r="CV19" s="101">
        <v>20778</v>
      </c>
      <c r="CW19" s="97">
        <v>25747</v>
      </c>
      <c r="CX19" s="97">
        <v>12982</v>
      </c>
      <c r="CY19" s="97">
        <v>12765</v>
      </c>
      <c r="CZ19" s="104">
        <v>30254</v>
      </c>
      <c r="DA19" s="100">
        <v>15492.999999999998</v>
      </c>
      <c r="DB19" s="101">
        <v>14761</v>
      </c>
      <c r="DC19" s="97">
        <v>90593</v>
      </c>
      <c r="DD19" s="97">
        <v>45373</v>
      </c>
      <c r="DE19" s="97">
        <v>45220</v>
      </c>
      <c r="DF19" s="104">
        <v>140529</v>
      </c>
      <c r="DG19" s="100">
        <v>72427</v>
      </c>
      <c r="DH19" s="101">
        <v>68102</v>
      </c>
      <c r="DI19" s="97">
        <v>58162</v>
      </c>
      <c r="DJ19" s="97">
        <v>29802</v>
      </c>
      <c r="DK19" s="97">
        <v>28360</v>
      </c>
      <c r="DL19" s="104">
        <v>31085</v>
      </c>
      <c r="DM19" s="100">
        <v>15667</v>
      </c>
      <c r="DN19" s="101">
        <v>15418</v>
      </c>
      <c r="DO19" s="97">
        <v>44730.999999999993</v>
      </c>
      <c r="DP19" s="97">
        <v>22917</v>
      </c>
      <c r="DQ19" s="97">
        <v>21814</v>
      </c>
      <c r="DR19" s="104">
        <v>59466</v>
      </c>
      <c r="DS19" s="100">
        <v>29804</v>
      </c>
      <c r="DT19" s="101">
        <v>29662</v>
      </c>
      <c r="DU19" s="97">
        <v>28514</v>
      </c>
      <c r="DV19" s="97">
        <v>14121.999999999998</v>
      </c>
      <c r="DW19" s="97">
        <v>14392</v>
      </c>
      <c r="DX19" s="104">
        <v>264980</v>
      </c>
      <c r="DY19" s="100">
        <v>129454</v>
      </c>
      <c r="DZ19" s="101">
        <v>135526</v>
      </c>
      <c r="EA19" s="97">
        <v>38254</v>
      </c>
      <c r="EB19" s="97">
        <v>18743</v>
      </c>
      <c r="EC19" s="97">
        <v>19511</v>
      </c>
      <c r="ED19" s="104">
        <v>59347</v>
      </c>
      <c r="EE19" s="100">
        <v>29404</v>
      </c>
      <c r="EF19" s="101">
        <v>29943</v>
      </c>
      <c r="EG19" s="97">
        <v>83016</v>
      </c>
      <c r="EH19" s="97">
        <v>40814</v>
      </c>
      <c r="EI19" s="97">
        <v>42202</v>
      </c>
      <c r="EJ19" s="104">
        <v>50903</v>
      </c>
      <c r="EK19" s="100">
        <v>25644.999999999996</v>
      </c>
      <c r="EL19" s="101">
        <v>25258</v>
      </c>
      <c r="EM19" s="97">
        <v>48204</v>
      </c>
      <c r="EN19" s="97">
        <v>23489</v>
      </c>
      <c r="EO19" s="97">
        <v>24714.999999999996</v>
      </c>
      <c r="EP19" s="104">
        <v>71089</v>
      </c>
      <c r="EQ19" s="100">
        <v>33981</v>
      </c>
      <c r="ER19" s="101">
        <v>37108</v>
      </c>
      <c r="ES19" s="100">
        <v>83589</v>
      </c>
      <c r="ET19" s="100">
        <v>41544</v>
      </c>
      <c r="EU19" s="101">
        <v>42045</v>
      </c>
    </row>
    <row r="20" spans="1:151" ht="15.75" customHeight="1">
      <c r="A20" s="90" t="s">
        <v>34</v>
      </c>
      <c r="B20" s="104">
        <v>7311567</v>
      </c>
      <c r="C20" s="100">
        <v>3696855</v>
      </c>
      <c r="D20" s="101">
        <v>3614712</v>
      </c>
      <c r="E20" s="97">
        <v>0</v>
      </c>
      <c r="F20" s="97">
        <v>0</v>
      </c>
      <c r="G20" s="97">
        <v>0</v>
      </c>
      <c r="H20" s="97">
        <v>0</v>
      </c>
      <c r="I20" s="97">
        <v>0</v>
      </c>
      <c r="J20" s="97">
        <v>0</v>
      </c>
      <c r="K20" s="97">
        <v>287154</v>
      </c>
      <c r="L20" s="97">
        <v>142111</v>
      </c>
      <c r="M20" s="97">
        <v>145043</v>
      </c>
      <c r="N20" s="104">
        <v>64849</v>
      </c>
      <c r="O20" s="100">
        <v>32576</v>
      </c>
      <c r="P20" s="101">
        <v>32273</v>
      </c>
      <c r="Q20" s="97">
        <v>64409</v>
      </c>
      <c r="R20" s="97">
        <v>32736</v>
      </c>
      <c r="S20" s="97">
        <v>31673</v>
      </c>
      <c r="T20" s="104">
        <v>139891</v>
      </c>
      <c r="U20" s="100">
        <v>70073</v>
      </c>
      <c r="V20" s="101">
        <v>69818</v>
      </c>
      <c r="W20" s="97">
        <v>48498</v>
      </c>
      <c r="X20" s="97">
        <v>24780.000000000004</v>
      </c>
      <c r="Y20" s="97">
        <v>23718</v>
      </c>
      <c r="Z20" s="104">
        <v>57811</v>
      </c>
      <c r="AA20" s="100">
        <v>29524</v>
      </c>
      <c r="AB20" s="101">
        <v>28287</v>
      </c>
      <c r="AC20" s="97">
        <v>100338.99999999999</v>
      </c>
      <c r="AD20" s="97">
        <v>52093</v>
      </c>
      <c r="AE20" s="97">
        <v>48246</v>
      </c>
      <c r="AF20" s="104">
        <v>163540</v>
      </c>
      <c r="AG20" s="100">
        <v>85129</v>
      </c>
      <c r="AH20" s="101">
        <v>78411</v>
      </c>
      <c r="AI20" s="97">
        <v>113591</v>
      </c>
      <c r="AJ20" s="97">
        <v>59528</v>
      </c>
      <c r="AK20" s="97">
        <v>54063</v>
      </c>
      <c r="AL20" s="104">
        <v>105492.00000000001</v>
      </c>
      <c r="AM20" s="100">
        <v>54687</v>
      </c>
      <c r="AN20" s="101">
        <v>50805</v>
      </c>
      <c r="AO20" s="97">
        <v>432718</v>
      </c>
      <c r="AP20" s="97">
        <v>222544</v>
      </c>
      <c r="AQ20" s="97">
        <v>210173.99999999997</v>
      </c>
      <c r="AR20" s="104">
        <v>372869</v>
      </c>
      <c r="AS20" s="100">
        <v>191804</v>
      </c>
      <c r="AT20" s="101">
        <v>181065</v>
      </c>
      <c r="AU20" s="97">
        <v>977812</v>
      </c>
      <c r="AV20" s="97">
        <v>497623.00000000006</v>
      </c>
      <c r="AW20" s="97">
        <v>480189</v>
      </c>
      <c r="AX20" s="104">
        <v>558799</v>
      </c>
      <c r="AY20" s="100">
        <v>286852</v>
      </c>
      <c r="AZ20" s="101">
        <v>271947</v>
      </c>
      <c r="BA20" s="97">
        <v>119187.99999999999</v>
      </c>
      <c r="BB20" s="97">
        <v>60880</v>
      </c>
      <c r="BC20" s="97">
        <v>58308</v>
      </c>
      <c r="BD20" s="104">
        <v>53756.000000000007</v>
      </c>
      <c r="BE20" s="100">
        <v>27771</v>
      </c>
      <c r="BF20" s="101">
        <v>25985</v>
      </c>
      <c r="BG20" s="97">
        <v>60609</v>
      </c>
      <c r="BH20" s="97">
        <v>30593</v>
      </c>
      <c r="BI20" s="97">
        <v>30016</v>
      </c>
      <c r="BJ20" s="104">
        <v>41727</v>
      </c>
      <c r="BK20" s="100">
        <v>21205</v>
      </c>
      <c r="BL20" s="101">
        <v>20522</v>
      </c>
      <c r="BM20" s="97">
        <v>41557.000000000007</v>
      </c>
      <c r="BN20" s="97">
        <v>21269</v>
      </c>
      <c r="BO20" s="97">
        <v>20288</v>
      </c>
      <c r="BP20" s="104">
        <v>105940.99999999999</v>
      </c>
      <c r="BQ20" s="100">
        <v>53976</v>
      </c>
      <c r="BR20" s="101">
        <v>51965</v>
      </c>
      <c r="BS20" s="97">
        <v>105320</v>
      </c>
      <c r="BT20" s="97">
        <v>53301</v>
      </c>
      <c r="BU20" s="97">
        <v>52019</v>
      </c>
      <c r="BV20" s="104">
        <v>205905</v>
      </c>
      <c r="BW20" s="100">
        <v>106282</v>
      </c>
      <c r="BX20" s="101">
        <v>99623.000000000015</v>
      </c>
      <c r="BY20" s="97">
        <v>457369</v>
      </c>
      <c r="BZ20" s="97">
        <v>237780.99999999997</v>
      </c>
      <c r="CA20" s="97">
        <v>219588</v>
      </c>
      <c r="CB20" s="104">
        <v>95620</v>
      </c>
      <c r="CC20" s="100">
        <v>49099.000000000007</v>
      </c>
      <c r="CD20" s="101">
        <v>46521</v>
      </c>
      <c r="CE20" s="97">
        <v>83451</v>
      </c>
      <c r="CF20" s="97">
        <v>42299</v>
      </c>
      <c r="CG20" s="97">
        <v>41152</v>
      </c>
      <c r="CH20" s="104">
        <v>138716</v>
      </c>
      <c r="CI20" s="100">
        <v>67929</v>
      </c>
      <c r="CJ20" s="101">
        <v>70787</v>
      </c>
      <c r="CK20" s="97">
        <v>501482</v>
      </c>
      <c r="CL20" s="97">
        <v>247335</v>
      </c>
      <c r="CM20" s="97">
        <v>254147</v>
      </c>
      <c r="CN20" s="104">
        <v>297280</v>
      </c>
      <c r="CO20" s="100">
        <v>145578</v>
      </c>
      <c r="CP20" s="101">
        <v>151702</v>
      </c>
      <c r="CQ20" s="97">
        <v>68162</v>
      </c>
      <c r="CR20" s="97">
        <v>32929</v>
      </c>
      <c r="CS20" s="97">
        <v>35233</v>
      </c>
      <c r="CT20" s="104">
        <v>47051.999999999993</v>
      </c>
      <c r="CU20" s="100">
        <v>23169</v>
      </c>
      <c r="CV20" s="101">
        <v>23883</v>
      </c>
      <c r="CW20" s="97">
        <v>30788.000000000004</v>
      </c>
      <c r="CX20" s="97">
        <v>15604</v>
      </c>
      <c r="CY20" s="97">
        <v>15184</v>
      </c>
      <c r="CZ20" s="104">
        <v>35115</v>
      </c>
      <c r="DA20" s="100">
        <v>17925</v>
      </c>
      <c r="DB20" s="101">
        <v>17190</v>
      </c>
      <c r="DC20" s="97">
        <v>101460.00000000001</v>
      </c>
      <c r="DD20" s="97">
        <v>50602</v>
      </c>
      <c r="DE20" s="97">
        <v>50858</v>
      </c>
      <c r="DF20" s="104">
        <v>156431</v>
      </c>
      <c r="DG20" s="100">
        <v>79203</v>
      </c>
      <c r="DH20" s="101">
        <v>77228</v>
      </c>
      <c r="DI20" s="97">
        <v>68616</v>
      </c>
      <c r="DJ20" s="97">
        <v>34419</v>
      </c>
      <c r="DK20" s="97">
        <v>34197</v>
      </c>
      <c r="DL20" s="104">
        <v>37203</v>
      </c>
      <c r="DM20" s="100">
        <v>18632</v>
      </c>
      <c r="DN20" s="101">
        <v>18571</v>
      </c>
      <c r="DO20" s="97">
        <v>51628</v>
      </c>
      <c r="DP20" s="97">
        <v>25910.000000000004</v>
      </c>
      <c r="DQ20" s="97">
        <v>25718</v>
      </c>
      <c r="DR20" s="104">
        <v>69877</v>
      </c>
      <c r="DS20" s="100">
        <v>34591</v>
      </c>
      <c r="DT20" s="101">
        <v>35286</v>
      </c>
      <c r="DU20" s="97">
        <v>35188</v>
      </c>
      <c r="DV20" s="97">
        <v>17469</v>
      </c>
      <c r="DW20" s="97">
        <v>17719</v>
      </c>
      <c r="DX20" s="104">
        <v>305695</v>
      </c>
      <c r="DY20" s="100">
        <v>149607</v>
      </c>
      <c r="DZ20" s="101">
        <v>156088</v>
      </c>
      <c r="EA20" s="97">
        <v>45369</v>
      </c>
      <c r="EB20" s="97">
        <v>22362.000000000004</v>
      </c>
      <c r="EC20" s="97">
        <v>23007</v>
      </c>
      <c r="ED20" s="104">
        <v>69179</v>
      </c>
      <c r="EE20" s="100">
        <v>33863</v>
      </c>
      <c r="EF20" s="101">
        <v>35316</v>
      </c>
      <c r="EG20" s="97">
        <v>97053.999999999985</v>
      </c>
      <c r="EH20" s="97">
        <v>47873</v>
      </c>
      <c r="EI20" s="97">
        <v>49181</v>
      </c>
      <c r="EJ20" s="104">
        <v>59886</v>
      </c>
      <c r="EK20" s="100">
        <v>29924</v>
      </c>
      <c r="EL20" s="101">
        <v>29962</v>
      </c>
      <c r="EM20" s="97">
        <v>58118.999999999993</v>
      </c>
      <c r="EN20" s="97">
        <v>28207</v>
      </c>
      <c r="EO20" s="97">
        <v>29912</v>
      </c>
      <c r="EP20" s="104">
        <v>85950</v>
      </c>
      <c r="EQ20" s="100">
        <v>41259</v>
      </c>
      <c r="ER20" s="101">
        <v>44691</v>
      </c>
      <c r="ES20" s="100">
        <v>93102</v>
      </c>
      <c r="ET20" s="100">
        <v>45949</v>
      </c>
      <c r="EU20" s="101">
        <v>47153</v>
      </c>
    </row>
    <row r="21" spans="1:151" ht="15.75" customHeight="1">
      <c r="A21" s="90" t="s">
        <v>35</v>
      </c>
      <c r="B21" s="104">
        <v>8291077</v>
      </c>
      <c r="C21" s="100">
        <v>4189446</v>
      </c>
      <c r="D21" s="101">
        <v>4101631</v>
      </c>
      <c r="E21" s="97">
        <v>0</v>
      </c>
      <c r="F21" s="97">
        <v>0</v>
      </c>
      <c r="G21" s="97">
        <v>0</v>
      </c>
      <c r="H21" s="97">
        <v>0</v>
      </c>
      <c r="I21" s="97">
        <v>0</v>
      </c>
      <c r="J21" s="97">
        <v>0</v>
      </c>
      <c r="K21" s="97">
        <v>336549</v>
      </c>
      <c r="L21" s="97">
        <v>166377</v>
      </c>
      <c r="M21" s="97">
        <v>170172</v>
      </c>
      <c r="N21" s="104">
        <v>75800</v>
      </c>
      <c r="O21" s="100">
        <v>38178</v>
      </c>
      <c r="P21" s="101">
        <v>37622</v>
      </c>
      <c r="Q21" s="97">
        <v>74894</v>
      </c>
      <c r="R21" s="97">
        <v>38299</v>
      </c>
      <c r="S21" s="97">
        <v>36595</v>
      </c>
      <c r="T21" s="104">
        <v>156261</v>
      </c>
      <c r="U21" s="100">
        <v>79004</v>
      </c>
      <c r="V21" s="101">
        <v>77257</v>
      </c>
      <c r="W21" s="97">
        <v>58249.000000000007</v>
      </c>
      <c r="X21" s="97">
        <v>29906</v>
      </c>
      <c r="Y21" s="97">
        <v>28343</v>
      </c>
      <c r="Z21" s="104">
        <v>66197</v>
      </c>
      <c r="AA21" s="100">
        <v>34036</v>
      </c>
      <c r="AB21" s="101">
        <v>32161</v>
      </c>
      <c r="AC21" s="97">
        <v>113742</v>
      </c>
      <c r="AD21" s="97">
        <v>59183</v>
      </c>
      <c r="AE21" s="97">
        <v>54559</v>
      </c>
      <c r="AF21" s="104">
        <v>186596</v>
      </c>
      <c r="AG21" s="100">
        <v>97007.999999999985</v>
      </c>
      <c r="AH21" s="101">
        <v>89588</v>
      </c>
      <c r="AI21" s="97">
        <v>129722.00000000001</v>
      </c>
      <c r="AJ21" s="97">
        <v>67484</v>
      </c>
      <c r="AK21" s="97">
        <v>62238</v>
      </c>
      <c r="AL21" s="104">
        <v>125099</v>
      </c>
      <c r="AM21" s="100">
        <v>64542</v>
      </c>
      <c r="AN21" s="101">
        <v>60557</v>
      </c>
      <c r="AO21" s="97">
        <v>497191</v>
      </c>
      <c r="AP21" s="97">
        <v>257372</v>
      </c>
      <c r="AQ21" s="97">
        <v>239819</v>
      </c>
      <c r="AR21" s="104">
        <v>423399</v>
      </c>
      <c r="AS21" s="100">
        <v>217679</v>
      </c>
      <c r="AT21" s="101">
        <v>205720</v>
      </c>
      <c r="AU21" s="97">
        <v>1036974</v>
      </c>
      <c r="AV21" s="97">
        <v>526550</v>
      </c>
      <c r="AW21" s="97">
        <v>510424</v>
      </c>
      <c r="AX21" s="104">
        <v>640821</v>
      </c>
      <c r="AY21" s="100">
        <v>328200</v>
      </c>
      <c r="AZ21" s="101">
        <v>312621</v>
      </c>
      <c r="BA21" s="97">
        <v>140684</v>
      </c>
      <c r="BB21" s="97">
        <v>71947</v>
      </c>
      <c r="BC21" s="97">
        <v>68737</v>
      </c>
      <c r="BD21" s="104">
        <v>65466</v>
      </c>
      <c r="BE21" s="100">
        <v>33804</v>
      </c>
      <c r="BF21" s="101">
        <v>31662</v>
      </c>
      <c r="BG21" s="97">
        <v>72852</v>
      </c>
      <c r="BH21" s="97">
        <v>36973</v>
      </c>
      <c r="BI21" s="97">
        <v>35879</v>
      </c>
      <c r="BJ21" s="104">
        <v>48168</v>
      </c>
      <c r="BK21" s="100">
        <v>24645</v>
      </c>
      <c r="BL21" s="101">
        <v>23523</v>
      </c>
      <c r="BM21" s="97">
        <v>48494</v>
      </c>
      <c r="BN21" s="97">
        <v>24613</v>
      </c>
      <c r="BO21" s="97">
        <v>23881</v>
      </c>
      <c r="BP21" s="104">
        <v>129673</v>
      </c>
      <c r="BQ21" s="100">
        <v>65890</v>
      </c>
      <c r="BR21" s="101">
        <v>63783</v>
      </c>
      <c r="BS21" s="97">
        <v>123910</v>
      </c>
      <c r="BT21" s="97">
        <v>63022</v>
      </c>
      <c r="BU21" s="97">
        <v>60888</v>
      </c>
      <c r="BV21" s="104">
        <v>234807</v>
      </c>
      <c r="BW21" s="100">
        <v>120808</v>
      </c>
      <c r="BX21" s="101">
        <v>113999</v>
      </c>
      <c r="BY21" s="97">
        <v>508725</v>
      </c>
      <c r="BZ21" s="97">
        <v>262584</v>
      </c>
      <c r="CA21" s="97">
        <v>246141</v>
      </c>
      <c r="CB21" s="104">
        <v>110992</v>
      </c>
      <c r="CC21" s="100">
        <v>56614.000000000007</v>
      </c>
      <c r="CD21" s="101">
        <v>54378</v>
      </c>
      <c r="CE21" s="97">
        <v>95820.000000000015</v>
      </c>
      <c r="CF21" s="97">
        <v>47910.000000000007</v>
      </c>
      <c r="CG21" s="97">
        <v>47910.000000000007</v>
      </c>
      <c r="CH21" s="104">
        <v>163121</v>
      </c>
      <c r="CI21" s="100">
        <v>80204</v>
      </c>
      <c r="CJ21" s="101">
        <v>82917</v>
      </c>
      <c r="CK21" s="97">
        <v>572362</v>
      </c>
      <c r="CL21" s="97">
        <v>280736</v>
      </c>
      <c r="CM21" s="97">
        <v>291626</v>
      </c>
      <c r="CN21" s="104">
        <v>344704</v>
      </c>
      <c r="CO21" s="100">
        <v>167862</v>
      </c>
      <c r="CP21" s="101">
        <v>176842</v>
      </c>
      <c r="CQ21" s="97">
        <v>80146</v>
      </c>
      <c r="CR21" s="97">
        <v>38615</v>
      </c>
      <c r="CS21" s="97">
        <v>41531</v>
      </c>
      <c r="CT21" s="104">
        <v>54339.000000000007</v>
      </c>
      <c r="CU21" s="100">
        <v>26952</v>
      </c>
      <c r="CV21" s="101">
        <v>27387</v>
      </c>
      <c r="CW21" s="97">
        <v>34776</v>
      </c>
      <c r="CX21" s="97">
        <v>17614</v>
      </c>
      <c r="CY21" s="97">
        <v>17162</v>
      </c>
      <c r="CZ21" s="104">
        <v>40509.000000000007</v>
      </c>
      <c r="DA21" s="100">
        <v>20923</v>
      </c>
      <c r="DB21" s="101">
        <v>19586</v>
      </c>
      <c r="DC21" s="97">
        <v>115167</v>
      </c>
      <c r="DD21" s="97">
        <v>57847</v>
      </c>
      <c r="DE21" s="97">
        <v>57320</v>
      </c>
      <c r="DF21" s="104">
        <v>179628</v>
      </c>
      <c r="DG21" s="100">
        <v>90158</v>
      </c>
      <c r="DH21" s="101">
        <v>89469.999999999985</v>
      </c>
      <c r="DI21" s="97">
        <v>80443</v>
      </c>
      <c r="DJ21" s="97">
        <v>40385</v>
      </c>
      <c r="DK21" s="97">
        <v>40058</v>
      </c>
      <c r="DL21" s="104">
        <v>42697</v>
      </c>
      <c r="DM21" s="100">
        <v>21469.999999999996</v>
      </c>
      <c r="DN21" s="101">
        <v>21227</v>
      </c>
      <c r="DO21" s="97">
        <v>61339</v>
      </c>
      <c r="DP21" s="97">
        <v>30771</v>
      </c>
      <c r="DQ21" s="97">
        <v>30568</v>
      </c>
      <c r="DR21" s="104">
        <v>81256</v>
      </c>
      <c r="DS21" s="100">
        <v>40411</v>
      </c>
      <c r="DT21" s="101">
        <v>40845</v>
      </c>
      <c r="DU21" s="97">
        <v>41790</v>
      </c>
      <c r="DV21" s="97">
        <v>21058</v>
      </c>
      <c r="DW21" s="97">
        <v>20732</v>
      </c>
      <c r="DX21" s="104">
        <v>337699</v>
      </c>
      <c r="DY21" s="100">
        <v>165356.99999999997</v>
      </c>
      <c r="DZ21" s="101">
        <v>172342</v>
      </c>
      <c r="EA21" s="97">
        <v>50188</v>
      </c>
      <c r="EB21" s="97">
        <v>24929</v>
      </c>
      <c r="EC21" s="97">
        <v>25259</v>
      </c>
      <c r="ED21" s="104">
        <v>77086</v>
      </c>
      <c r="EE21" s="100">
        <v>37771</v>
      </c>
      <c r="EF21" s="101">
        <v>39315</v>
      </c>
      <c r="EG21" s="97">
        <v>106373</v>
      </c>
      <c r="EH21" s="97">
        <v>52642</v>
      </c>
      <c r="EI21" s="97">
        <v>53731</v>
      </c>
      <c r="EJ21" s="104">
        <v>69544</v>
      </c>
      <c r="EK21" s="100">
        <v>34919</v>
      </c>
      <c r="EL21" s="101">
        <v>34625</v>
      </c>
      <c r="EM21" s="97">
        <v>65901</v>
      </c>
      <c r="EN21" s="97">
        <v>32503.000000000004</v>
      </c>
      <c r="EO21" s="97">
        <v>33398</v>
      </c>
      <c r="EP21" s="104">
        <v>93195</v>
      </c>
      <c r="EQ21" s="100">
        <v>44996</v>
      </c>
      <c r="ER21" s="101">
        <v>48198.999999999993</v>
      </c>
      <c r="ES21" s="100">
        <v>97729</v>
      </c>
      <c r="ET21" s="100">
        <v>48695.000000000007</v>
      </c>
      <c r="EU21" s="101">
        <v>49034.000000000007</v>
      </c>
    </row>
    <row r="22" spans="1:151" ht="15.75" customHeight="1">
      <c r="A22" s="90" t="s">
        <v>36</v>
      </c>
      <c r="B22" s="104">
        <v>9650293</v>
      </c>
      <c r="C22" s="100">
        <v>4862990</v>
      </c>
      <c r="D22" s="101">
        <v>4787303</v>
      </c>
      <c r="E22" s="97">
        <v>0</v>
      </c>
      <c r="F22" s="97">
        <v>0</v>
      </c>
      <c r="G22" s="97">
        <v>0</v>
      </c>
      <c r="H22" s="97">
        <v>0</v>
      </c>
      <c r="I22" s="97">
        <v>0</v>
      </c>
      <c r="J22" s="97">
        <v>0</v>
      </c>
      <c r="K22" s="97">
        <v>388162</v>
      </c>
      <c r="L22" s="97">
        <v>191426.00000000003</v>
      </c>
      <c r="M22" s="97">
        <v>196736</v>
      </c>
      <c r="N22" s="104">
        <v>85326</v>
      </c>
      <c r="O22" s="100">
        <v>42462</v>
      </c>
      <c r="P22" s="101">
        <v>42864.000000000007</v>
      </c>
      <c r="Q22" s="97">
        <v>82138.000000000015</v>
      </c>
      <c r="R22" s="97">
        <v>42221</v>
      </c>
      <c r="S22" s="97">
        <v>39917</v>
      </c>
      <c r="T22" s="104">
        <v>168990</v>
      </c>
      <c r="U22" s="100">
        <v>85542</v>
      </c>
      <c r="V22" s="101">
        <v>83448</v>
      </c>
      <c r="W22" s="97">
        <v>62497</v>
      </c>
      <c r="X22" s="97">
        <v>31477</v>
      </c>
      <c r="Y22" s="97">
        <v>31020</v>
      </c>
      <c r="Z22" s="104">
        <v>69537</v>
      </c>
      <c r="AA22" s="100">
        <v>35068</v>
      </c>
      <c r="AB22" s="101">
        <v>34469</v>
      </c>
      <c r="AC22" s="97">
        <v>124300</v>
      </c>
      <c r="AD22" s="97">
        <v>64456</v>
      </c>
      <c r="AE22" s="97">
        <v>59844</v>
      </c>
      <c r="AF22" s="104">
        <v>218014</v>
      </c>
      <c r="AG22" s="100">
        <v>113423</v>
      </c>
      <c r="AH22" s="101">
        <v>104591</v>
      </c>
      <c r="AI22" s="97">
        <v>147820</v>
      </c>
      <c r="AJ22" s="97">
        <v>77078</v>
      </c>
      <c r="AK22" s="97">
        <v>70742</v>
      </c>
      <c r="AL22" s="104">
        <v>148569</v>
      </c>
      <c r="AM22" s="100">
        <v>76223</v>
      </c>
      <c r="AN22" s="101">
        <v>72346</v>
      </c>
      <c r="AO22" s="97">
        <v>599666</v>
      </c>
      <c r="AP22" s="97">
        <v>310464</v>
      </c>
      <c r="AQ22" s="97">
        <v>289202</v>
      </c>
      <c r="AR22" s="104">
        <v>507856</v>
      </c>
      <c r="AS22" s="100">
        <v>261384</v>
      </c>
      <c r="AT22" s="101">
        <v>246472.00000000003</v>
      </c>
      <c r="AU22" s="97">
        <v>1155011</v>
      </c>
      <c r="AV22" s="97">
        <v>581577</v>
      </c>
      <c r="AW22" s="97">
        <v>573434</v>
      </c>
      <c r="AX22" s="104">
        <v>769873</v>
      </c>
      <c r="AY22" s="100">
        <v>392518</v>
      </c>
      <c r="AZ22" s="101">
        <v>377355</v>
      </c>
      <c r="BA22" s="97">
        <v>155676</v>
      </c>
      <c r="BB22" s="97">
        <v>79065</v>
      </c>
      <c r="BC22" s="97">
        <v>76611</v>
      </c>
      <c r="BD22" s="104">
        <v>80645</v>
      </c>
      <c r="BE22" s="100">
        <v>41154</v>
      </c>
      <c r="BF22" s="101">
        <v>39491</v>
      </c>
      <c r="BG22" s="97">
        <v>87548</v>
      </c>
      <c r="BH22" s="97">
        <v>44307.999999999993</v>
      </c>
      <c r="BI22" s="97">
        <v>43240</v>
      </c>
      <c r="BJ22" s="104">
        <v>55506</v>
      </c>
      <c r="BK22" s="100">
        <v>28242</v>
      </c>
      <c r="BL22" s="101">
        <v>27264</v>
      </c>
      <c r="BM22" s="97">
        <v>58006</v>
      </c>
      <c r="BN22" s="97">
        <v>29602</v>
      </c>
      <c r="BO22" s="97">
        <v>28403.999999999996</v>
      </c>
      <c r="BP22" s="104">
        <v>151088</v>
      </c>
      <c r="BQ22" s="100">
        <v>77102</v>
      </c>
      <c r="BR22" s="101">
        <v>73986</v>
      </c>
      <c r="BS22" s="97">
        <v>148261</v>
      </c>
      <c r="BT22" s="97">
        <v>74849</v>
      </c>
      <c r="BU22" s="97">
        <v>73412</v>
      </c>
      <c r="BV22" s="104">
        <v>277723</v>
      </c>
      <c r="BW22" s="100">
        <v>142540</v>
      </c>
      <c r="BX22" s="101">
        <v>135183</v>
      </c>
      <c r="BY22" s="97">
        <v>605189</v>
      </c>
      <c r="BZ22" s="97">
        <v>311300</v>
      </c>
      <c r="CA22" s="97">
        <v>293889</v>
      </c>
      <c r="CB22" s="104">
        <v>133919</v>
      </c>
      <c r="CC22" s="100">
        <v>68098</v>
      </c>
      <c r="CD22" s="101">
        <v>65821</v>
      </c>
      <c r="CE22" s="97">
        <v>109147</v>
      </c>
      <c r="CF22" s="97">
        <v>55207</v>
      </c>
      <c r="CG22" s="97">
        <v>53940</v>
      </c>
      <c r="CH22" s="104">
        <v>196687</v>
      </c>
      <c r="CI22" s="100">
        <v>96445.000000000015</v>
      </c>
      <c r="CJ22" s="101">
        <v>100242</v>
      </c>
      <c r="CK22" s="97">
        <v>711919</v>
      </c>
      <c r="CL22" s="97">
        <v>350481</v>
      </c>
      <c r="CM22" s="97">
        <v>361438</v>
      </c>
      <c r="CN22" s="104">
        <v>421487</v>
      </c>
      <c r="CO22" s="100">
        <v>204929</v>
      </c>
      <c r="CP22" s="101">
        <v>216558</v>
      </c>
      <c r="CQ22" s="97">
        <v>99480</v>
      </c>
      <c r="CR22" s="97">
        <v>47901.999999999993</v>
      </c>
      <c r="CS22" s="97">
        <v>51578</v>
      </c>
      <c r="CT22" s="104">
        <v>67306</v>
      </c>
      <c r="CU22" s="100">
        <v>33157</v>
      </c>
      <c r="CV22" s="101">
        <v>34149</v>
      </c>
      <c r="CW22" s="97">
        <v>37993</v>
      </c>
      <c r="CX22" s="97">
        <v>19208</v>
      </c>
      <c r="CY22" s="97">
        <v>18785</v>
      </c>
      <c r="CZ22" s="104">
        <v>44705</v>
      </c>
      <c r="DA22" s="100">
        <v>22900.999999999996</v>
      </c>
      <c r="DB22" s="101">
        <v>21804</v>
      </c>
      <c r="DC22" s="97">
        <v>136967</v>
      </c>
      <c r="DD22" s="97">
        <v>68339</v>
      </c>
      <c r="DE22" s="97">
        <v>68628</v>
      </c>
      <c r="DF22" s="104">
        <v>214945.99999999997</v>
      </c>
      <c r="DG22" s="100">
        <v>107659</v>
      </c>
      <c r="DH22" s="101">
        <v>107287</v>
      </c>
      <c r="DI22" s="97">
        <v>95557</v>
      </c>
      <c r="DJ22" s="97">
        <v>48189</v>
      </c>
      <c r="DK22" s="97">
        <v>47368</v>
      </c>
      <c r="DL22" s="104">
        <v>48856</v>
      </c>
      <c r="DM22" s="100">
        <v>23876</v>
      </c>
      <c r="DN22" s="101">
        <v>24980.000000000004</v>
      </c>
      <c r="DO22" s="97">
        <v>70820</v>
      </c>
      <c r="DP22" s="97">
        <v>35600</v>
      </c>
      <c r="DQ22" s="97">
        <v>35220</v>
      </c>
      <c r="DR22" s="104">
        <v>95071.999999999985</v>
      </c>
      <c r="DS22" s="100">
        <v>47041.000000000007</v>
      </c>
      <c r="DT22" s="101">
        <v>48031</v>
      </c>
      <c r="DU22" s="97">
        <v>48761</v>
      </c>
      <c r="DV22" s="97">
        <v>24174.000000000004</v>
      </c>
      <c r="DW22" s="97">
        <v>24587</v>
      </c>
      <c r="DX22" s="104">
        <v>368781.00000000006</v>
      </c>
      <c r="DY22" s="100">
        <v>180696</v>
      </c>
      <c r="DZ22" s="101">
        <v>188085</v>
      </c>
      <c r="EA22" s="97">
        <v>52888</v>
      </c>
      <c r="EB22" s="97">
        <v>26107</v>
      </c>
      <c r="EC22" s="97">
        <v>26781</v>
      </c>
      <c r="ED22" s="104">
        <v>86994</v>
      </c>
      <c r="EE22" s="100">
        <v>42411</v>
      </c>
      <c r="EF22" s="101">
        <v>44583.000000000007</v>
      </c>
      <c r="EG22" s="97">
        <v>112345</v>
      </c>
      <c r="EH22" s="97">
        <v>55101.000000000007</v>
      </c>
      <c r="EI22" s="97">
        <v>57244</v>
      </c>
      <c r="EJ22" s="104">
        <v>75712</v>
      </c>
      <c r="EK22" s="100">
        <v>37453</v>
      </c>
      <c r="EL22" s="101">
        <v>38259</v>
      </c>
      <c r="EM22" s="97">
        <v>69907</v>
      </c>
      <c r="EN22" s="97">
        <v>34158</v>
      </c>
      <c r="EO22" s="97">
        <v>35749</v>
      </c>
      <c r="EP22" s="104">
        <v>97009.000000000015</v>
      </c>
      <c r="EQ22" s="100">
        <v>47150</v>
      </c>
      <c r="ER22" s="101">
        <v>49859</v>
      </c>
      <c r="ES22" s="100">
        <v>105634</v>
      </c>
      <c r="ET22" s="100">
        <v>53227</v>
      </c>
      <c r="EU22" s="101">
        <v>52407</v>
      </c>
    </row>
    <row r="23" spans="1:151" ht="15.75" customHeight="1">
      <c r="A23" s="90" t="s">
        <v>37</v>
      </c>
      <c r="B23" s="104">
        <v>8539851</v>
      </c>
      <c r="C23" s="100">
        <v>4277003</v>
      </c>
      <c r="D23" s="101">
        <v>4262848</v>
      </c>
      <c r="E23" s="97">
        <v>0</v>
      </c>
      <c r="F23" s="97">
        <v>0</v>
      </c>
      <c r="G23" s="97">
        <v>0</v>
      </c>
      <c r="H23" s="97">
        <v>0</v>
      </c>
      <c r="I23" s="97">
        <v>0</v>
      </c>
      <c r="J23" s="97">
        <v>0</v>
      </c>
      <c r="K23" s="97">
        <v>345552</v>
      </c>
      <c r="L23" s="97">
        <v>166292</v>
      </c>
      <c r="M23" s="97">
        <v>179259.99999999997</v>
      </c>
      <c r="N23" s="104">
        <v>81545</v>
      </c>
      <c r="O23" s="100">
        <v>39797</v>
      </c>
      <c r="P23" s="101">
        <v>41748</v>
      </c>
      <c r="Q23" s="97">
        <v>76370</v>
      </c>
      <c r="R23" s="97">
        <v>38285</v>
      </c>
      <c r="S23" s="97">
        <v>38085</v>
      </c>
      <c r="T23" s="104">
        <v>146567</v>
      </c>
      <c r="U23" s="100">
        <v>74044</v>
      </c>
      <c r="V23" s="101">
        <v>72523</v>
      </c>
      <c r="W23" s="97">
        <v>58055</v>
      </c>
      <c r="X23" s="97">
        <v>28685.999999999996</v>
      </c>
      <c r="Y23" s="97">
        <v>29369</v>
      </c>
      <c r="Z23" s="104">
        <v>64132</v>
      </c>
      <c r="AA23" s="100">
        <v>31932</v>
      </c>
      <c r="AB23" s="101">
        <v>32200.000000000004</v>
      </c>
      <c r="AC23" s="97">
        <v>113593</v>
      </c>
      <c r="AD23" s="97">
        <v>57946</v>
      </c>
      <c r="AE23" s="97">
        <v>55647</v>
      </c>
      <c r="AF23" s="104">
        <v>190169</v>
      </c>
      <c r="AG23" s="100">
        <v>98227</v>
      </c>
      <c r="AH23" s="101">
        <v>91942</v>
      </c>
      <c r="AI23" s="97">
        <v>127053</v>
      </c>
      <c r="AJ23" s="97">
        <v>64978</v>
      </c>
      <c r="AK23" s="97">
        <v>62074.999999999993</v>
      </c>
      <c r="AL23" s="104">
        <v>129802</v>
      </c>
      <c r="AM23" s="100">
        <v>66162</v>
      </c>
      <c r="AN23" s="101">
        <v>63640</v>
      </c>
      <c r="AO23" s="97">
        <v>524655</v>
      </c>
      <c r="AP23" s="97">
        <v>270044</v>
      </c>
      <c r="AQ23" s="97">
        <v>254610.99999999997</v>
      </c>
      <c r="AR23" s="104">
        <v>447662</v>
      </c>
      <c r="AS23" s="100">
        <v>230039.00000000003</v>
      </c>
      <c r="AT23" s="101">
        <v>217623</v>
      </c>
      <c r="AU23" s="97">
        <v>1040280</v>
      </c>
      <c r="AV23" s="97">
        <v>530006</v>
      </c>
      <c r="AW23" s="97">
        <v>510274</v>
      </c>
      <c r="AX23" s="104">
        <v>710551</v>
      </c>
      <c r="AY23" s="100">
        <v>366880</v>
      </c>
      <c r="AZ23" s="101">
        <v>343671</v>
      </c>
      <c r="BA23" s="97">
        <v>140685</v>
      </c>
      <c r="BB23" s="97">
        <v>71243</v>
      </c>
      <c r="BC23" s="97">
        <v>69442</v>
      </c>
      <c r="BD23" s="104">
        <v>67192</v>
      </c>
      <c r="BE23" s="100">
        <v>33794</v>
      </c>
      <c r="BF23" s="101">
        <v>33398</v>
      </c>
      <c r="BG23" s="97">
        <v>73067</v>
      </c>
      <c r="BH23" s="97">
        <v>36270</v>
      </c>
      <c r="BI23" s="97">
        <v>36797</v>
      </c>
      <c r="BJ23" s="104">
        <v>47970</v>
      </c>
      <c r="BK23" s="100">
        <v>23892.000000000004</v>
      </c>
      <c r="BL23" s="101">
        <v>24078</v>
      </c>
      <c r="BM23" s="97">
        <v>55685</v>
      </c>
      <c r="BN23" s="97">
        <v>28141</v>
      </c>
      <c r="BO23" s="97">
        <v>27544</v>
      </c>
      <c r="BP23" s="104">
        <v>135556</v>
      </c>
      <c r="BQ23" s="100">
        <v>68527</v>
      </c>
      <c r="BR23" s="101">
        <v>67029</v>
      </c>
      <c r="BS23" s="97">
        <v>129690.99999999999</v>
      </c>
      <c r="BT23" s="97">
        <v>64444</v>
      </c>
      <c r="BU23" s="97">
        <v>65247</v>
      </c>
      <c r="BV23" s="104">
        <v>247272</v>
      </c>
      <c r="BW23" s="100">
        <v>126291</v>
      </c>
      <c r="BX23" s="101">
        <v>120981</v>
      </c>
      <c r="BY23" s="97">
        <v>522755</v>
      </c>
      <c r="BZ23" s="97">
        <v>269112</v>
      </c>
      <c r="CA23" s="97">
        <v>253643</v>
      </c>
      <c r="CB23" s="104">
        <v>117395</v>
      </c>
      <c r="CC23" s="100">
        <v>58912.000000000007</v>
      </c>
      <c r="CD23" s="101">
        <v>58483</v>
      </c>
      <c r="CE23" s="97">
        <v>91771.999999999985</v>
      </c>
      <c r="CF23" s="97">
        <v>45796</v>
      </c>
      <c r="CG23" s="97">
        <v>45976</v>
      </c>
      <c r="CH23" s="104">
        <v>171244</v>
      </c>
      <c r="CI23" s="100">
        <v>83620</v>
      </c>
      <c r="CJ23" s="101">
        <v>87624</v>
      </c>
      <c r="CK23" s="97">
        <v>633679</v>
      </c>
      <c r="CL23" s="97">
        <v>311958</v>
      </c>
      <c r="CM23" s="97">
        <v>321721</v>
      </c>
      <c r="CN23" s="104">
        <v>374245</v>
      </c>
      <c r="CO23" s="100">
        <v>180698</v>
      </c>
      <c r="CP23" s="101">
        <v>193547</v>
      </c>
      <c r="CQ23" s="97">
        <v>89835</v>
      </c>
      <c r="CR23" s="97">
        <v>42348</v>
      </c>
      <c r="CS23" s="97">
        <v>47487.000000000007</v>
      </c>
      <c r="CT23" s="104">
        <v>60797</v>
      </c>
      <c r="CU23" s="100">
        <v>28972.000000000004</v>
      </c>
      <c r="CV23" s="101">
        <v>31825</v>
      </c>
      <c r="CW23" s="97">
        <v>32124</v>
      </c>
      <c r="CX23" s="97">
        <v>15814</v>
      </c>
      <c r="CY23" s="97">
        <v>16310</v>
      </c>
      <c r="CZ23" s="104">
        <v>38319</v>
      </c>
      <c r="DA23" s="100">
        <v>19307</v>
      </c>
      <c r="DB23" s="101">
        <v>19012</v>
      </c>
      <c r="DC23" s="97">
        <v>113152.00000000001</v>
      </c>
      <c r="DD23" s="97">
        <v>55488</v>
      </c>
      <c r="DE23" s="97">
        <v>57664</v>
      </c>
      <c r="DF23" s="104">
        <v>181003</v>
      </c>
      <c r="DG23" s="100">
        <v>89957.999999999985</v>
      </c>
      <c r="DH23" s="101">
        <v>91045</v>
      </c>
      <c r="DI23" s="97">
        <v>81573</v>
      </c>
      <c r="DJ23" s="97">
        <v>39301</v>
      </c>
      <c r="DK23" s="97">
        <v>42272</v>
      </c>
      <c r="DL23" s="104">
        <v>42543</v>
      </c>
      <c r="DM23" s="100">
        <v>20583.999999999996</v>
      </c>
      <c r="DN23" s="101">
        <v>21959</v>
      </c>
      <c r="DO23" s="97">
        <v>58415</v>
      </c>
      <c r="DP23" s="97">
        <v>29088</v>
      </c>
      <c r="DQ23" s="97">
        <v>29327</v>
      </c>
      <c r="DR23" s="104">
        <v>81435</v>
      </c>
      <c r="DS23" s="100">
        <v>39284</v>
      </c>
      <c r="DT23" s="101">
        <v>42150.999999999993</v>
      </c>
      <c r="DU23" s="97">
        <v>40994</v>
      </c>
      <c r="DV23" s="97">
        <v>19728</v>
      </c>
      <c r="DW23" s="97">
        <v>21266</v>
      </c>
      <c r="DX23" s="104">
        <v>315729</v>
      </c>
      <c r="DY23" s="100">
        <v>151563</v>
      </c>
      <c r="DZ23" s="101">
        <v>164166</v>
      </c>
      <c r="EA23" s="97">
        <v>47794</v>
      </c>
      <c r="EB23" s="97">
        <v>22900.999999999996</v>
      </c>
      <c r="EC23" s="97">
        <v>24893</v>
      </c>
      <c r="ED23" s="104">
        <v>80890</v>
      </c>
      <c r="EE23" s="100">
        <v>38408</v>
      </c>
      <c r="EF23" s="101">
        <v>42482</v>
      </c>
      <c r="EG23" s="97">
        <v>101844</v>
      </c>
      <c r="EH23" s="97">
        <v>48526.999999999993</v>
      </c>
      <c r="EI23" s="97">
        <v>53317</v>
      </c>
      <c r="EJ23" s="104">
        <v>65569</v>
      </c>
      <c r="EK23" s="100">
        <v>31621</v>
      </c>
      <c r="EL23" s="101">
        <v>33948</v>
      </c>
      <c r="EM23" s="97">
        <v>61273</v>
      </c>
      <c r="EN23" s="97">
        <v>29307</v>
      </c>
      <c r="EO23" s="97">
        <v>31966</v>
      </c>
      <c r="EP23" s="104">
        <v>90650.999999999985</v>
      </c>
      <c r="EQ23" s="100">
        <v>42932</v>
      </c>
      <c r="ER23" s="101">
        <v>47718.999999999993</v>
      </c>
      <c r="ES23" s="100">
        <v>91717</v>
      </c>
      <c r="ET23" s="100">
        <v>45856</v>
      </c>
      <c r="EU23" s="101">
        <v>45861</v>
      </c>
    </row>
    <row r="24" spans="1:151" ht="15.75" customHeight="1">
      <c r="A24" s="90" t="s">
        <v>38</v>
      </c>
      <c r="B24" s="104">
        <v>7767482</v>
      </c>
      <c r="C24" s="100">
        <v>3865303</v>
      </c>
      <c r="D24" s="101">
        <v>3902179</v>
      </c>
      <c r="E24" s="97">
        <v>0</v>
      </c>
      <c r="F24" s="97">
        <v>0</v>
      </c>
      <c r="G24" s="97">
        <v>0</v>
      </c>
      <c r="H24" s="97">
        <v>0</v>
      </c>
      <c r="I24" s="97">
        <v>0</v>
      </c>
      <c r="J24" s="97">
        <v>0</v>
      </c>
      <c r="K24" s="97">
        <v>339699</v>
      </c>
      <c r="L24" s="97">
        <v>162041</v>
      </c>
      <c r="M24" s="97">
        <v>177658</v>
      </c>
      <c r="N24" s="104">
        <v>84210</v>
      </c>
      <c r="O24" s="100">
        <v>40683</v>
      </c>
      <c r="P24" s="101">
        <v>43526.999999999993</v>
      </c>
      <c r="Q24" s="97">
        <v>79659</v>
      </c>
      <c r="R24" s="97">
        <v>39934</v>
      </c>
      <c r="S24" s="97">
        <v>39725</v>
      </c>
      <c r="T24" s="104">
        <v>141164</v>
      </c>
      <c r="U24" s="100">
        <v>70243</v>
      </c>
      <c r="V24" s="101">
        <v>70921</v>
      </c>
      <c r="W24" s="97">
        <v>64452.999999999993</v>
      </c>
      <c r="X24" s="97">
        <v>31301</v>
      </c>
      <c r="Y24" s="97">
        <v>33152</v>
      </c>
      <c r="Z24" s="104">
        <v>68753</v>
      </c>
      <c r="AA24" s="100">
        <v>34049</v>
      </c>
      <c r="AB24" s="101">
        <v>34704</v>
      </c>
      <c r="AC24" s="97">
        <v>120442</v>
      </c>
      <c r="AD24" s="97">
        <v>61032</v>
      </c>
      <c r="AE24" s="97">
        <v>59410</v>
      </c>
      <c r="AF24" s="104">
        <v>175478.99999999997</v>
      </c>
      <c r="AG24" s="100">
        <v>88692</v>
      </c>
      <c r="AH24" s="101">
        <v>86786.999999999985</v>
      </c>
      <c r="AI24" s="97">
        <v>118693.00000000001</v>
      </c>
      <c r="AJ24" s="97">
        <v>60339</v>
      </c>
      <c r="AK24" s="97">
        <v>58354</v>
      </c>
      <c r="AL24" s="104">
        <v>118508</v>
      </c>
      <c r="AM24" s="100">
        <v>59727</v>
      </c>
      <c r="AN24" s="101">
        <v>58781</v>
      </c>
      <c r="AO24" s="97">
        <v>446045</v>
      </c>
      <c r="AP24" s="97">
        <v>228466</v>
      </c>
      <c r="AQ24" s="97">
        <v>217579</v>
      </c>
      <c r="AR24" s="104">
        <v>382032</v>
      </c>
      <c r="AS24" s="100">
        <v>195269</v>
      </c>
      <c r="AT24" s="101">
        <v>186763</v>
      </c>
      <c r="AU24" s="97">
        <v>871685</v>
      </c>
      <c r="AV24" s="97">
        <v>447995</v>
      </c>
      <c r="AW24" s="97">
        <v>423690</v>
      </c>
      <c r="AX24" s="104">
        <v>593812</v>
      </c>
      <c r="AY24" s="100">
        <v>307555</v>
      </c>
      <c r="AZ24" s="101">
        <v>286257</v>
      </c>
      <c r="BA24" s="97">
        <v>137900</v>
      </c>
      <c r="BB24" s="97">
        <v>68967</v>
      </c>
      <c r="BC24" s="97">
        <v>68933</v>
      </c>
      <c r="BD24" s="104">
        <v>62119</v>
      </c>
      <c r="BE24" s="100">
        <v>30669</v>
      </c>
      <c r="BF24" s="101">
        <v>31450</v>
      </c>
      <c r="BG24" s="97">
        <v>67255</v>
      </c>
      <c r="BH24" s="97">
        <v>32838</v>
      </c>
      <c r="BI24" s="97">
        <v>34417</v>
      </c>
      <c r="BJ24" s="104">
        <v>48332</v>
      </c>
      <c r="BK24" s="100">
        <v>24028.999999999996</v>
      </c>
      <c r="BL24" s="101">
        <v>24303</v>
      </c>
      <c r="BM24" s="97">
        <v>53201</v>
      </c>
      <c r="BN24" s="97">
        <v>26686</v>
      </c>
      <c r="BO24" s="97">
        <v>26515</v>
      </c>
      <c r="BP24" s="104">
        <v>127368</v>
      </c>
      <c r="BQ24" s="100">
        <v>63658</v>
      </c>
      <c r="BR24" s="101">
        <v>63710.000000000007</v>
      </c>
      <c r="BS24" s="97">
        <v>123120.99999999999</v>
      </c>
      <c r="BT24" s="97">
        <v>60061</v>
      </c>
      <c r="BU24" s="97">
        <v>63060</v>
      </c>
      <c r="BV24" s="104">
        <v>229010</v>
      </c>
      <c r="BW24" s="100">
        <v>115721</v>
      </c>
      <c r="BX24" s="101">
        <v>113289.00000000001</v>
      </c>
      <c r="BY24" s="97">
        <v>454530.00000000006</v>
      </c>
      <c r="BZ24" s="97">
        <v>231687</v>
      </c>
      <c r="CA24" s="97">
        <v>222843.00000000003</v>
      </c>
      <c r="CB24" s="104">
        <v>112233</v>
      </c>
      <c r="CC24" s="100">
        <v>55409</v>
      </c>
      <c r="CD24" s="101">
        <v>56824</v>
      </c>
      <c r="CE24" s="97">
        <v>84212</v>
      </c>
      <c r="CF24" s="97">
        <v>41611</v>
      </c>
      <c r="CG24" s="97">
        <v>42601.000000000007</v>
      </c>
      <c r="CH24" s="104">
        <v>152683</v>
      </c>
      <c r="CI24" s="100">
        <v>73770</v>
      </c>
      <c r="CJ24" s="101">
        <v>78913</v>
      </c>
      <c r="CK24" s="97">
        <v>538085</v>
      </c>
      <c r="CL24" s="97">
        <v>264101</v>
      </c>
      <c r="CM24" s="97">
        <v>273984</v>
      </c>
      <c r="CN24" s="104">
        <v>338016</v>
      </c>
      <c r="CO24" s="100">
        <v>161950</v>
      </c>
      <c r="CP24" s="101">
        <v>176066</v>
      </c>
      <c r="CQ24" s="97">
        <v>83444</v>
      </c>
      <c r="CR24" s="97">
        <v>39319</v>
      </c>
      <c r="CS24" s="97">
        <v>44125</v>
      </c>
      <c r="CT24" s="104">
        <v>60813</v>
      </c>
      <c r="CU24" s="100">
        <v>28509.000000000004</v>
      </c>
      <c r="CV24" s="101">
        <v>32304</v>
      </c>
      <c r="CW24" s="97">
        <v>33348</v>
      </c>
      <c r="CX24" s="97">
        <v>16177</v>
      </c>
      <c r="CY24" s="97">
        <v>17171</v>
      </c>
      <c r="CZ24" s="104">
        <v>39463</v>
      </c>
      <c r="DA24" s="100">
        <v>19482</v>
      </c>
      <c r="DB24" s="101">
        <v>19981</v>
      </c>
      <c r="DC24" s="97">
        <v>105710</v>
      </c>
      <c r="DD24" s="97">
        <v>51515.000000000007</v>
      </c>
      <c r="DE24" s="97">
        <v>54195</v>
      </c>
      <c r="DF24" s="104">
        <v>163281</v>
      </c>
      <c r="DG24" s="100">
        <v>80276</v>
      </c>
      <c r="DH24" s="101">
        <v>83005</v>
      </c>
      <c r="DI24" s="97">
        <v>77754</v>
      </c>
      <c r="DJ24" s="97">
        <v>37457</v>
      </c>
      <c r="DK24" s="97">
        <v>40297</v>
      </c>
      <c r="DL24" s="104">
        <v>43262</v>
      </c>
      <c r="DM24" s="100">
        <v>20658</v>
      </c>
      <c r="DN24" s="101">
        <v>22604.000000000004</v>
      </c>
      <c r="DO24" s="97">
        <v>54913.999999999993</v>
      </c>
      <c r="DP24" s="97">
        <v>26860</v>
      </c>
      <c r="DQ24" s="97">
        <v>28054</v>
      </c>
      <c r="DR24" s="104">
        <v>81987</v>
      </c>
      <c r="DS24" s="100">
        <v>39206</v>
      </c>
      <c r="DT24" s="101">
        <v>42781</v>
      </c>
      <c r="DU24" s="97">
        <v>42566</v>
      </c>
      <c r="DV24" s="97">
        <v>20590</v>
      </c>
      <c r="DW24" s="97">
        <v>21976</v>
      </c>
      <c r="DX24" s="104">
        <v>291110</v>
      </c>
      <c r="DY24" s="100">
        <v>138604</v>
      </c>
      <c r="DZ24" s="101">
        <v>152506</v>
      </c>
      <c r="EA24" s="97">
        <v>49211</v>
      </c>
      <c r="EB24" s="97">
        <v>23674</v>
      </c>
      <c r="EC24" s="97">
        <v>25537</v>
      </c>
      <c r="ED24" s="104">
        <v>84157</v>
      </c>
      <c r="EE24" s="100">
        <v>40208.000000000007</v>
      </c>
      <c r="EF24" s="101">
        <v>43949</v>
      </c>
      <c r="EG24" s="97">
        <v>106541</v>
      </c>
      <c r="EH24" s="97">
        <v>50787.000000000007</v>
      </c>
      <c r="EI24" s="97">
        <v>55754</v>
      </c>
      <c r="EJ24" s="104">
        <v>65956</v>
      </c>
      <c r="EK24" s="100">
        <v>31425</v>
      </c>
      <c r="EL24" s="101">
        <v>34531</v>
      </c>
      <c r="EM24" s="97">
        <v>65291</v>
      </c>
      <c r="EN24" s="97">
        <v>31140</v>
      </c>
      <c r="EO24" s="97">
        <v>34151</v>
      </c>
      <c r="EP24" s="104">
        <v>98561</v>
      </c>
      <c r="EQ24" s="100">
        <v>47061</v>
      </c>
      <c r="ER24" s="101">
        <v>51500</v>
      </c>
      <c r="ES24" s="100">
        <v>87414</v>
      </c>
      <c r="ET24" s="100">
        <v>43872</v>
      </c>
      <c r="EU24" s="101">
        <v>43541.999999999993</v>
      </c>
    </row>
    <row r="25" spans="1:151" ht="15.75" customHeight="1">
      <c r="A25" s="90" t="s">
        <v>39</v>
      </c>
      <c r="B25" s="104">
        <v>7297190.0000000009</v>
      </c>
      <c r="C25" s="100">
        <v>3592903</v>
      </c>
      <c r="D25" s="101">
        <v>3704287</v>
      </c>
      <c r="E25" s="97">
        <v>0</v>
      </c>
      <c r="F25" s="97">
        <v>0</v>
      </c>
      <c r="G25" s="97">
        <v>0</v>
      </c>
      <c r="H25" s="97">
        <v>0</v>
      </c>
      <c r="I25" s="97">
        <v>0</v>
      </c>
      <c r="J25" s="97">
        <v>0</v>
      </c>
      <c r="K25" s="97">
        <v>335379.99999999994</v>
      </c>
      <c r="L25" s="97">
        <v>160590</v>
      </c>
      <c r="M25" s="97">
        <v>174790</v>
      </c>
      <c r="N25" s="104">
        <v>89225.999999999985</v>
      </c>
      <c r="O25" s="100">
        <v>42345</v>
      </c>
      <c r="P25" s="101">
        <v>46881.000000000007</v>
      </c>
      <c r="Q25" s="97">
        <v>85341</v>
      </c>
      <c r="R25" s="97">
        <v>42286</v>
      </c>
      <c r="S25" s="97">
        <v>43055</v>
      </c>
      <c r="T25" s="104">
        <v>144865</v>
      </c>
      <c r="U25" s="100">
        <v>71245</v>
      </c>
      <c r="V25" s="101">
        <v>73620</v>
      </c>
      <c r="W25" s="97">
        <v>72842</v>
      </c>
      <c r="X25" s="97">
        <v>35316</v>
      </c>
      <c r="Y25" s="97">
        <v>37526</v>
      </c>
      <c r="Z25" s="104">
        <v>75952</v>
      </c>
      <c r="AA25" s="100">
        <v>37442</v>
      </c>
      <c r="AB25" s="101">
        <v>38510</v>
      </c>
      <c r="AC25" s="97">
        <v>131278</v>
      </c>
      <c r="AD25" s="97">
        <v>65995</v>
      </c>
      <c r="AE25" s="97">
        <v>65283</v>
      </c>
      <c r="AF25" s="104">
        <v>178284.99999999997</v>
      </c>
      <c r="AG25" s="100">
        <v>88986</v>
      </c>
      <c r="AH25" s="101">
        <v>89299</v>
      </c>
      <c r="AI25" s="97">
        <v>123325</v>
      </c>
      <c r="AJ25" s="97">
        <v>61755.000000000007</v>
      </c>
      <c r="AK25" s="97">
        <v>61570</v>
      </c>
      <c r="AL25" s="104">
        <v>116044</v>
      </c>
      <c r="AM25" s="100">
        <v>58083</v>
      </c>
      <c r="AN25" s="101">
        <v>57961</v>
      </c>
      <c r="AO25" s="97">
        <v>395556</v>
      </c>
      <c r="AP25" s="97">
        <v>199198</v>
      </c>
      <c r="AQ25" s="97">
        <v>196358</v>
      </c>
      <c r="AR25" s="104">
        <v>342781</v>
      </c>
      <c r="AS25" s="100">
        <v>171804</v>
      </c>
      <c r="AT25" s="101">
        <v>170977</v>
      </c>
      <c r="AU25" s="97">
        <v>690147</v>
      </c>
      <c r="AV25" s="97">
        <v>349242</v>
      </c>
      <c r="AW25" s="97">
        <v>340905</v>
      </c>
      <c r="AX25" s="104">
        <v>485933</v>
      </c>
      <c r="AY25" s="100">
        <v>246662</v>
      </c>
      <c r="AZ25" s="101">
        <v>239271</v>
      </c>
      <c r="BA25" s="97">
        <v>144989</v>
      </c>
      <c r="BB25" s="97">
        <v>72372</v>
      </c>
      <c r="BC25" s="97">
        <v>72617</v>
      </c>
      <c r="BD25" s="104">
        <v>61313.000000000007</v>
      </c>
      <c r="BE25" s="100">
        <v>29967</v>
      </c>
      <c r="BF25" s="101">
        <v>31346</v>
      </c>
      <c r="BG25" s="97">
        <v>66128</v>
      </c>
      <c r="BH25" s="97">
        <v>32002</v>
      </c>
      <c r="BI25" s="97">
        <v>34126</v>
      </c>
      <c r="BJ25" s="104">
        <v>48202.999999999993</v>
      </c>
      <c r="BK25" s="100">
        <v>23665</v>
      </c>
      <c r="BL25" s="101">
        <v>24538.000000000004</v>
      </c>
      <c r="BM25" s="97">
        <v>51885</v>
      </c>
      <c r="BN25" s="97">
        <v>25687.000000000004</v>
      </c>
      <c r="BO25" s="97">
        <v>26198</v>
      </c>
      <c r="BP25" s="104">
        <v>125507.00000000001</v>
      </c>
      <c r="BQ25" s="100">
        <v>62016</v>
      </c>
      <c r="BR25" s="101">
        <v>63491</v>
      </c>
      <c r="BS25" s="97">
        <v>118501.99999999999</v>
      </c>
      <c r="BT25" s="97">
        <v>57257.999999999993</v>
      </c>
      <c r="BU25" s="97">
        <v>61243.999999999993</v>
      </c>
      <c r="BV25" s="104">
        <v>222575</v>
      </c>
      <c r="BW25" s="100">
        <v>110980.00000000001</v>
      </c>
      <c r="BX25" s="101">
        <v>111595</v>
      </c>
      <c r="BY25" s="97">
        <v>389838</v>
      </c>
      <c r="BZ25" s="97">
        <v>195405.00000000003</v>
      </c>
      <c r="CA25" s="97">
        <v>194433</v>
      </c>
      <c r="CB25" s="104">
        <v>105555</v>
      </c>
      <c r="CC25" s="100">
        <v>51351.000000000007</v>
      </c>
      <c r="CD25" s="101">
        <v>54204</v>
      </c>
      <c r="CE25" s="97">
        <v>79100</v>
      </c>
      <c r="CF25" s="97">
        <v>38569</v>
      </c>
      <c r="CG25" s="97">
        <v>40531</v>
      </c>
      <c r="CH25" s="104">
        <v>137580</v>
      </c>
      <c r="CI25" s="100">
        <v>66427</v>
      </c>
      <c r="CJ25" s="101">
        <v>71153</v>
      </c>
      <c r="CK25" s="97">
        <v>448981</v>
      </c>
      <c r="CL25" s="97">
        <v>218762</v>
      </c>
      <c r="CM25" s="97">
        <v>230219</v>
      </c>
      <c r="CN25" s="104">
        <v>311560</v>
      </c>
      <c r="CO25" s="100">
        <v>148921</v>
      </c>
      <c r="CP25" s="101">
        <v>162639</v>
      </c>
      <c r="CQ25" s="97">
        <v>79784</v>
      </c>
      <c r="CR25" s="97">
        <v>37511</v>
      </c>
      <c r="CS25" s="97">
        <v>42272.999999999993</v>
      </c>
      <c r="CT25" s="104">
        <v>60038</v>
      </c>
      <c r="CU25" s="100">
        <v>28799</v>
      </c>
      <c r="CV25" s="101">
        <v>31239</v>
      </c>
      <c r="CW25" s="97">
        <v>36898</v>
      </c>
      <c r="CX25" s="97">
        <v>17940</v>
      </c>
      <c r="CY25" s="97">
        <v>18958</v>
      </c>
      <c r="CZ25" s="104">
        <v>43691.000000000007</v>
      </c>
      <c r="DA25" s="100">
        <v>21817.000000000004</v>
      </c>
      <c r="DB25" s="101">
        <v>21873.999999999996</v>
      </c>
      <c r="DC25" s="97">
        <v>108890.99999999999</v>
      </c>
      <c r="DD25" s="97">
        <v>52779.999999999993</v>
      </c>
      <c r="DE25" s="97">
        <v>56111.000000000007</v>
      </c>
      <c r="DF25" s="104">
        <v>159835</v>
      </c>
      <c r="DG25" s="100">
        <v>77638</v>
      </c>
      <c r="DH25" s="101">
        <v>82197</v>
      </c>
      <c r="DI25" s="97">
        <v>84316</v>
      </c>
      <c r="DJ25" s="97">
        <v>40351</v>
      </c>
      <c r="DK25" s="97">
        <v>43964.999999999993</v>
      </c>
      <c r="DL25" s="104">
        <v>47478.999999999993</v>
      </c>
      <c r="DM25" s="100">
        <v>22914</v>
      </c>
      <c r="DN25" s="101">
        <v>24565</v>
      </c>
      <c r="DO25" s="97">
        <v>58052</v>
      </c>
      <c r="DP25" s="97">
        <v>28123.999999999996</v>
      </c>
      <c r="DQ25" s="97">
        <v>29928</v>
      </c>
      <c r="DR25" s="104">
        <v>86175</v>
      </c>
      <c r="DS25" s="100">
        <v>41025</v>
      </c>
      <c r="DT25" s="101">
        <v>45150</v>
      </c>
      <c r="DU25" s="97">
        <v>45091</v>
      </c>
      <c r="DV25" s="97">
        <v>21744</v>
      </c>
      <c r="DW25" s="97">
        <v>23347.000000000004</v>
      </c>
      <c r="DX25" s="104">
        <v>295632</v>
      </c>
      <c r="DY25" s="100">
        <v>141577</v>
      </c>
      <c r="DZ25" s="101">
        <v>154055</v>
      </c>
      <c r="EA25" s="97">
        <v>53758</v>
      </c>
      <c r="EB25" s="97">
        <v>25806</v>
      </c>
      <c r="EC25" s="97">
        <v>27952</v>
      </c>
      <c r="ED25" s="104">
        <v>92401</v>
      </c>
      <c r="EE25" s="100">
        <v>44477</v>
      </c>
      <c r="EF25" s="101">
        <v>47924</v>
      </c>
      <c r="EG25" s="97">
        <v>116064</v>
      </c>
      <c r="EH25" s="97">
        <v>55927</v>
      </c>
      <c r="EI25" s="97">
        <v>60137</v>
      </c>
      <c r="EJ25" s="104">
        <v>73475</v>
      </c>
      <c r="EK25" s="100">
        <v>35036</v>
      </c>
      <c r="EL25" s="101">
        <v>38439</v>
      </c>
      <c r="EM25" s="97">
        <v>73631</v>
      </c>
      <c r="EN25" s="97">
        <v>35171</v>
      </c>
      <c r="EO25" s="97">
        <v>38460</v>
      </c>
      <c r="EP25" s="104">
        <v>113544</v>
      </c>
      <c r="EQ25" s="100">
        <v>54974</v>
      </c>
      <c r="ER25" s="101">
        <v>58570</v>
      </c>
      <c r="ES25" s="100">
        <v>89764</v>
      </c>
      <c r="ET25" s="100">
        <v>44961</v>
      </c>
      <c r="EU25" s="101">
        <v>44803</v>
      </c>
    </row>
    <row r="26" spans="1:151" ht="15.75" customHeight="1">
      <c r="A26" s="90" t="s">
        <v>40</v>
      </c>
      <c r="B26" s="104">
        <v>8075268</v>
      </c>
      <c r="C26" s="100">
        <v>3910059.9999999995</v>
      </c>
      <c r="D26" s="101">
        <v>4165208</v>
      </c>
      <c r="E26" s="97">
        <v>0</v>
      </c>
      <c r="F26" s="97">
        <v>0</v>
      </c>
      <c r="G26" s="97">
        <v>0</v>
      </c>
      <c r="H26" s="97">
        <v>0</v>
      </c>
      <c r="I26" s="97">
        <v>0</v>
      </c>
      <c r="J26" s="97">
        <v>0</v>
      </c>
      <c r="K26" s="97">
        <v>395875</v>
      </c>
      <c r="L26" s="97">
        <v>185727</v>
      </c>
      <c r="M26" s="97">
        <v>210148</v>
      </c>
      <c r="N26" s="104">
        <v>100699</v>
      </c>
      <c r="O26" s="100">
        <v>47562</v>
      </c>
      <c r="P26" s="101">
        <v>53137</v>
      </c>
      <c r="Q26" s="97">
        <v>96054.999999999985</v>
      </c>
      <c r="R26" s="97">
        <v>47015</v>
      </c>
      <c r="S26" s="97">
        <v>49040</v>
      </c>
      <c r="T26" s="104">
        <v>161459</v>
      </c>
      <c r="U26" s="100">
        <v>78502</v>
      </c>
      <c r="V26" s="101">
        <v>82957</v>
      </c>
      <c r="W26" s="97">
        <v>83852</v>
      </c>
      <c r="X26" s="97">
        <v>40308</v>
      </c>
      <c r="Y26" s="97">
        <v>43544</v>
      </c>
      <c r="Z26" s="104">
        <v>85619</v>
      </c>
      <c r="AA26" s="100">
        <v>42192</v>
      </c>
      <c r="AB26" s="101">
        <v>43427</v>
      </c>
      <c r="AC26" s="97">
        <v>145331</v>
      </c>
      <c r="AD26" s="97">
        <v>72211</v>
      </c>
      <c r="AE26" s="97">
        <v>73120</v>
      </c>
      <c r="AF26" s="104">
        <v>207763</v>
      </c>
      <c r="AG26" s="100">
        <v>102027</v>
      </c>
      <c r="AH26" s="101">
        <v>105736.00000000001</v>
      </c>
      <c r="AI26" s="97">
        <v>141154</v>
      </c>
      <c r="AJ26" s="97">
        <v>69780</v>
      </c>
      <c r="AK26" s="97">
        <v>71374</v>
      </c>
      <c r="AL26" s="104">
        <v>134811</v>
      </c>
      <c r="AM26" s="100">
        <v>66080</v>
      </c>
      <c r="AN26" s="101">
        <v>68731</v>
      </c>
      <c r="AO26" s="97">
        <v>446006</v>
      </c>
      <c r="AP26" s="97">
        <v>218369</v>
      </c>
      <c r="AQ26" s="97">
        <v>227637</v>
      </c>
      <c r="AR26" s="104">
        <v>387685.00000000006</v>
      </c>
      <c r="AS26" s="100">
        <v>188296</v>
      </c>
      <c r="AT26" s="101">
        <v>199389</v>
      </c>
      <c r="AU26" s="97">
        <v>678263</v>
      </c>
      <c r="AV26" s="97">
        <v>334802.00000000006</v>
      </c>
      <c r="AW26" s="97">
        <v>343461</v>
      </c>
      <c r="AX26" s="104">
        <v>509399</v>
      </c>
      <c r="AY26" s="100">
        <v>250337</v>
      </c>
      <c r="AZ26" s="101">
        <v>259061.99999999997</v>
      </c>
      <c r="BA26" s="97">
        <v>168337</v>
      </c>
      <c r="BB26" s="97">
        <v>82377</v>
      </c>
      <c r="BC26" s="97">
        <v>85960</v>
      </c>
      <c r="BD26" s="104">
        <v>70973</v>
      </c>
      <c r="BE26" s="100">
        <v>33950</v>
      </c>
      <c r="BF26" s="101">
        <v>37023</v>
      </c>
      <c r="BG26" s="97">
        <v>73346</v>
      </c>
      <c r="BH26" s="97">
        <v>35181</v>
      </c>
      <c r="BI26" s="97">
        <v>38165</v>
      </c>
      <c r="BJ26" s="104">
        <v>53019.999999999993</v>
      </c>
      <c r="BK26" s="100">
        <v>25802</v>
      </c>
      <c r="BL26" s="101">
        <v>27218</v>
      </c>
      <c r="BM26" s="97">
        <v>56979</v>
      </c>
      <c r="BN26" s="97">
        <v>28078</v>
      </c>
      <c r="BO26" s="97">
        <v>28901</v>
      </c>
      <c r="BP26" s="104">
        <v>139244</v>
      </c>
      <c r="BQ26" s="100">
        <v>68256</v>
      </c>
      <c r="BR26" s="101">
        <v>70988</v>
      </c>
      <c r="BS26" s="97">
        <v>133167</v>
      </c>
      <c r="BT26" s="97">
        <v>63709</v>
      </c>
      <c r="BU26" s="97">
        <v>69458</v>
      </c>
      <c r="BV26" s="104">
        <v>247803</v>
      </c>
      <c r="BW26" s="100">
        <v>121478</v>
      </c>
      <c r="BX26" s="101">
        <v>126325</v>
      </c>
      <c r="BY26" s="97">
        <v>414679</v>
      </c>
      <c r="BZ26" s="97">
        <v>201403</v>
      </c>
      <c r="CA26" s="97">
        <v>213276</v>
      </c>
      <c r="CB26" s="104">
        <v>116426</v>
      </c>
      <c r="CC26" s="100">
        <v>55851</v>
      </c>
      <c r="CD26" s="101">
        <v>60575</v>
      </c>
      <c r="CE26" s="97">
        <v>86496</v>
      </c>
      <c r="CF26" s="97">
        <v>42169</v>
      </c>
      <c r="CG26" s="97">
        <v>44327</v>
      </c>
      <c r="CH26" s="104">
        <v>154044</v>
      </c>
      <c r="CI26" s="100">
        <v>72290</v>
      </c>
      <c r="CJ26" s="101">
        <v>81754</v>
      </c>
      <c r="CK26" s="97">
        <v>499249</v>
      </c>
      <c r="CL26" s="97">
        <v>237306</v>
      </c>
      <c r="CM26" s="97">
        <v>261942.99999999997</v>
      </c>
      <c r="CN26" s="104">
        <v>343793.99999999994</v>
      </c>
      <c r="CO26" s="100">
        <v>162876</v>
      </c>
      <c r="CP26" s="101">
        <v>180918</v>
      </c>
      <c r="CQ26" s="97">
        <v>91941</v>
      </c>
      <c r="CR26" s="97">
        <v>43146.000000000007</v>
      </c>
      <c r="CS26" s="97">
        <v>48795</v>
      </c>
      <c r="CT26" s="104">
        <v>66533</v>
      </c>
      <c r="CU26" s="100">
        <v>31671</v>
      </c>
      <c r="CV26" s="101">
        <v>34862</v>
      </c>
      <c r="CW26" s="97">
        <v>41737</v>
      </c>
      <c r="CX26" s="97">
        <v>20421.999999999996</v>
      </c>
      <c r="CY26" s="97">
        <v>21315</v>
      </c>
      <c r="CZ26" s="104">
        <v>50085</v>
      </c>
      <c r="DA26" s="100">
        <v>24924</v>
      </c>
      <c r="DB26" s="101">
        <v>25160.999999999996</v>
      </c>
      <c r="DC26" s="97">
        <v>119937</v>
      </c>
      <c r="DD26" s="97">
        <v>58063</v>
      </c>
      <c r="DE26" s="97">
        <v>61874</v>
      </c>
      <c r="DF26" s="104">
        <v>179410</v>
      </c>
      <c r="DG26" s="100">
        <v>86629</v>
      </c>
      <c r="DH26" s="101">
        <v>92781</v>
      </c>
      <c r="DI26" s="97">
        <v>100105</v>
      </c>
      <c r="DJ26" s="97">
        <v>48226.000000000007</v>
      </c>
      <c r="DK26" s="97">
        <v>51879</v>
      </c>
      <c r="DL26" s="104">
        <v>55523</v>
      </c>
      <c r="DM26" s="100">
        <v>26883</v>
      </c>
      <c r="DN26" s="101">
        <v>28640</v>
      </c>
      <c r="DO26" s="97">
        <v>65556</v>
      </c>
      <c r="DP26" s="97">
        <v>31556.000000000004</v>
      </c>
      <c r="DQ26" s="97">
        <v>34000</v>
      </c>
      <c r="DR26" s="104">
        <v>98259.000000000015</v>
      </c>
      <c r="DS26" s="100">
        <v>46588</v>
      </c>
      <c r="DT26" s="101">
        <v>51670.999999999993</v>
      </c>
      <c r="DU26" s="97">
        <v>51904</v>
      </c>
      <c r="DV26" s="97">
        <v>24754.999999999996</v>
      </c>
      <c r="DW26" s="97">
        <v>27149</v>
      </c>
      <c r="DX26" s="104">
        <v>336618</v>
      </c>
      <c r="DY26" s="100">
        <v>159688</v>
      </c>
      <c r="DZ26" s="101">
        <v>176930</v>
      </c>
      <c r="EA26" s="97">
        <v>61607</v>
      </c>
      <c r="EB26" s="97">
        <v>29746</v>
      </c>
      <c r="EC26" s="97">
        <v>31861</v>
      </c>
      <c r="ED26" s="104">
        <v>105939</v>
      </c>
      <c r="EE26" s="100">
        <v>51057</v>
      </c>
      <c r="EF26" s="101">
        <v>54882</v>
      </c>
      <c r="EG26" s="97">
        <v>129764</v>
      </c>
      <c r="EH26" s="97">
        <v>62734</v>
      </c>
      <c r="EI26" s="97">
        <v>67030</v>
      </c>
      <c r="EJ26" s="104">
        <v>84717</v>
      </c>
      <c r="EK26" s="100">
        <v>40523.999999999993</v>
      </c>
      <c r="EL26" s="101">
        <v>44193</v>
      </c>
      <c r="EM26" s="97">
        <v>83262</v>
      </c>
      <c r="EN26" s="97">
        <v>40011</v>
      </c>
      <c r="EO26" s="97">
        <v>43251</v>
      </c>
      <c r="EP26" s="104">
        <v>126472</v>
      </c>
      <c r="EQ26" s="100">
        <v>62204</v>
      </c>
      <c r="ER26" s="101">
        <v>64268</v>
      </c>
      <c r="ES26" s="100">
        <v>94370.999999999985</v>
      </c>
      <c r="ET26" s="100">
        <v>47299</v>
      </c>
      <c r="EU26" s="101">
        <v>47072</v>
      </c>
    </row>
    <row r="27" spans="1:151" ht="15.75" customHeight="1">
      <c r="A27" s="90" t="s">
        <v>41</v>
      </c>
      <c r="B27" s="104">
        <v>9011795</v>
      </c>
      <c r="C27" s="100">
        <v>4249286</v>
      </c>
      <c r="D27" s="101">
        <v>4762509</v>
      </c>
      <c r="E27" s="97">
        <v>0</v>
      </c>
      <c r="F27" s="97">
        <v>0</v>
      </c>
      <c r="G27" s="97">
        <v>0</v>
      </c>
      <c r="H27" s="97">
        <v>0</v>
      </c>
      <c r="I27" s="97">
        <v>0</v>
      </c>
      <c r="J27" s="97">
        <v>0</v>
      </c>
      <c r="K27" s="97">
        <v>419875</v>
      </c>
      <c r="L27" s="97">
        <v>189689</v>
      </c>
      <c r="M27" s="97">
        <v>230186</v>
      </c>
      <c r="N27" s="104">
        <v>101906</v>
      </c>
      <c r="O27" s="100">
        <v>46936</v>
      </c>
      <c r="P27" s="101">
        <v>54970</v>
      </c>
      <c r="Q27" s="97">
        <v>94027</v>
      </c>
      <c r="R27" s="97">
        <v>44766</v>
      </c>
      <c r="S27" s="97">
        <v>49261</v>
      </c>
      <c r="T27" s="104">
        <v>157967</v>
      </c>
      <c r="U27" s="100">
        <v>75682</v>
      </c>
      <c r="V27" s="101">
        <v>82285</v>
      </c>
      <c r="W27" s="97">
        <v>84106</v>
      </c>
      <c r="X27" s="97">
        <v>39605</v>
      </c>
      <c r="Y27" s="97">
        <v>44501</v>
      </c>
      <c r="Z27" s="104">
        <v>83299</v>
      </c>
      <c r="AA27" s="100">
        <v>41078</v>
      </c>
      <c r="AB27" s="101">
        <v>42221</v>
      </c>
      <c r="AC27" s="97">
        <v>136439</v>
      </c>
      <c r="AD27" s="97">
        <v>67159</v>
      </c>
      <c r="AE27" s="97">
        <v>69280</v>
      </c>
      <c r="AF27" s="104">
        <v>217489</v>
      </c>
      <c r="AG27" s="100">
        <v>104904</v>
      </c>
      <c r="AH27" s="101">
        <v>112585</v>
      </c>
      <c r="AI27" s="97">
        <v>145589</v>
      </c>
      <c r="AJ27" s="97">
        <v>70963</v>
      </c>
      <c r="AK27" s="97">
        <v>74626</v>
      </c>
      <c r="AL27" s="104">
        <v>149463</v>
      </c>
      <c r="AM27" s="100">
        <v>71974</v>
      </c>
      <c r="AN27" s="101">
        <v>77489</v>
      </c>
      <c r="AO27" s="97">
        <v>519102.00000000006</v>
      </c>
      <c r="AP27" s="97">
        <v>245122</v>
      </c>
      <c r="AQ27" s="97">
        <v>273980</v>
      </c>
      <c r="AR27" s="104">
        <v>452539</v>
      </c>
      <c r="AS27" s="100">
        <v>214087</v>
      </c>
      <c r="AT27" s="101">
        <v>238451.99999999997</v>
      </c>
      <c r="AU27" s="97">
        <v>784218.99999999988</v>
      </c>
      <c r="AV27" s="97">
        <v>370863</v>
      </c>
      <c r="AW27" s="97">
        <v>413356</v>
      </c>
      <c r="AX27" s="104">
        <v>597514</v>
      </c>
      <c r="AY27" s="100">
        <v>282327</v>
      </c>
      <c r="AZ27" s="101">
        <v>315187</v>
      </c>
      <c r="BA27" s="97">
        <v>175311</v>
      </c>
      <c r="BB27" s="97">
        <v>84695</v>
      </c>
      <c r="BC27" s="97">
        <v>90616</v>
      </c>
      <c r="BD27" s="104">
        <v>87909</v>
      </c>
      <c r="BE27" s="100">
        <v>41514</v>
      </c>
      <c r="BF27" s="101">
        <v>46395</v>
      </c>
      <c r="BG27" s="97">
        <v>90196</v>
      </c>
      <c r="BH27" s="97">
        <v>42582.000000000007</v>
      </c>
      <c r="BI27" s="97">
        <v>47614</v>
      </c>
      <c r="BJ27" s="104">
        <v>58338</v>
      </c>
      <c r="BK27" s="100">
        <v>28083</v>
      </c>
      <c r="BL27" s="101">
        <v>30255</v>
      </c>
      <c r="BM27" s="97">
        <v>60154</v>
      </c>
      <c r="BN27" s="97">
        <v>28879</v>
      </c>
      <c r="BO27" s="97">
        <v>31275</v>
      </c>
      <c r="BP27" s="104">
        <v>155625</v>
      </c>
      <c r="BQ27" s="100">
        <v>74874</v>
      </c>
      <c r="BR27" s="101">
        <v>80751.000000000015</v>
      </c>
      <c r="BS27" s="97">
        <v>153050</v>
      </c>
      <c r="BT27" s="97">
        <v>73040</v>
      </c>
      <c r="BU27" s="97">
        <v>80010</v>
      </c>
      <c r="BV27" s="104">
        <v>274672</v>
      </c>
      <c r="BW27" s="100">
        <v>131362</v>
      </c>
      <c r="BX27" s="101">
        <v>143310</v>
      </c>
      <c r="BY27" s="97">
        <v>492110</v>
      </c>
      <c r="BZ27" s="97">
        <v>233262</v>
      </c>
      <c r="CA27" s="97">
        <v>258847.99999999997</v>
      </c>
      <c r="CB27" s="104">
        <v>132144</v>
      </c>
      <c r="CC27" s="100">
        <v>62556</v>
      </c>
      <c r="CD27" s="101">
        <v>69588</v>
      </c>
      <c r="CE27" s="97">
        <v>96270</v>
      </c>
      <c r="CF27" s="97">
        <v>46062</v>
      </c>
      <c r="CG27" s="97">
        <v>50208.000000000007</v>
      </c>
      <c r="CH27" s="104">
        <v>195786.00000000003</v>
      </c>
      <c r="CI27" s="100">
        <v>89957.999999999985</v>
      </c>
      <c r="CJ27" s="101">
        <v>105828</v>
      </c>
      <c r="CK27" s="97">
        <v>618732</v>
      </c>
      <c r="CL27" s="97">
        <v>284877</v>
      </c>
      <c r="CM27" s="97">
        <v>333855</v>
      </c>
      <c r="CN27" s="104">
        <v>401579</v>
      </c>
      <c r="CO27" s="100">
        <v>186558</v>
      </c>
      <c r="CP27" s="101">
        <v>215021</v>
      </c>
      <c r="CQ27" s="97">
        <v>107975.99999999999</v>
      </c>
      <c r="CR27" s="97">
        <v>49519</v>
      </c>
      <c r="CS27" s="97">
        <v>58457</v>
      </c>
      <c r="CT27" s="104">
        <v>76291</v>
      </c>
      <c r="CU27" s="100">
        <v>35324</v>
      </c>
      <c r="CV27" s="101">
        <v>40967</v>
      </c>
      <c r="CW27" s="97">
        <v>42834</v>
      </c>
      <c r="CX27" s="97">
        <v>20344.000000000004</v>
      </c>
      <c r="CY27" s="97">
        <v>22490</v>
      </c>
      <c r="CZ27" s="104">
        <v>55306</v>
      </c>
      <c r="DA27" s="100">
        <v>26855.000000000004</v>
      </c>
      <c r="DB27" s="101">
        <v>28451</v>
      </c>
      <c r="DC27" s="97">
        <v>141395</v>
      </c>
      <c r="DD27" s="97">
        <v>66474</v>
      </c>
      <c r="DE27" s="97">
        <v>74921</v>
      </c>
      <c r="DF27" s="104">
        <v>210493</v>
      </c>
      <c r="DG27" s="100">
        <v>99329</v>
      </c>
      <c r="DH27" s="101">
        <v>111164</v>
      </c>
      <c r="DI27" s="97">
        <v>116908</v>
      </c>
      <c r="DJ27" s="97">
        <v>54095.000000000007</v>
      </c>
      <c r="DK27" s="97">
        <v>62813</v>
      </c>
      <c r="DL27" s="104">
        <v>60151</v>
      </c>
      <c r="DM27" s="100">
        <v>28956</v>
      </c>
      <c r="DN27" s="101">
        <v>31195</v>
      </c>
      <c r="DO27" s="97">
        <v>78076</v>
      </c>
      <c r="DP27" s="97">
        <v>37128</v>
      </c>
      <c r="DQ27" s="97">
        <v>40948</v>
      </c>
      <c r="DR27" s="104">
        <v>109484</v>
      </c>
      <c r="DS27" s="100">
        <v>51243.999999999993</v>
      </c>
      <c r="DT27" s="101">
        <v>58240</v>
      </c>
      <c r="DU27" s="97">
        <v>60090</v>
      </c>
      <c r="DV27" s="97">
        <v>28278</v>
      </c>
      <c r="DW27" s="97">
        <v>31812</v>
      </c>
      <c r="DX27" s="104">
        <v>358807</v>
      </c>
      <c r="DY27" s="100">
        <v>165256</v>
      </c>
      <c r="DZ27" s="101">
        <v>193551</v>
      </c>
      <c r="EA27" s="97">
        <v>59208.999999999993</v>
      </c>
      <c r="EB27" s="97">
        <v>28146</v>
      </c>
      <c r="EC27" s="97">
        <v>31063</v>
      </c>
      <c r="ED27" s="104">
        <v>104328</v>
      </c>
      <c r="EE27" s="100">
        <v>48911</v>
      </c>
      <c r="EF27" s="101">
        <v>55416.999999999993</v>
      </c>
      <c r="EG27" s="97">
        <v>128314</v>
      </c>
      <c r="EH27" s="97">
        <v>60885</v>
      </c>
      <c r="EI27" s="97">
        <v>67429</v>
      </c>
      <c r="EJ27" s="104">
        <v>91083</v>
      </c>
      <c r="EK27" s="100">
        <v>42557</v>
      </c>
      <c r="EL27" s="101">
        <v>48526</v>
      </c>
      <c r="EM27" s="97">
        <v>83797</v>
      </c>
      <c r="EN27" s="97">
        <v>39184</v>
      </c>
      <c r="EO27" s="97">
        <v>44612.999999999993</v>
      </c>
      <c r="EP27" s="104">
        <v>117065</v>
      </c>
      <c r="EQ27" s="100">
        <v>56533</v>
      </c>
      <c r="ER27" s="101">
        <v>60532</v>
      </c>
      <c r="ES27" s="100">
        <v>74778</v>
      </c>
      <c r="ET27" s="100">
        <v>36811</v>
      </c>
      <c r="EU27" s="101">
        <v>37967</v>
      </c>
    </row>
    <row r="28" spans="1:151" ht="15.75" customHeight="1">
      <c r="A28" s="90" t="s">
        <v>42</v>
      </c>
      <c r="B28" s="104">
        <v>6930928</v>
      </c>
      <c r="C28" s="100">
        <v>3092860</v>
      </c>
      <c r="D28" s="101">
        <v>3838068</v>
      </c>
      <c r="E28" s="97">
        <v>0</v>
      </c>
      <c r="F28" s="97">
        <v>0</v>
      </c>
      <c r="G28" s="97">
        <v>0</v>
      </c>
      <c r="H28" s="97">
        <v>0</v>
      </c>
      <c r="I28" s="97">
        <v>0</v>
      </c>
      <c r="J28" s="97">
        <v>0</v>
      </c>
      <c r="K28" s="97">
        <v>307446</v>
      </c>
      <c r="L28" s="97">
        <v>129839</v>
      </c>
      <c r="M28" s="97">
        <v>177607</v>
      </c>
      <c r="N28" s="104">
        <v>73871</v>
      </c>
      <c r="O28" s="100">
        <v>30776</v>
      </c>
      <c r="P28" s="101">
        <v>43095</v>
      </c>
      <c r="Q28" s="97">
        <v>71267</v>
      </c>
      <c r="R28" s="97">
        <v>30592</v>
      </c>
      <c r="S28" s="97">
        <v>40675</v>
      </c>
      <c r="T28" s="104">
        <v>113819</v>
      </c>
      <c r="U28" s="100">
        <v>51637.000000000007</v>
      </c>
      <c r="V28" s="101">
        <v>62182.000000000007</v>
      </c>
      <c r="W28" s="97">
        <v>60499</v>
      </c>
      <c r="X28" s="97">
        <v>25621.999999999996</v>
      </c>
      <c r="Y28" s="97">
        <v>34877</v>
      </c>
      <c r="Z28" s="104">
        <v>60975</v>
      </c>
      <c r="AA28" s="100">
        <v>27523</v>
      </c>
      <c r="AB28" s="101">
        <v>33452</v>
      </c>
      <c r="AC28" s="97">
        <v>99105.000000000015</v>
      </c>
      <c r="AD28" s="97">
        <v>44886</v>
      </c>
      <c r="AE28" s="97">
        <v>54219</v>
      </c>
      <c r="AF28" s="104">
        <v>164976.99999999997</v>
      </c>
      <c r="AG28" s="100">
        <v>77840</v>
      </c>
      <c r="AH28" s="101">
        <v>87137</v>
      </c>
      <c r="AI28" s="97">
        <v>103165</v>
      </c>
      <c r="AJ28" s="97">
        <v>47882.999999999993</v>
      </c>
      <c r="AK28" s="97">
        <v>55282</v>
      </c>
      <c r="AL28" s="104">
        <v>112391</v>
      </c>
      <c r="AM28" s="100">
        <v>51843</v>
      </c>
      <c r="AN28" s="101">
        <v>60548</v>
      </c>
      <c r="AO28" s="97">
        <v>417252</v>
      </c>
      <c r="AP28" s="97">
        <v>191865</v>
      </c>
      <c r="AQ28" s="97">
        <v>225387</v>
      </c>
      <c r="AR28" s="104">
        <v>360862</v>
      </c>
      <c r="AS28" s="100">
        <v>165600.99999999997</v>
      </c>
      <c r="AT28" s="101">
        <v>195261</v>
      </c>
      <c r="AU28" s="97">
        <v>630144</v>
      </c>
      <c r="AV28" s="97">
        <v>275795</v>
      </c>
      <c r="AW28" s="97">
        <v>354349</v>
      </c>
      <c r="AX28" s="104">
        <v>484661</v>
      </c>
      <c r="AY28" s="100">
        <v>218763</v>
      </c>
      <c r="AZ28" s="101">
        <v>265898</v>
      </c>
      <c r="BA28" s="97">
        <v>126620.00000000001</v>
      </c>
      <c r="BB28" s="97">
        <v>57041.000000000007</v>
      </c>
      <c r="BC28" s="97">
        <v>69579</v>
      </c>
      <c r="BD28" s="104">
        <v>64667</v>
      </c>
      <c r="BE28" s="100">
        <v>28861</v>
      </c>
      <c r="BF28" s="101">
        <v>35806</v>
      </c>
      <c r="BG28" s="97">
        <v>64667</v>
      </c>
      <c r="BH28" s="97">
        <v>29027</v>
      </c>
      <c r="BI28" s="97">
        <v>35640</v>
      </c>
      <c r="BJ28" s="104">
        <v>42934</v>
      </c>
      <c r="BK28" s="100">
        <v>19344</v>
      </c>
      <c r="BL28" s="101">
        <v>23590</v>
      </c>
      <c r="BM28" s="97">
        <v>46614.000000000007</v>
      </c>
      <c r="BN28" s="97">
        <v>21223</v>
      </c>
      <c r="BO28" s="97">
        <v>25391</v>
      </c>
      <c r="BP28" s="104">
        <v>124017</v>
      </c>
      <c r="BQ28" s="100">
        <v>56993</v>
      </c>
      <c r="BR28" s="101">
        <v>67024</v>
      </c>
      <c r="BS28" s="97">
        <v>116958</v>
      </c>
      <c r="BT28" s="97">
        <v>53162</v>
      </c>
      <c r="BU28" s="97">
        <v>63796</v>
      </c>
      <c r="BV28" s="104">
        <v>215529</v>
      </c>
      <c r="BW28" s="100">
        <v>98295.999999999985</v>
      </c>
      <c r="BX28" s="101">
        <v>117233</v>
      </c>
      <c r="BY28" s="97">
        <v>392361</v>
      </c>
      <c r="BZ28" s="97">
        <v>180136</v>
      </c>
      <c r="CA28" s="97">
        <v>212225</v>
      </c>
      <c r="CB28" s="104">
        <v>103499</v>
      </c>
      <c r="CC28" s="100">
        <v>46968</v>
      </c>
      <c r="CD28" s="101">
        <v>56531</v>
      </c>
      <c r="CE28" s="97">
        <v>71197</v>
      </c>
      <c r="CF28" s="97">
        <v>33105</v>
      </c>
      <c r="CG28" s="97">
        <v>38092</v>
      </c>
      <c r="CH28" s="104">
        <v>150774</v>
      </c>
      <c r="CI28" s="100">
        <v>66770</v>
      </c>
      <c r="CJ28" s="101">
        <v>84004</v>
      </c>
      <c r="CK28" s="97">
        <v>511718</v>
      </c>
      <c r="CL28" s="97">
        <v>224305</v>
      </c>
      <c r="CM28" s="97">
        <v>287413</v>
      </c>
      <c r="CN28" s="104">
        <v>314388</v>
      </c>
      <c r="CO28" s="100">
        <v>139155</v>
      </c>
      <c r="CP28" s="101">
        <v>175233</v>
      </c>
      <c r="CQ28" s="97">
        <v>86203</v>
      </c>
      <c r="CR28" s="97">
        <v>38899</v>
      </c>
      <c r="CS28" s="97">
        <v>47304.000000000007</v>
      </c>
      <c r="CT28" s="104">
        <v>60024</v>
      </c>
      <c r="CU28" s="100">
        <v>26159</v>
      </c>
      <c r="CV28" s="101">
        <v>33865</v>
      </c>
      <c r="CW28" s="97">
        <v>30543</v>
      </c>
      <c r="CX28" s="97">
        <v>13472</v>
      </c>
      <c r="CY28" s="97">
        <v>17071</v>
      </c>
      <c r="CZ28" s="104">
        <v>39014</v>
      </c>
      <c r="DA28" s="100">
        <v>17147</v>
      </c>
      <c r="DB28" s="101">
        <v>21867</v>
      </c>
      <c r="DC28" s="97">
        <v>109701</v>
      </c>
      <c r="DD28" s="97">
        <v>49163</v>
      </c>
      <c r="DE28" s="97">
        <v>60538</v>
      </c>
      <c r="DF28" s="104">
        <v>161842</v>
      </c>
      <c r="DG28" s="100">
        <v>72246</v>
      </c>
      <c r="DH28" s="101">
        <v>89596</v>
      </c>
      <c r="DI28" s="97">
        <v>88192</v>
      </c>
      <c r="DJ28" s="97">
        <v>38151</v>
      </c>
      <c r="DK28" s="97">
        <v>50041</v>
      </c>
      <c r="DL28" s="104">
        <v>41978</v>
      </c>
      <c r="DM28" s="100">
        <v>18721</v>
      </c>
      <c r="DN28" s="101">
        <v>23257</v>
      </c>
      <c r="DO28" s="97">
        <v>54466</v>
      </c>
      <c r="DP28" s="97">
        <v>24387</v>
      </c>
      <c r="DQ28" s="97">
        <v>30078.999999999996</v>
      </c>
      <c r="DR28" s="104">
        <v>79503</v>
      </c>
      <c r="DS28" s="100">
        <v>34534</v>
      </c>
      <c r="DT28" s="101">
        <v>44969</v>
      </c>
      <c r="DU28" s="97">
        <v>44447</v>
      </c>
      <c r="DV28" s="97">
        <v>19177</v>
      </c>
      <c r="DW28" s="97">
        <v>25270</v>
      </c>
      <c r="DX28" s="104">
        <v>259008</v>
      </c>
      <c r="DY28" s="100">
        <v>111385</v>
      </c>
      <c r="DZ28" s="101">
        <v>147623</v>
      </c>
      <c r="EA28" s="97">
        <v>42263</v>
      </c>
      <c r="EB28" s="97">
        <v>17973</v>
      </c>
      <c r="EC28" s="97">
        <v>24290</v>
      </c>
      <c r="ED28" s="104">
        <v>73804</v>
      </c>
      <c r="EE28" s="100">
        <v>31139</v>
      </c>
      <c r="EF28" s="101">
        <v>42665</v>
      </c>
      <c r="EG28" s="97">
        <v>92608</v>
      </c>
      <c r="EH28" s="97">
        <v>40058.999999999993</v>
      </c>
      <c r="EI28" s="97">
        <v>52549</v>
      </c>
      <c r="EJ28" s="104">
        <v>67123</v>
      </c>
      <c r="EK28" s="100">
        <v>29168</v>
      </c>
      <c r="EL28" s="101">
        <v>37955</v>
      </c>
      <c r="EM28" s="97">
        <v>59135</v>
      </c>
      <c r="EN28" s="97">
        <v>25867</v>
      </c>
      <c r="EO28" s="97">
        <v>33268</v>
      </c>
      <c r="EP28" s="104">
        <v>83745</v>
      </c>
      <c r="EQ28" s="100">
        <v>36919</v>
      </c>
      <c r="ER28" s="101">
        <v>46826</v>
      </c>
      <c r="ES28" s="100">
        <v>50952</v>
      </c>
      <c r="ET28" s="100">
        <v>23443</v>
      </c>
      <c r="EU28" s="101">
        <v>27509</v>
      </c>
    </row>
    <row r="29" spans="1:151" ht="15.75" customHeight="1">
      <c r="A29" s="90" t="s">
        <v>43</v>
      </c>
      <c r="B29" s="104">
        <v>5296728.0000000009</v>
      </c>
      <c r="C29" s="100">
        <v>2196093</v>
      </c>
      <c r="D29" s="101">
        <v>3100634.9999999995</v>
      </c>
      <c r="E29" s="97">
        <v>0</v>
      </c>
      <c r="F29" s="97">
        <v>0</v>
      </c>
      <c r="G29" s="97">
        <v>0</v>
      </c>
      <c r="H29" s="97">
        <v>0</v>
      </c>
      <c r="I29" s="97">
        <v>0</v>
      </c>
      <c r="J29" s="97">
        <v>0</v>
      </c>
      <c r="K29" s="97">
        <v>247917.99999999997</v>
      </c>
      <c r="L29" s="97">
        <v>98184</v>
      </c>
      <c r="M29" s="97">
        <v>149734</v>
      </c>
      <c r="N29" s="104">
        <v>62724</v>
      </c>
      <c r="O29" s="100">
        <v>23523</v>
      </c>
      <c r="P29" s="101">
        <v>39201</v>
      </c>
      <c r="Q29" s="97">
        <v>63395</v>
      </c>
      <c r="R29" s="97">
        <v>24708</v>
      </c>
      <c r="S29" s="97">
        <v>38687</v>
      </c>
      <c r="T29" s="104">
        <v>93054</v>
      </c>
      <c r="U29" s="100">
        <v>37800</v>
      </c>
      <c r="V29" s="101">
        <v>55254</v>
      </c>
      <c r="W29" s="97">
        <v>56433</v>
      </c>
      <c r="X29" s="97">
        <v>21413.000000000004</v>
      </c>
      <c r="Y29" s="97">
        <v>35020</v>
      </c>
      <c r="Z29" s="104">
        <v>54852.999999999993</v>
      </c>
      <c r="AA29" s="100">
        <v>22070</v>
      </c>
      <c r="AB29" s="101">
        <v>32783</v>
      </c>
      <c r="AC29" s="97">
        <v>83425.999999999985</v>
      </c>
      <c r="AD29" s="97">
        <v>33421</v>
      </c>
      <c r="AE29" s="97">
        <v>50005</v>
      </c>
      <c r="AF29" s="104">
        <v>119281</v>
      </c>
      <c r="AG29" s="100">
        <v>52637</v>
      </c>
      <c r="AH29" s="101">
        <v>66644</v>
      </c>
      <c r="AI29" s="97">
        <v>75846</v>
      </c>
      <c r="AJ29" s="97">
        <v>32241</v>
      </c>
      <c r="AK29" s="97">
        <v>43605</v>
      </c>
      <c r="AL29" s="104">
        <v>82501</v>
      </c>
      <c r="AM29" s="100">
        <v>34999</v>
      </c>
      <c r="AN29" s="101">
        <v>47502.000000000007</v>
      </c>
      <c r="AO29" s="97">
        <v>291131</v>
      </c>
      <c r="AP29" s="97">
        <v>128728</v>
      </c>
      <c r="AQ29" s="97">
        <v>162403</v>
      </c>
      <c r="AR29" s="104">
        <v>254648</v>
      </c>
      <c r="AS29" s="100">
        <v>112170</v>
      </c>
      <c r="AT29" s="101">
        <v>142478</v>
      </c>
      <c r="AU29" s="97">
        <v>484955</v>
      </c>
      <c r="AV29" s="97">
        <v>194920</v>
      </c>
      <c r="AW29" s="97">
        <v>290035</v>
      </c>
      <c r="AX29" s="104">
        <v>355718.00000000006</v>
      </c>
      <c r="AY29" s="100">
        <v>153363</v>
      </c>
      <c r="AZ29" s="101">
        <v>202354.99999999997</v>
      </c>
      <c r="BA29" s="97">
        <v>107739</v>
      </c>
      <c r="BB29" s="97">
        <v>44040</v>
      </c>
      <c r="BC29" s="97">
        <v>63699</v>
      </c>
      <c r="BD29" s="104">
        <v>48126</v>
      </c>
      <c r="BE29" s="100">
        <v>19327</v>
      </c>
      <c r="BF29" s="101">
        <v>28799</v>
      </c>
      <c r="BG29" s="97">
        <v>46432</v>
      </c>
      <c r="BH29" s="97">
        <v>18764</v>
      </c>
      <c r="BI29" s="97">
        <v>27668</v>
      </c>
      <c r="BJ29" s="104">
        <v>33678</v>
      </c>
      <c r="BK29" s="100">
        <v>13708</v>
      </c>
      <c r="BL29" s="101">
        <v>19970</v>
      </c>
      <c r="BM29" s="97">
        <v>36102</v>
      </c>
      <c r="BN29" s="97">
        <v>15150.999999999998</v>
      </c>
      <c r="BO29" s="97">
        <v>20951</v>
      </c>
      <c r="BP29" s="104">
        <v>96878</v>
      </c>
      <c r="BQ29" s="100">
        <v>41205.999999999993</v>
      </c>
      <c r="BR29" s="101">
        <v>55672</v>
      </c>
      <c r="BS29" s="97">
        <v>89549</v>
      </c>
      <c r="BT29" s="97">
        <v>37878</v>
      </c>
      <c r="BU29" s="97">
        <v>51670.999999999993</v>
      </c>
      <c r="BV29" s="104">
        <v>162880</v>
      </c>
      <c r="BW29" s="100">
        <v>69427</v>
      </c>
      <c r="BX29" s="101">
        <v>93453</v>
      </c>
      <c r="BY29" s="97">
        <v>284700</v>
      </c>
      <c r="BZ29" s="97">
        <v>123275</v>
      </c>
      <c r="CA29" s="97">
        <v>161424.99999999997</v>
      </c>
      <c r="CB29" s="104">
        <v>79163</v>
      </c>
      <c r="CC29" s="100">
        <v>33430</v>
      </c>
      <c r="CD29" s="101">
        <v>45733</v>
      </c>
      <c r="CE29" s="97">
        <v>51430.999999999993</v>
      </c>
      <c r="CF29" s="97">
        <v>22238.000000000004</v>
      </c>
      <c r="CG29" s="97">
        <v>29192.999999999996</v>
      </c>
      <c r="CH29" s="104">
        <v>109824</v>
      </c>
      <c r="CI29" s="100">
        <v>45894.000000000007</v>
      </c>
      <c r="CJ29" s="101">
        <v>63930</v>
      </c>
      <c r="CK29" s="97">
        <v>374409</v>
      </c>
      <c r="CL29" s="97">
        <v>155510</v>
      </c>
      <c r="CM29" s="97">
        <v>218899</v>
      </c>
      <c r="CN29" s="104">
        <v>229724</v>
      </c>
      <c r="CO29" s="100">
        <v>95143</v>
      </c>
      <c r="CP29" s="101">
        <v>134581</v>
      </c>
      <c r="CQ29" s="97">
        <v>61917</v>
      </c>
      <c r="CR29" s="97">
        <v>26970</v>
      </c>
      <c r="CS29" s="97">
        <v>34947</v>
      </c>
      <c r="CT29" s="104">
        <v>46020</v>
      </c>
      <c r="CU29" s="100">
        <v>18561</v>
      </c>
      <c r="CV29" s="101">
        <v>27458.999999999996</v>
      </c>
      <c r="CW29" s="97">
        <v>25460</v>
      </c>
      <c r="CX29" s="97">
        <v>9950</v>
      </c>
      <c r="CY29" s="97">
        <v>15510</v>
      </c>
      <c r="CZ29" s="104">
        <v>33545</v>
      </c>
      <c r="DA29" s="100">
        <v>13252</v>
      </c>
      <c r="DB29" s="101">
        <v>20293</v>
      </c>
      <c r="DC29" s="97">
        <v>81420.999999999985</v>
      </c>
      <c r="DD29" s="97">
        <v>33582</v>
      </c>
      <c r="DE29" s="97">
        <v>47839</v>
      </c>
      <c r="DF29" s="104">
        <v>116963.00000000001</v>
      </c>
      <c r="DG29" s="100">
        <v>48450</v>
      </c>
      <c r="DH29" s="101">
        <v>68513</v>
      </c>
      <c r="DI29" s="97">
        <v>68303</v>
      </c>
      <c r="DJ29" s="97">
        <v>26962</v>
      </c>
      <c r="DK29" s="97">
        <v>41341</v>
      </c>
      <c r="DL29" s="104">
        <v>34454</v>
      </c>
      <c r="DM29" s="100">
        <v>13918</v>
      </c>
      <c r="DN29" s="101">
        <v>20536</v>
      </c>
      <c r="DO29" s="97">
        <v>42435</v>
      </c>
      <c r="DP29" s="97">
        <v>17545</v>
      </c>
      <c r="DQ29" s="97">
        <v>24890</v>
      </c>
      <c r="DR29" s="104">
        <v>63726</v>
      </c>
      <c r="DS29" s="100">
        <v>25374</v>
      </c>
      <c r="DT29" s="101">
        <v>38352</v>
      </c>
      <c r="DU29" s="97">
        <v>35104</v>
      </c>
      <c r="DV29" s="97">
        <v>13952</v>
      </c>
      <c r="DW29" s="97">
        <v>21152.000000000004</v>
      </c>
      <c r="DX29" s="104">
        <v>201229</v>
      </c>
      <c r="DY29" s="100">
        <v>78521</v>
      </c>
      <c r="DZ29" s="101">
        <v>122708</v>
      </c>
      <c r="EA29" s="97">
        <v>35660</v>
      </c>
      <c r="EB29" s="97">
        <v>13946</v>
      </c>
      <c r="EC29" s="97">
        <v>21714.000000000004</v>
      </c>
      <c r="ED29" s="104">
        <v>64208.999999999993</v>
      </c>
      <c r="EE29" s="100">
        <v>25191</v>
      </c>
      <c r="EF29" s="101">
        <v>39018</v>
      </c>
      <c r="EG29" s="97">
        <v>80999</v>
      </c>
      <c r="EH29" s="97">
        <v>32216.999999999996</v>
      </c>
      <c r="EI29" s="97">
        <v>48782</v>
      </c>
      <c r="EJ29" s="104">
        <v>54387.999999999993</v>
      </c>
      <c r="EK29" s="100">
        <v>21635</v>
      </c>
      <c r="EL29" s="101">
        <v>32753</v>
      </c>
      <c r="EM29" s="97">
        <v>50866</v>
      </c>
      <c r="EN29" s="97">
        <v>20389</v>
      </c>
      <c r="EO29" s="97">
        <v>30477</v>
      </c>
      <c r="EP29" s="104">
        <v>75138</v>
      </c>
      <c r="EQ29" s="100">
        <v>30036</v>
      </c>
      <c r="ER29" s="101">
        <v>45102</v>
      </c>
      <c r="ES29" s="100">
        <v>48373</v>
      </c>
      <c r="ET29" s="100">
        <v>20474</v>
      </c>
      <c r="EU29" s="101">
        <v>27899</v>
      </c>
    </row>
    <row r="30" spans="1:151" ht="15.75" customHeight="1">
      <c r="A30" s="90" t="s">
        <v>44</v>
      </c>
      <c r="B30" s="104">
        <v>3669823</v>
      </c>
      <c r="C30" s="100">
        <v>1303473</v>
      </c>
      <c r="D30" s="101">
        <v>2366350</v>
      </c>
      <c r="E30" s="97">
        <v>0</v>
      </c>
      <c r="F30" s="97">
        <v>0</v>
      </c>
      <c r="G30" s="97">
        <v>0</v>
      </c>
      <c r="H30" s="97">
        <v>0</v>
      </c>
      <c r="I30" s="97">
        <v>0</v>
      </c>
      <c r="J30" s="97">
        <v>0</v>
      </c>
      <c r="K30" s="97">
        <v>177368</v>
      </c>
      <c r="L30" s="97">
        <v>63021</v>
      </c>
      <c r="M30" s="97">
        <v>114347</v>
      </c>
      <c r="N30" s="104">
        <v>46710</v>
      </c>
      <c r="O30" s="100">
        <v>14816</v>
      </c>
      <c r="P30" s="101">
        <v>31894</v>
      </c>
      <c r="Q30" s="97">
        <v>48415</v>
      </c>
      <c r="R30" s="97">
        <v>16248</v>
      </c>
      <c r="S30" s="97">
        <v>32167</v>
      </c>
      <c r="T30" s="104">
        <v>68330</v>
      </c>
      <c r="U30" s="100">
        <v>23940</v>
      </c>
      <c r="V30" s="101">
        <v>44390</v>
      </c>
      <c r="W30" s="97">
        <v>44246.999999999993</v>
      </c>
      <c r="X30" s="97">
        <v>14488</v>
      </c>
      <c r="Y30" s="97">
        <v>29759.000000000004</v>
      </c>
      <c r="Z30" s="104">
        <v>43740</v>
      </c>
      <c r="AA30" s="100">
        <v>15004</v>
      </c>
      <c r="AB30" s="101">
        <v>28736</v>
      </c>
      <c r="AC30" s="97">
        <v>64493</v>
      </c>
      <c r="AD30" s="97">
        <v>21814</v>
      </c>
      <c r="AE30" s="97">
        <v>42679</v>
      </c>
      <c r="AF30" s="104">
        <v>78424</v>
      </c>
      <c r="AG30" s="100">
        <v>28636</v>
      </c>
      <c r="AH30" s="101">
        <v>49788</v>
      </c>
      <c r="AI30" s="97">
        <v>52977</v>
      </c>
      <c r="AJ30" s="97">
        <v>18882</v>
      </c>
      <c r="AK30" s="97">
        <v>34095</v>
      </c>
      <c r="AL30" s="104">
        <v>57888</v>
      </c>
      <c r="AM30" s="100">
        <v>20874</v>
      </c>
      <c r="AN30" s="101">
        <v>37014</v>
      </c>
      <c r="AO30" s="97">
        <v>168730</v>
      </c>
      <c r="AP30" s="97">
        <v>64382</v>
      </c>
      <c r="AQ30" s="97">
        <v>104347.99999999999</v>
      </c>
      <c r="AR30" s="104">
        <v>155155</v>
      </c>
      <c r="AS30" s="100">
        <v>59032</v>
      </c>
      <c r="AT30" s="101">
        <v>96123</v>
      </c>
      <c r="AU30" s="97">
        <v>333257</v>
      </c>
      <c r="AV30" s="97">
        <v>118078</v>
      </c>
      <c r="AW30" s="97">
        <v>215179</v>
      </c>
      <c r="AX30" s="104">
        <v>227682</v>
      </c>
      <c r="AY30" s="100">
        <v>84852.000000000015</v>
      </c>
      <c r="AZ30" s="101">
        <v>142830</v>
      </c>
      <c r="BA30" s="97">
        <v>80490.999999999985</v>
      </c>
      <c r="BB30" s="97">
        <v>27607</v>
      </c>
      <c r="BC30" s="97">
        <v>52884</v>
      </c>
      <c r="BD30" s="104">
        <v>36085</v>
      </c>
      <c r="BE30" s="100">
        <v>11984.999999999998</v>
      </c>
      <c r="BF30" s="101">
        <v>24100</v>
      </c>
      <c r="BG30" s="97">
        <v>34626</v>
      </c>
      <c r="BH30" s="97">
        <v>11576</v>
      </c>
      <c r="BI30" s="97">
        <v>23050</v>
      </c>
      <c r="BJ30" s="104">
        <v>26165</v>
      </c>
      <c r="BK30" s="100">
        <v>9148</v>
      </c>
      <c r="BL30" s="101">
        <v>17017</v>
      </c>
      <c r="BM30" s="97">
        <v>26461</v>
      </c>
      <c r="BN30" s="97">
        <v>9535</v>
      </c>
      <c r="BO30" s="97">
        <v>16926</v>
      </c>
      <c r="BP30" s="104">
        <v>74011</v>
      </c>
      <c r="BQ30" s="100">
        <v>27606</v>
      </c>
      <c r="BR30" s="101">
        <v>46405</v>
      </c>
      <c r="BS30" s="97">
        <v>61399</v>
      </c>
      <c r="BT30" s="97">
        <v>22385</v>
      </c>
      <c r="BU30" s="97">
        <v>39014</v>
      </c>
      <c r="BV30" s="104">
        <v>111038</v>
      </c>
      <c r="BW30" s="100">
        <v>40025.000000000007</v>
      </c>
      <c r="BX30" s="101">
        <v>71013</v>
      </c>
      <c r="BY30" s="97">
        <v>178569</v>
      </c>
      <c r="BZ30" s="97">
        <v>65757</v>
      </c>
      <c r="CA30" s="97">
        <v>112812</v>
      </c>
      <c r="CB30" s="104">
        <v>55436</v>
      </c>
      <c r="CC30" s="100">
        <v>20084</v>
      </c>
      <c r="CD30" s="101">
        <v>35352</v>
      </c>
      <c r="CE30" s="97">
        <v>35795</v>
      </c>
      <c r="CF30" s="97">
        <v>13109</v>
      </c>
      <c r="CG30" s="97">
        <v>22686</v>
      </c>
      <c r="CH30" s="104">
        <v>75481</v>
      </c>
      <c r="CI30" s="100">
        <v>27239</v>
      </c>
      <c r="CJ30" s="101">
        <v>48242</v>
      </c>
      <c r="CK30" s="97">
        <v>230635</v>
      </c>
      <c r="CL30" s="97">
        <v>81845</v>
      </c>
      <c r="CM30" s="97">
        <v>148790</v>
      </c>
      <c r="CN30" s="104">
        <v>158457</v>
      </c>
      <c r="CO30" s="100">
        <v>56058</v>
      </c>
      <c r="CP30" s="101">
        <v>102399</v>
      </c>
      <c r="CQ30" s="97">
        <v>40576</v>
      </c>
      <c r="CR30" s="97">
        <v>14965</v>
      </c>
      <c r="CS30" s="97">
        <v>25611</v>
      </c>
      <c r="CT30" s="104">
        <v>33876</v>
      </c>
      <c r="CU30" s="100">
        <v>11494</v>
      </c>
      <c r="CV30" s="101">
        <v>22382</v>
      </c>
      <c r="CW30" s="97">
        <v>20602</v>
      </c>
      <c r="CX30" s="97">
        <v>6764</v>
      </c>
      <c r="CY30" s="97">
        <v>13838</v>
      </c>
      <c r="CZ30" s="104">
        <v>28546.999999999996</v>
      </c>
      <c r="DA30" s="100">
        <v>9820</v>
      </c>
      <c r="DB30" s="101">
        <v>18727</v>
      </c>
      <c r="DC30" s="97">
        <v>62345</v>
      </c>
      <c r="DD30" s="97">
        <v>21951</v>
      </c>
      <c r="DE30" s="97">
        <v>40394</v>
      </c>
      <c r="DF30" s="104">
        <v>84035</v>
      </c>
      <c r="DG30" s="100">
        <v>29103</v>
      </c>
      <c r="DH30" s="101">
        <v>54932</v>
      </c>
      <c r="DI30" s="97">
        <v>51618.000000000007</v>
      </c>
      <c r="DJ30" s="97">
        <v>17354</v>
      </c>
      <c r="DK30" s="97">
        <v>34264</v>
      </c>
      <c r="DL30" s="104">
        <v>27334</v>
      </c>
      <c r="DM30" s="100">
        <v>9385</v>
      </c>
      <c r="DN30" s="101">
        <v>17949</v>
      </c>
      <c r="DO30" s="97">
        <v>32904</v>
      </c>
      <c r="DP30" s="97">
        <v>11679</v>
      </c>
      <c r="DQ30" s="97">
        <v>21225</v>
      </c>
      <c r="DR30" s="104">
        <v>48480</v>
      </c>
      <c r="DS30" s="100">
        <v>16587</v>
      </c>
      <c r="DT30" s="101">
        <v>31892.999999999996</v>
      </c>
      <c r="DU30" s="97">
        <v>28662</v>
      </c>
      <c r="DV30" s="97">
        <v>9709</v>
      </c>
      <c r="DW30" s="97">
        <v>18953</v>
      </c>
      <c r="DX30" s="104">
        <v>143980</v>
      </c>
      <c r="DY30" s="100">
        <v>47262.000000000007</v>
      </c>
      <c r="DZ30" s="101">
        <v>96718</v>
      </c>
      <c r="EA30" s="97">
        <v>27538.999999999996</v>
      </c>
      <c r="EB30" s="97">
        <v>9179</v>
      </c>
      <c r="EC30" s="97">
        <v>18360</v>
      </c>
      <c r="ED30" s="104">
        <v>48498</v>
      </c>
      <c r="EE30" s="100">
        <v>16431</v>
      </c>
      <c r="EF30" s="101">
        <v>32067</v>
      </c>
      <c r="EG30" s="97">
        <v>63319</v>
      </c>
      <c r="EH30" s="97">
        <v>22066</v>
      </c>
      <c r="EI30" s="97">
        <v>41253</v>
      </c>
      <c r="EJ30" s="104">
        <v>42173</v>
      </c>
      <c r="EK30" s="100">
        <v>14573</v>
      </c>
      <c r="EL30" s="101">
        <v>27599.999999999996</v>
      </c>
      <c r="EM30" s="97">
        <v>39905</v>
      </c>
      <c r="EN30" s="97">
        <v>14010</v>
      </c>
      <c r="EO30" s="97">
        <v>25895</v>
      </c>
      <c r="EP30" s="104">
        <v>59900</v>
      </c>
      <c r="EQ30" s="100">
        <v>20678</v>
      </c>
      <c r="ER30" s="101">
        <v>39222</v>
      </c>
      <c r="ES30" s="100">
        <v>33465</v>
      </c>
      <c r="ET30" s="100">
        <v>12437</v>
      </c>
      <c r="EU30" s="101">
        <v>21027.999999999996</v>
      </c>
    </row>
    <row r="31" spans="1:151" ht="15.75" customHeight="1">
      <c r="A31" s="90" t="s">
        <v>45</v>
      </c>
      <c r="B31" s="104">
        <v>1779016</v>
      </c>
      <c r="C31" s="100">
        <v>491303</v>
      </c>
      <c r="D31" s="101">
        <v>1287713</v>
      </c>
      <c r="E31" s="97">
        <v>0</v>
      </c>
      <c r="F31" s="97">
        <v>0</v>
      </c>
      <c r="G31" s="97">
        <v>0</v>
      </c>
      <c r="H31" s="97">
        <v>0</v>
      </c>
      <c r="I31" s="97">
        <v>0</v>
      </c>
      <c r="J31" s="97">
        <v>0</v>
      </c>
      <c r="K31" s="97">
        <v>87232</v>
      </c>
      <c r="L31" s="97">
        <v>24544</v>
      </c>
      <c r="M31" s="97">
        <v>62688</v>
      </c>
      <c r="N31" s="104">
        <v>21082</v>
      </c>
      <c r="O31" s="100">
        <v>5093</v>
      </c>
      <c r="P31" s="101">
        <v>15989</v>
      </c>
      <c r="Q31" s="97">
        <v>23862</v>
      </c>
      <c r="R31" s="97">
        <v>6323</v>
      </c>
      <c r="S31" s="97">
        <v>17539</v>
      </c>
      <c r="T31" s="104">
        <v>33933</v>
      </c>
      <c r="U31" s="100">
        <v>9369</v>
      </c>
      <c r="V31" s="101">
        <v>24564</v>
      </c>
      <c r="W31" s="97">
        <v>22148</v>
      </c>
      <c r="X31" s="97">
        <v>5495</v>
      </c>
      <c r="Y31" s="97">
        <v>16653</v>
      </c>
      <c r="Z31" s="104">
        <v>23774</v>
      </c>
      <c r="AA31" s="100">
        <v>6233.9999999999991</v>
      </c>
      <c r="AB31" s="101">
        <v>17540</v>
      </c>
      <c r="AC31" s="97">
        <v>33738</v>
      </c>
      <c r="AD31" s="97">
        <v>9023</v>
      </c>
      <c r="AE31" s="97">
        <v>24714.999999999996</v>
      </c>
      <c r="AF31" s="104">
        <v>39518</v>
      </c>
      <c r="AG31" s="100">
        <v>10995</v>
      </c>
      <c r="AH31" s="101">
        <v>28523</v>
      </c>
      <c r="AI31" s="97">
        <v>27022</v>
      </c>
      <c r="AJ31" s="97">
        <v>7302</v>
      </c>
      <c r="AK31" s="97">
        <v>19720</v>
      </c>
      <c r="AL31" s="104">
        <v>30036.999999999996</v>
      </c>
      <c r="AM31" s="100">
        <v>8569</v>
      </c>
      <c r="AN31" s="101">
        <v>21468</v>
      </c>
      <c r="AO31" s="97">
        <v>71082</v>
      </c>
      <c r="AP31" s="97">
        <v>20492</v>
      </c>
      <c r="AQ31" s="97">
        <v>50590</v>
      </c>
      <c r="AR31" s="104">
        <v>68507</v>
      </c>
      <c r="AS31" s="100">
        <v>19850</v>
      </c>
      <c r="AT31" s="101">
        <v>48657</v>
      </c>
      <c r="AU31" s="97">
        <v>150971</v>
      </c>
      <c r="AV31" s="97">
        <v>42551</v>
      </c>
      <c r="AW31" s="97">
        <v>108420</v>
      </c>
      <c r="AX31" s="104">
        <v>102141</v>
      </c>
      <c r="AY31" s="100">
        <v>29998.999999999996</v>
      </c>
      <c r="AZ31" s="101">
        <v>72142</v>
      </c>
      <c r="BA31" s="97">
        <v>42832</v>
      </c>
      <c r="BB31" s="97">
        <v>11393</v>
      </c>
      <c r="BC31" s="97">
        <v>31439</v>
      </c>
      <c r="BD31" s="104">
        <v>18863</v>
      </c>
      <c r="BE31" s="100">
        <v>4937</v>
      </c>
      <c r="BF31" s="101">
        <v>13926</v>
      </c>
      <c r="BG31" s="97">
        <v>18202</v>
      </c>
      <c r="BH31" s="97">
        <v>4724</v>
      </c>
      <c r="BI31" s="97">
        <v>13478.000000000002</v>
      </c>
      <c r="BJ31" s="104">
        <v>13919</v>
      </c>
      <c r="BK31" s="100">
        <v>3870</v>
      </c>
      <c r="BL31" s="101">
        <v>10048.999999999998</v>
      </c>
      <c r="BM31" s="97">
        <v>14382</v>
      </c>
      <c r="BN31" s="97">
        <v>4179</v>
      </c>
      <c r="BO31" s="97">
        <v>10203</v>
      </c>
      <c r="BP31" s="104">
        <v>42621</v>
      </c>
      <c r="BQ31" s="100">
        <v>12576</v>
      </c>
      <c r="BR31" s="101">
        <v>30045</v>
      </c>
      <c r="BS31" s="97">
        <v>30160</v>
      </c>
      <c r="BT31" s="97">
        <v>8648</v>
      </c>
      <c r="BU31" s="97">
        <v>21511.999999999996</v>
      </c>
      <c r="BV31" s="104">
        <v>54554</v>
      </c>
      <c r="BW31" s="100">
        <v>15474.000000000002</v>
      </c>
      <c r="BX31" s="101">
        <v>39080</v>
      </c>
      <c r="BY31" s="97">
        <v>78625</v>
      </c>
      <c r="BZ31" s="97">
        <v>22671</v>
      </c>
      <c r="CA31" s="97">
        <v>55954</v>
      </c>
      <c r="CB31" s="104">
        <v>27035</v>
      </c>
      <c r="CC31" s="100">
        <v>7924</v>
      </c>
      <c r="CD31" s="101">
        <v>19111</v>
      </c>
      <c r="CE31" s="97">
        <v>18294</v>
      </c>
      <c r="CF31" s="97">
        <v>5296</v>
      </c>
      <c r="CG31" s="97">
        <v>12998</v>
      </c>
      <c r="CH31" s="104">
        <v>36401</v>
      </c>
      <c r="CI31" s="100">
        <v>10165</v>
      </c>
      <c r="CJ31" s="101">
        <v>26236</v>
      </c>
      <c r="CK31" s="97">
        <v>97857</v>
      </c>
      <c r="CL31" s="97">
        <v>26515</v>
      </c>
      <c r="CM31" s="97">
        <v>71342</v>
      </c>
      <c r="CN31" s="104">
        <v>74751</v>
      </c>
      <c r="CO31" s="100">
        <v>20812</v>
      </c>
      <c r="CP31" s="101">
        <v>53939</v>
      </c>
      <c r="CQ31" s="97">
        <v>19587</v>
      </c>
      <c r="CR31" s="97">
        <v>5526</v>
      </c>
      <c r="CS31" s="97">
        <v>14060.999999999998</v>
      </c>
      <c r="CT31" s="104">
        <v>17231</v>
      </c>
      <c r="CU31" s="100">
        <v>4793</v>
      </c>
      <c r="CV31" s="101">
        <v>12438</v>
      </c>
      <c r="CW31" s="97">
        <v>11668</v>
      </c>
      <c r="CX31" s="97">
        <v>2977</v>
      </c>
      <c r="CY31" s="97">
        <v>8691</v>
      </c>
      <c r="CZ31" s="104">
        <v>15600</v>
      </c>
      <c r="DA31" s="100">
        <v>4047</v>
      </c>
      <c r="DB31" s="101">
        <v>11553</v>
      </c>
      <c r="DC31" s="97">
        <v>32270</v>
      </c>
      <c r="DD31" s="97">
        <v>8825</v>
      </c>
      <c r="DE31" s="97">
        <v>23445</v>
      </c>
      <c r="DF31" s="104">
        <v>43517</v>
      </c>
      <c r="DG31" s="100">
        <v>11679</v>
      </c>
      <c r="DH31" s="101">
        <v>31838.000000000004</v>
      </c>
      <c r="DI31" s="97">
        <v>25740</v>
      </c>
      <c r="DJ31" s="97">
        <v>6756</v>
      </c>
      <c r="DK31" s="97">
        <v>18984</v>
      </c>
      <c r="DL31" s="104">
        <v>14354</v>
      </c>
      <c r="DM31" s="100">
        <v>3715</v>
      </c>
      <c r="DN31" s="101">
        <v>10639</v>
      </c>
      <c r="DO31" s="97">
        <v>17334</v>
      </c>
      <c r="DP31" s="97">
        <v>4925</v>
      </c>
      <c r="DQ31" s="97">
        <v>12408.999999999998</v>
      </c>
      <c r="DR31" s="104">
        <v>26086.999999999996</v>
      </c>
      <c r="DS31" s="100">
        <v>6966</v>
      </c>
      <c r="DT31" s="101">
        <v>19121</v>
      </c>
      <c r="DU31" s="97">
        <v>15893</v>
      </c>
      <c r="DV31" s="97">
        <v>4154</v>
      </c>
      <c r="DW31" s="97">
        <v>11739</v>
      </c>
      <c r="DX31" s="104">
        <v>71329</v>
      </c>
      <c r="DY31" s="100">
        <v>18024</v>
      </c>
      <c r="DZ31" s="101">
        <v>53305</v>
      </c>
      <c r="EA31" s="97">
        <v>14736</v>
      </c>
      <c r="EB31" s="97">
        <v>3774</v>
      </c>
      <c r="EC31" s="97">
        <v>10962</v>
      </c>
      <c r="ED31" s="104">
        <v>24853</v>
      </c>
      <c r="EE31" s="100">
        <v>6340</v>
      </c>
      <c r="EF31" s="101">
        <v>18513</v>
      </c>
      <c r="EG31" s="97">
        <v>33610</v>
      </c>
      <c r="EH31" s="97">
        <v>9200</v>
      </c>
      <c r="EI31" s="97">
        <v>24410</v>
      </c>
      <c r="EJ31" s="104">
        <v>22238.000000000004</v>
      </c>
      <c r="EK31" s="100">
        <v>6064.0000000000009</v>
      </c>
      <c r="EL31" s="101">
        <v>16174</v>
      </c>
      <c r="EM31" s="97">
        <v>20653</v>
      </c>
      <c r="EN31" s="97">
        <v>5545</v>
      </c>
      <c r="EO31" s="97">
        <v>15108</v>
      </c>
      <c r="EP31" s="104">
        <v>32155</v>
      </c>
      <c r="EQ31" s="100">
        <v>8379</v>
      </c>
      <c r="ER31" s="101">
        <v>23776</v>
      </c>
      <c r="ES31" s="100">
        <v>16618</v>
      </c>
      <c r="ET31" s="100">
        <v>4591</v>
      </c>
      <c r="EU31" s="101">
        <v>12027.000000000002</v>
      </c>
    </row>
    <row r="32" spans="1:151" ht="15.75" customHeight="1">
      <c r="A32" s="90" t="s">
        <v>46</v>
      </c>
      <c r="B32" s="104">
        <v>492724</v>
      </c>
      <c r="C32" s="100">
        <v>92110</v>
      </c>
      <c r="D32" s="101">
        <v>400614</v>
      </c>
      <c r="E32" s="97">
        <v>0</v>
      </c>
      <c r="F32" s="97">
        <v>0</v>
      </c>
      <c r="G32" s="97">
        <v>0</v>
      </c>
      <c r="H32" s="97">
        <v>0</v>
      </c>
      <c r="I32" s="97">
        <v>0</v>
      </c>
      <c r="J32" s="97">
        <v>0</v>
      </c>
      <c r="K32" s="97">
        <v>24417</v>
      </c>
      <c r="L32" s="97">
        <v>4677</v>
      </c>
      <c r="M32" s="97">
        <v>19740</v>
      </c>
      <c r="N32" s="104">
        <v>5237.0000000000009</v>
      </c>
      <c r="O32" s="100">
        <v>840</v>
      </c>
      <c r="P32" s="101">
        <v>4397</v>
      </c>
      <c r="Q32" s="97">
        <v>6411</v>
      </c>
      <c r="R32" s="97">
        <v>1116</v>
      </c>
      <c r="S32" s="97">
        <v>5295</v>
      </c>
      <c r="T32" s="104">
        <v>9089</v>
      </c>
      <c r="U32" s="100">
        <v>1791</v>
      </c>
      <c r="V32" s="101">
        <v>7298</v>
      </c>
      <c r="W32" s="97">
        <v>5547</v>
      </c>
      <c r="X32" s="97">
        <v>956.99999999999989</v>
      </c>
      <c r="Y32" s="97">
        <v>4590</v>
      </c>
      <c r="Z32" s="104">
        <v>6418</v>
      </c>
      <c r="AA32" s="100">
        <v>1173</v>
      </c>
      <c r="AB32" s="101">
        <v>5245</v>
      </c>
      <c r="AC32" s="97">
        <v>8984</v>
      </c>
      <c r="AD32" s="97">
        <v>1721</v>
      </c>
      <c r="AE32" s="97">
        <v>7262.9999999999991</v>
      </c>
      <c r="AF32" s="104">
        <v>10849</v>
      </c>
      <c r="AG32" s="100">
        <v>2049</v>
      </c>
      <c r="AH32" s="101">
        <v>8800</v>
      </c>
      <c r="AI32" s="97">
        <v>7571</v>
      </c>
      <c r="AJ32" s="97">
        <v>1458.0000000000002</v>
      </c>
      <c r="AK32" s="97">
        <v>6113</v>
      </c>
      <c r="AL32" s="104">
        <v>8285</v>
      </c>
      <c r="AM32" s="100">
        <v>1648</v>
      </c>
      <c r="AN32" s="101">
        <v>6637</v>
      </c>
      <c r="AO32" s="97">
        <v>18675</v>
      </c>
      <c r="AP32" s="97">
        <v>3416</v>
      </c>
      <c r="AQ32" s="97">
        <v>15259</v>
      </c>
      <c r="AR32" s="104">
        <v>17752</v>
      </c>
      <c r="AS32" s="100">
        <v>3400.0000000000005</v>
      </c>
      <c r="AT32" s="101">
        <v>14352</v>
      </c>
      <c r="AU32" s="97">
        <v>39504</v>
      </c>
      <c r="AV32" s="97">
        <v>8020.0000000000009</v>
      </c>
      <c r="AW32" s="97">
        <v>31484</v>
      </c>
      <c r="AX32" s="104">
        <v>27017.000000000004</v>
      </c>
      <c r="AY32" s="100">
        <v>5420</v>
      </c>
      <c r="AZ32" s="101">
        <v>21597</v>
      </c>
      <c r="BA32" s="97">
        <v>12548.999999999998</v>
      </c>
      <c r="BB32" s="97">
        <v>2200</v>
      </c>
      <c r="BC32" s="97">
        <v>10349</v>
      </c>
      <c r="BD32" s="104">
        <v>5491</v>
      </c>
      <c r="BE32" s="100">
        <v>972</v>
      </c>
      <c r="BF32" s="101">
        <v>4519</v>
      </c>
      <c r="BG32" s="97">
        <v>5269</v>
      </c>
      <c r="BH32" s="97">
        <v>948</v>
      </c>
      <c r="BI32" s="97">
        <v>4321</v>
      </c>
      <c r="BJ32" s="104">
        <v>3992</v>
      </c>
      <c r="BK32" s="100">
        <v>724.00000000000011</v>
      </c>
      <c r="BL32" s="101">
        <v>3268</v>
      </c>
      <c r="BM32" s="97">
        <v>4454</v>
      </c>
      <c r="BN32" s="97">
        <v>910</v>
      </c>
      <c r="BO32" s="97">
        <v>3544</v>
      </c>
      <c r="BP32" s="104">
        <v>12609</v>
      </c>
      <c r="BQ32" s="100">
        <v>2678</v>
      </c>
      <c r="BR32" s="101">
        <v>9931</v>
      </c>
      <c r="BS32" s="97">
        <v>8212</v>
      </c>
      <c r="BT32" s="97">
        <v>1581</v>
      </c>
      <c r="BU32" s="97">
        <v>6631</v>
      </c>
      <c r="BV32" s="104">
        <v>15411.999999999998</v>
      </c>
      <c r="BW32" s="100">
        <v>2977</v>
      </c>
      <c r="BX32" s="101">
        <v>12435</v>
      </c>
      <c r="BY32" s="97">
        <v>20437</v>
      </c>
      <c r="BZ32" s="97">
        <v>3961</v>
      </c>
      <c r="CA32" s="97">
        <v>16476</v>
      </c>
      <c r="CB32" s="104">
        <v>7280</v>
      </c>
      <c r="CC32" s="100">
        <v>1312</v>
      </c>
      <c r="CD32" s="101">
        <v>5968</v>
      </c>
      <c r="CE32" s="97">
        <v>4994</v>
      </c>
      <c r="CF32" s="97">
        <v>872</v>
      </c>
      <c r="CG32" s="97">
        <v>4122</v>
      </c>
      <c r="CH32" s="104">
        <v>10290.999999999998</v>
      </c>
      <c r="CI32" s="100">
        <v>1818</v>
      </c>
      <c r="CJ32" s="101">
        <v>8473</v>
      </c>
      <c r="CK32" s="97">
        <v>25048</v>
      </c>
      <c r="CL32" s="97">
        <v>4510</v>
      </c>
      <c r="CM32" s="97">
        <v>20538</v>
      </c>
      <c r="CN32" s="104">
        <v>20546.000000000004</v>
      </c>
      <c r="CO32" s="100">
        <v>3899.0000000000005</v>
      </c>
      <c r="CP32" s="101">
        <v>16647</v>
      </c>
      <c r="CQ32" s="97">
        <v>5517</v>
      </c>
      <c r="CR32" s="97">
        <v>1032</v>
      </c>
      <c r="CS32" s="97">
        <v>4485</v>
      </c>
      <c r="CT32" s="104">
        <v>4798</v>
      </c>
      <c r="CU32" s="100">
        <v>872</v>
      </c>
      <c r="CV32" s="101">
        <v>3926</v>
      </c>
      <c r="CW32" s="97">
        <v>3582</v>
      </c>
      <c r="CX32" s="97">
        <v>630</v>
      </c>
      <c r="CY32" s="97">
        <v>2952</v>
      </c>
      <c r="CZ32" s="104">
        <v>4928</v>
      </c>
      <c r="DA32" s="100">
        <v>903.99999999999989</v>
      </c>
      <c r="DB32" s="101">
        <v>4024</v>
      </c>
      <c r="DC32" s="97">
        <v>9326</v>
      </c>
      <c r="DD32" s="97">
        <v>1688</v>
      </c>
      <c r="DE32" s="97">
        <v>7638</v>
      </c>
      <c r="DF32" s="104">
        <v>13372</v>
      </c>
      <c r="DG32" s="100">
        <v>2557</v>
      </c>
      <c r="DH32" s="101">
        <v>10814.999999999998</v>
      </c>
      <c r="DI32" s="97">
        <v>7786.9999999999991</v>
      </c>
      <c r="DJ32" s="97">
        <v>1320</v>
      </c>
      <c r="DK32" s="97">
        <v>6467.0000000000009</v>
      </c>
      <c r="DL32" s="104">
        <v>3973</v>
      </c>
      <c r="DM32" s="100">
        <v>707</v>
      </c>
      <c r="DN32" s="101">
        <v>3266</v>
      </c>
      <c r="DO32" s="97">
        <v>4888</v>
      </c>
      <c r="DP32" s="97">
        <v>1008</v>
      </c>
      <c r="DQ32" s="97">
        <v>3880</v>
      </c>
      <c r="DR32" s="104">
        <v>7489</v>
      </c>
      <c r="DS32" s="100">
        <v>1421</v>
      </c>
      <c r="DT32" s="101">
        <v>6068</v>
      </c>
      <c r="DU32" s="97">
        <v>4860</v>
      </c>
      <c r="DV32" s="97">
        <v>869.99999999999989</v>
      </c>
      <c r="DW32" s="97">
        <v>3990</v>
      </c>
      <c r="DX32" s="104">
        <v>20684</v>
      </c>
      <c r="DY32" s="100">
        <v>3453</v>
      </c>
      <c r="DZ32" s="101">
        <v>17231</v>
      </c>
      <c r="EA32" s="97">
        <v>4336</v>
      </c>
      <c r="EB32" s="97">
        <v>748</v>
      </c>
      <c r="EC32" s="97">
        <v>3588</v>
      </c>
      <c r="ED32" s="104">
        <v>7553</v>
      </c>
      <c r="EE32" s="100">
        <v>1277</v>
      </c>
      <c r="EF32" s="101">
        <v>6276.0000000000009</v>
      </c>
      <c r="EG32" s="97">
        <v>10215</v>
      </c>
      <c r="EH32" s="97">
        <v>1821.0000000000002</v>
      </c>
      <c r="EI32" s="97">
        <v>8394</v>
      </c>
      <c r="EJ32" s="104">
        <v>6473</v>
      </c>
      <c r="EK32" s="100">
        <v>1199</v>
      </c>
      <c r="EL32" s="101">
        <v>5274</v>
      </c>
      <c r="EM32" s="97">
        <v>5885</v>
      </c>
      <c r="EN32" s="97">
        <v>1011</v>
      </c>
      <c r="EO32" s="97">
        <v>4874</v>
      </c>
      <c r="EP32" s="104">
        <v>9748</v>
      </c>
      <c r="EQ32" s="100">
        <v>1674</v>
      </c>
      <c r="ER32" s="101">
        <v>8074</v>
      </c>
      <c r="ES32" s="100">
        <v>4970</v>
      </c>
      <c r="ET32" s="100">
        <v>869.99999999999989</v>
      </c>
      <c r="EU32" s="101">
        <v>4100</v>
      </c>
    </row>
    <row r="33" spans="1:151" ht="15.75" customHeight="1">
      <c r="A33" s="90" t="s">
        <v>47</v>
      </c>
      <c r="B33" s="104">
        <v>79523</v>
      </c>
      <c r="C33" s="100">
        <v>9766</v>
      </c>
      <c r="D33" s="101">
        <v>69757</v>
      </c>
      <c r="E33" s="97">
        <v>0</v>
      </c>
      <c r="F33" s="97">
        <v>0</v>
      </c>
      <c r="G33" s="97">
        <v>0</v>
      </c>
      <c r="H33" s="97">
        <v>0</v>
      </c>
      <c r="I33" s="97">
        <v>0</v>
      </c>
      <c r="J33" s="97">
        <v>0</v>
      </c>
      <c r="K33" s="97">
        <v>3892</v>
      </c>
      <c r="L33" s="97">
        <v>516</v>
      </c>
      <c r="M33" s="97">
        <v>3376</v>
      </c>
      <c r="N33" s="104">
        <v>714</v>
      </c>
      <c r="O33" s="100">
        <v>85</v>
      </c>
      <c r="P33" s="101">
        <v>629</v>
      </c>
      <c r="Q33" s="97">
        <v>927</v>
      </c>
      <c r="R33" s="97">
        <v>111</v>
      </c>
      <c r="S33" s="97">
        <v>816.00000000000011</v>
      </c>
      <c r="T33" s="104">
        <v>1333</v>
      </c>
      <c r="U33" s="100">
        <v>197</v>
      </c>
      <c r="V33" s="101">
        <v>1136</v>
      </c>
      <c r="W33" s="97">
        <v>736</v>
      </c>
      <c r="X33" s="97">
        <v>100</v>
      </c>
      <c r="Y33" s="97">
        <v>636</v>
      </c>
      <c r="Z33" s="104">
        <v>876</v>
      </c>
      <c r="AA33" s="100">
        <v>114</v>
      </c>
      <c r="AB33" s="101">
        <v>762</v>
      </c>
      <c r="AC33" s="97">
        <v>1308.9999999999998</v>
      </c>
      <c r="AD33" s="97">
        <v>179</v>
      </c>
      <c r="AE33" s="97">
        <v>1130</v>
      </c>
      <c r="AF33" s="104">
        <v>1606</v>
      </c>
      <c r="AG33" s="100">
        <v>214</v>
      </c>
      <c r="AH33" s="101">
        <v>1392</v>
      </c>
      <c r="AI33" s="97">
        <v>1057</v>
      </c>
      <c r="AJ33" s="97">
        <v>125</v>
      </c>
      <c r="AK33" s="97">
        <v>932</v>
      </c>
      <c r="AL33" s="104">
        <v>1353</v>
      </c>
      <c r="AM33" s="100">
        <v>173</v>
      </c>
      <c r="AN33" s="101">
        <v>1180</v>
      </c>
      <c r="AO33" s="97">
        <v>3016</v>
      </c>
      <c r="AP33" s="97">
        <v>406</v>
      </c>
      <c r="AQ33" s="97">
        <v>2610</v>
      </c>
      <c r="AR33" s="104">
        <v>2843</v>
      </c>
      <c r="AS33" s="100">
        <v>357</v>
      </c>
      <c r="AT33" s="101">
        <v>2486</v>
      </c>
      <c r="AU33" s="97">
        <v>6509</v>
      </c>
      <c r="AV33" s="97">
        <v>842</v>
      </c>
      <c r="AW33" s="97">
        <v>5667</v>
      </c>
      <c r="AX33" s="104">
        <v>4446</v>
      </c>
      <c r="AY33" s="100">
        <v>602</v>
      </c>
      <c r="AZ33" s="101">
        <v>3844</v>
      </c>
      <c r="BA33" s="97">
        <v>2056</v>
      </c>
      <c r="BB33" s="97">
        <v>250</v>
      </c>
      <c r="BC33" s="97">
        <v>1806</v>
      </c>
      <c r="BD33" s="104">
        <v>893.99999999999989</v>
      </c>
      <c r="BE33" s="100">
        <v>117</v>
      </c>
      <c r="BF33" s="101">
        <v>777</v>
      </c>
      <c r="BG33" s="97">
        <v>922</v>
      </c>
      <c r="BH33" s="97">
        <v>112.99999999999999</v>
      </c>
      <c r="BI33" s="97">
        <v>809</v>
      </c>
      <c r="BJ33" s="104">
        <v>638</v>
      </c>
      <c r="BK33" s="100">
        <v>89</v>
      </c>
      <c r="BL33" s="101">
        <v>549</v>
      </c>
      <c r="BM33" s="97">
        <v>738</v>
      </c>
      <c r="BN33" s="97">
        <v>94</v>
      </c>
      <c r="BO33" s="97">
        <v>644</v>
      </c>
      <c r="BP33" s="104">
        <v>1937</v>
      </c>
      <c r="BQ33" s="100">
        <v>234</v>
      </c>
      <c r="BR33" s="101">
        <v>1703</v>
      </c>
      <c r="BS33" s="97">
        <v>1256</v>
      </c>
      <c r="BT33" s="97">
        <v>155</v>
      </c>
      <c r="BU33" s="97">
        <v>1101</v>
      </c>
      <c r="BV33" s="104">
        <v>2394</v>
      </c>
      <c r="BW33" s="100">
        <v>282</v>
      </c>
      <c r="BX33" s="101">
        <v>2112</v>
      </c>
      <c r="BY33" s="97">
        <v>3122</v>
      </c>
      <c r="BZ33" s="97">
        <v>346</v>
      </c>
      <c r="CA33" s="97">
        <v>2776</v>
      </c>
      <c r="CB33" s="104">
        <v>1090</v>
      </c>
      <c r="CC33" s="100">
        <v>125</v>
      </c>
      <c r="CD33" s="101">
        <v>965</v>
      </c>
      <c r="CE33" s="97">
        <v>834</v>
      </c>
      <c r="CF33" s="97">
        <v>111</v>
      </c>
      <c r="CG33" s="97">
        <v>723</v>
      </c>
      <c r="CH33" s="104">
        <v>1892</v>
      </c>
      <c r="CI33" s="100">
        <v>217</v>
      </c>
      <c r="CJ33" s="101">
        <v>1675</v>
      </c>
      <c r="CK33" s="97">
        <v>4074.9999999999995</v>
      </c>
      <c r="CL33" s="97">
        <v>477</v>
      </c>
      <c r="CM33" s="97">
        <v>3598</v>
      </c>
      <c r="CN33" s="104">
        <v>3304.0000000000005</v>
      </c>
      <c r="CO33" s="100">
        <v>382</v>
      </c>
      <c r="CP33" s="101">
        <v>2922</v>
      </c>
      <c r="CQ33" s="97">
        <v>859</v>
      </c>
      <c r="CR33" s="97">
        <v>88</v>
      </c>
      <c r="CS33" s="97">
        <v>771</v>
      </c>
      <c r="CT33" s="104">
        <v>727</v>
      </c>
      <c r="CU33" s="100">
        <v>80</v>
      </c>
      <c r="CV33" s="101">
        <v>646.99999999999989</v>
      </c>
      <c r="CW33" s="97">
        <v>620</v>
      </c>
      <c r="CX33" s="97">
        <v>57</v>
      </c>
      <c r="CY33" s="97">
        <v>563</v>
      </c>
      <c r="CZ33" s="104">
        <v>856</v>
      </c>
      <c r="DA33" s="100">
        <v>112</v>
      </c>
      <c r="DB33" s="101">
        <v>743.99999999999989</v>
      </c>
      <c r="DC33" s="97">
        <v>1596</v>
      </c>
      <c r="DD33" s="97">
        <v>168</v>
      </c>
      <c r="DE33" s="97">
        <v>1428</v>
      </c>
      <c r="DF33" s="104">
        <v>2299</v>
      </c>
      <c r="DG33" s="100">
        <v>312</v>
      </c>
      <c r="DH33" s="101">
        <v>1986.9999999999998</v>
      </c>
      <c r="DI33" s="97">
        <v>1303.9999999999998</v>
      </c>
      <c r="DJ33" s="97">
        <v>170</v>
      </c>
      <c r="DK33" s="97">
        <v>1134</v>
      </c>
      <c r="DL33" s="104">
        <v>579</v>
      </c>
      <c r="DM33" s="100">
        <v>73</v>
      </c>
      <c r="DN33" s="101">
        <v>506</v>
      </c>
      <c r="DO33" s="97">
        <v>874</v>
      </c>
      <c r="DP33" s="97">
        <v>103</v>
      </c>
      <c r="DQ33" s="97">
        <v>771</v>
      </c>
      <c r="DR33" s="104">
        <v>1251</v>
      </c>
      <c r="DS33" s="100">
        <v>162.99999999999997</v>
      </c>
      <c r="DT33" s="101">
        <v>1088</v>
      </c>
      <c r="DU33" s="97">
        <v>827</v>
      </c>
      <c r="DV33" s="97">
        <v>82</v>
      </c>
      <c r="DW33" s="97">
        <v>745</v>
      </c>
      <c r="DX33" s="104">
        <v>3487</v>
      </c>
      <c r="DY33" s="100">
        <v>370</v>
      </c>
      <c r="DZ33" s="101">
        <v>3116.9999999999995</v>
      </c>
      <c r="EA33" s="97">
        <v>711</v>
      </c>
      <c r="EB33" s="97">
        <v>84</v>
      </c>
      <c r="EC33" s="97">
        <v>627.00000000000011</v>
      </c>
      <c r="ED33" s="104">
        <v>1169</v>
      </c>
      <c r="EE33" s="100">
        <v>103</v>
      </c>
      <c r="EF33" s="101">
        <v>1066</v>
      </c>
      <c r="EG33" s="97">
        <v>1709</v>
      </c>
      <c r="EH33" s="97">
        <v>205</v>
      </c>
      <c r="EI33" s="97">
        <v>1504</v>
      </c>
      <c r="EJ33" s="104">
        <v>997</v>
      </c>
      <c r="EK33" s="100">
        <v>121</v>
      </c>
      <c r="EL33" s="101">
        <v>876</v>
      </c>
      <c r="EM33" s="97">
        <v>1040</v>
      </c>
      <c r="EN33" s="97">
        <v>123</v>
      </c>
      <c r="EO33" s="97">
        <v>917</v>
      </c>
      <c r="EP33" s="104">
        <v>1668</v>
      </c>
      <c r="EQ33" s="100">
        <v>191.99999999999997</v>
      </c>
      <c r="ER33" s="101">
        <v>1476</v>
      </c>
      <c r="ES33" s="100">
        <v>1181</v>
      </c>
      <c r="ET33" s="100">
        <v>147</v>
      </c>
      <c r="EU33" s="101">
        <v>1034</v>
      </c>
    </row>
    <row r="34" spans="1:151" ht="15.75" customHeight="1">
      <c r="A34" s="89" t="s">
        <v>48</v>
      </c>
      <c r="B34" s="105">
        <v>2931838</v>
      </c>
      <c r="C34" s="98">
        <v>1591143</v>
      </c>
      <c r="D34" s="99">
        <v>1340695</v>
      </c>
      <c r="E34" s="98"/>
      <c r="F34" s="98"/>
      <c r="G34" s="98"/>
      <c r="H34" s="98"/>
      <c r="I34" s="98"/>
      <c r="J34" s="98"/>
      <c r="K34" s="98">
        <v>59060</v>
      </c>
      <c r="L34" s="98">
        <v>32890</v>
      </c>
      <c r="M34" s="98">
        <v>26170</v>
      </c>
      <c r="N34" s="105">
        <v>19762</v>
      </c>
      <c r="O34" s="98">
        <v>10986</v>
      </c>
      <c r="P34" s="99">
        <v>8776</v>
      </c>
      <c r="Q34" s="98">
        <v>14912</v>
      </c>
      <c r="R34" s="98">
        <v>9273</v>
      </c>
      <c r="S34" s="98">
        <v>5639</v>
      </c>
      <c r="T34" s="105">
        <v>47739</v>
      </c>
      <c r="U34" s="98">
        <v>26531</v>
      </c>
      <c r="V34" s="99">
        <v>21208</v>
      </c>
      <c r="W34" s="98">
        <v>8574</v>
      </c>
      <c r="X34" s="98">
        <v>5102</v>
      </c>
      <c r="Y34" s="98">
        <v>3472</v>
      </c>
      <c r="Z34" s="105">
        <v>9568</v>
      </c>
      <c r="AA34" s="98">
        <v>5767</v>
      </c>
      <c r="AB34" s="99">
        <v>3801</v>
      </c>
      <c r="AC34" s="98">
        <v>33934</v>
      </c>
      <c r="AD34" s="98">
        <v>20738</v>
      </c>
      <c r="AE34" s="98">
        <v>13196</v>
      </c>
      <c r="AF34" s="105">
        <v>55196</v>
      </c>
      <c r="AG34" s="98">
        <v>29631</v>
      </c>
      <c r="AH34" s="99">
        <v>25565</v>
      </c>
      <c r="AI34" s="98">
        <v>35601</v>
      </c>
      <c r="AJ34" s="98">
        <v>20215</v>
      </c>
      <c r="AK34" s="98">
        <v>15386</v>
      </c>
      <c r="AL34" s="105">
        <v>41846</v>
      </c>
      <c r="AM34" s="98">
        <v>23680</v>
      </c>
      <c r="AN34" s="99">
        <v>18166</v>
      </c>
      <c r="AO34" s="98">
        <v>216199</v>
      </c>
      <c r="AP34" s="98">
        <v>115958</v>
      </c>
      <c r="AQ34" s="98">
        <v>100241</v>
      </c>
      <c r="AR34" s="105">
        <v>134302</v>
      </c>
      <c r="AS34" s="98">
        <v>73188</v>
      </c>
      <c r="AT34" s="99">
        <v>61114</v>
      </c>
      <c r="AU34" s="98">
        <v>428739</v>
      </c>
      <c r="AV34" s="98">
        <v>226959</v>
      </c>
      <c r="AW34" s="98">
        <v>201780</v>
      </c>
      <c r="AX34" s="105">
        <v>214078</v>
      </c>
      <c r="AY34" s="98">
        <v>115565</v>
      </c>
      <c r="AZ34" s="99">
        <v>98513</v>
      </c>
      <c r="BA34" s="98">
        <v>26940</v>
      </c>
      <c r="BB34" s="98">
        <v>15413</v>
      </c>
      <c r="BC34" s="98">
        <v>11527</v>
      </c>
      <c r="BD34" s="105">
        <v>18577</v>
      </c>
      <c r="BE34" s="98">
        <v>10936</v>
      </c>
      <c r="BF34" s="99">
        <v>7641</v>
      </c>
      <c r="BG34" s="98">
        <v>20387</v>
      </c>
      <c r="BH34" s="98">
        <v>12184</v>
      </c>
      <c r="BI34" s="98">
        <v>8203</v>
      </c>
      <c r="BJ34" s="105">
        <v>10651</v>
      </c>
      <c r="BK34" s="98">
        <v>6350</v>
      </c>
      <c r="BL34" s="99">
        <v>4301</v>
      </c>
      <c r="BM34" s="98">
        <v>18828</v>
      </c>
      <c r="BN34" s="98">
        <v>10753</v>
      </c>
      <c r="BO34" s="98">
        <v>8075</v>
      </c>
      <c r="BP34" s="105">
        <v>39767</v>
      </c>
      <c r="BQ34" s="98">
        <v>22282</v>
      </c>
      <c r="BR34" s="99">
        <v>17485</v>
      </c>
      <c r="BS34" s="98">
        <v>39256</v>
      </c>
      <c r="BT34" s="98">
        <v>21841</v>
      </c>
      <c r="BU34" s="98">
        <v>17415</v>
      </c>
      <c r="BV34" s="105">
        <v>38939</v>
      </c>
      <c r="BW34" s="98">
        <v>21836</v>
      </c>
      <c r="BX34" s="99">
        <v>17103</v>
      </c>
      <c r="BY34" s="98">
        <v>201457</v>
      </c>
      <c r="BZ34" s="98">
        <v>108122</v>
      </c>
      <c r="CA34" s="98">
        <v>93335</v>
      </c>
      <c r="CB34" s="105">
        <v>40039</v>
      </c>
      <c r="CC34" s="98">
        <v>22082</v>
      </c>
      <c r="CD34" s="99">
        <v>17957</v>
      </c>
      <c r="CE34" s="98">
        <v>32149</v>
      </c>
      <c r="CF34" s="98">
        <v>17476</v>
      </c>
      <c r="CG34" s="98">
        <v>14673</v>
      </c>
      <c r="CH34" s="105">
        <v>82913</v>
      </c>
      <c r="CI34" s="98">
        <v>43120</v>
      </c>
      <c r="CJ34" s="99">
        <v>39793</v>
      </c>
      <c r="CK34" s="98">
        <v>246959</v>
      </c>
      <c r="CL34" s="98">
        <v>130055</v>
      </c>
      <c r="CM34" s="98">
        <v>116904</v>
      </c>
      <c r="CN34" s="105">
        <v>182391</v>
      </c>
      <c r="CO34" s="98">
        <v>96461</v>
      </c>
      <c r="CP34" s="99">
        <v>85930</v>
      </c>
      <c r="CQ34" s="98">
        <v>17951</v>
      </c>
      <c r="CR34" s="98">
        <v>9625</v>
      </c>
      <c r="CS34" s="98">
        <v>8326</v>
      </c>
      <c r="CT34" s="105">
        <v>8020</v>
      </c>
      <c r="CU34" s="98">
        <v>4698</v>
      </c>
      <c r="CV34" s="99">
        <v>3322</v>
      </c>
      <c r="CW34" s="98">
        <v>8029</v>
      </c>
      <c r="CX34" s="98">
        <v>4473</v>
      </c>
      <c r="CY34" s="98">
        <v>3556</v>
      </c>
      <c r="CZ34" s="105">
        <v>8948</v>
      </c>
      <c r="DA34" s="98">
        <v>5170</v>
      </c>
      <c r="DB34" s="99">
        <v>3778</v>
      </c>
      <c r="DC34" s="98">
        <v>68695</v>
      </c>
      <c r="DD34" s="98">
        <v>36300</v>
      </c>
      <c r="DE34" s="98">
        <v>32395</v>
      </c>
      <c r="DF34" s="105">
        <v>55039</v>
      </c>
      <c r="DG34" s="98">
        <v>30739</v>
      </c>
      <c r="DH34" s="99">
        <v>24300</v>
      </c>
      <c r="DI34" s="98">
        <v>18502</v>
      </c>
      <c r="DJ34" s="98">
        <v>10423</v>
      </c>
      <c r="DK34" s="98">
        <v>8079</v>
      </c>
      <c r="DL34" s="105">
        <v>28427</v>
      </c>
      <c r="DM34" s="98">
        <v>15347</v>
      </c>
      <c r="DN34" s="99">
        <v>13080</v>
      </c>
      <c r="DO34" s="98">
        <v>21898</v>
      </c>
      <c r="DP34" s="98">
        <v>12193</v>
      </c>
      <c r="DQ34" s="98">
        <v>9705</v>
      </c>
      <c r="DR34" s="105">
        <v>35060</v>
      </c>
      <c r="DS34" s="98">
        <v>19831</v>
      </c>
      <c r="DT34" s="99">
        <v>15229</v>
      </c>
      <c r="DU34" s="98">
        <v>12594</v>
      </c>
      <c r="DV34" s="98">
        <v>7335</v>
      </c>
      <c r="DW34" s="98">
        <v>5259</v>
      </c>
      <c r="DX34" s="105">
        <v>166540</v>
      </c>
      <c r="DY34" s="98">
        <v>88948</v>
      </c>
      <c r="DZ34" s="99">
        <v>77592</v>
      </c>
      <c r="EA34" s="98">
        <v>13561</v>
      </c>
      <c r="EB34" s="98">
        <v>7639</v>
      </c>
      <c r="EC34" s="98">
        <v>5922</v>
      </c>
      <c r="ED34" s="105">
        <v>11584</v>
      </c>
      <c r="EE34" s="98">
        <v>6940</v>
      </c>
      <c r="EF34" s="99">
        <v>4644</v>
      </c>
      <c r="EG34" s="98">
        <v>25199</v>
      </c>
      <c r="EH34" s="98">
        <v>13806</v>
      </c>
      <c r="EI34" s="98">
        <v>11393</v>
      </c>
      <c r="EJ34" s="105">
        <v>22861</v>
      </c>
      <c r="EK34" s="98">
        <v>12891</v>
      </c>
      <c r="EL34" s="99">
        <v>9970</v>
      </c>
      <c r="EM34" s="98">
        <v>17005</v>
      </c>
      <c r="EN34" s="98">
        <v>9564</v>
      </c>
      <c r="EO34" s="98">
        <v>7441</v>
      </c>
      <c r="EP34" s="105">
        <v>44790</v>
      </c>
      <c r="EQ34" s="98">
        <v>24358</v>
      </c>
      <c r="ER34" s="99">
        <v>20432</v>
      </c>
      <c r="ES34" s="98">
        <v>28372</v>
      </c>
      <c r="ET34" s="98">
        <v>15469</v>
      </c>
      <c r="EU34" s="99">
        <v>12903</v>
      </c>
    </row>
    <row r="35" spans="1:151" ht="15.75" customHeight="1"/>
    <row r="36" spans="1:151">
      <c r="A36" s="88" t="s">
        <v>189</v>
      </c>
      <c r="B36" s="88" t="s">
        <v>188</v>
      </c>
    </row>
    <row r="37" spans="1:151">
      <c r="A37" s="88" t="s">
        <v>25</v>
      </c>
      <c r="B37" s="88" t="s">
        <v>188</v>
      </c>
    </row>
  </sheetData>
  <mergeCells count="50">
    <mergeCell ref="DR10:DT10"/>
    <mergeCell ref="DU10:DW10"/>
    <mergeCell ref="DX10:DZ10"/>
    <mergeCell ref="EA10:EC10"/>
    <mergeCell ref="ED10:EF10"/>
    <mergeCell ref="EG10:EI10"/>
    <mergeCell ref="EJ10:EL10"/>
    <mergeCell ref="EM10:EO10"/>
    <mergeCell ref="EP10:ER10"/>
    <mergeCell ref="ES10:EU10"/>
    <mergeCell ref="CN10:CP10"/>
    <mergeCell ref="CQ10:CS10"/>
    <mergeCell ref="CT10:CV10"/>
    <mergeCell ref="CW10:CY10"/>
    <mergeCell ref="CZ10:DB10"/>
    <mergeCell ref="DC10:DE10"/>
    <mergeCell ref="DF10:DH10"/>
    <mergeCell ref="DI10:DK10"/>
    <mergeCell ref="DL10:DN10"/>
    <mergeCell ref="DO10:DQ10"/>
    <mergeCell ref="BJ10:BL10"/>
    <mergeCell ref="BM10:BO10"/>
    <mergeCell ref="BP10:BR10"/>
    <mergeCell ref="BS10:BU10"/>
    <mergeCell ref="BV10:BX10"/>
    <mergeCell ref="BY10:CA10"/>
    <mergeCell ref="CB10:CD10"/>
    <mergeCell ref="CE10:CG10"/>
    <mergeCell ref="CH10:CJ10"/>
    <mergeCell ref="CK10:CM10"/>
    <mergeCell ref="AF10:AH10"/>
    <mergeCell ref="AI10:AK10"/>
    <mergeCell ref="AL10:AN10"/>
    <mergeCell ref="AO10:AQ10"/>
    <mergeCell ref="AR10:AT10"/>
    <mergeCell ref="AU10:AW10"/>
    <mergeCell ref="AX10:AZ10"/>
    <mergeCell ref="BA10:BC10"/>
    <mergeCell ref="BD10:BF10"/>
    <mergeCell ref="BG10:BI10"/>
    <mergeCell ref="B10:D10"/>
    <mergeCell ref="E10:G10"/>
    <mergeCell ref="H10:J10"/>
    <mergeCell ref="K10:M10"/>
    <mergeCell ref="N10:P10"/>
    <mergeCell ref="Q10:S10"/>
    <mergeCell ref="T10:V10"/>
    <mergeCell ref="W10:Y10"/>
    <mergeCell ref="Z10:AB10"/>
    <mergeCell ref="AC10:AE10"/>
  </mergeCells>
  <phoneticPr fontId="11"/>
  <pageMargins left="0.70866141732283472" right="0.70866141732283472" top="0.74803149606299213" bottom="0.74803149606299213" header="0.31496062992125984" footer="0.31496062992125984"/>
  <pageSetup paperSize="9" scale="78" orientation="landscape" horizontalDpi="300" verticalDpi="300" r:id="rId1"/>
  <colBreaks count="9" manualBreakCount="9">
    <brk id="22" max="34" man="1"/>
    <brk id="37" max="34" man="1"/>
    <brk id="52" max="34" man="1"/>
    <brk id="67" max="34" man="1"/>
    <brk id="82" max="34" man="1"/>
    <brk id="97" max="34" man="1"/>
    <brk id="112" max="34" man="1"/>
    <brk id="127" max="34" man="1"/>
    <brk id="142" max="3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4"/>
  <sheetViews>
    <sheetView topLeftCell="A28" workbookViewId="0">
      <pane xSplit="1" topLeftCell="B1" activePane="topRight" state="frozen"/>
      <selection activeCell="G28" sqref="G28"/>
      <selection pane="topRight" activeCell="D39" sqref="D39"/>
    </sheetView>
  </sheetViews>
  <sheetFormatPr defaultRowHeight="12"/>
  <cols>
    <col min="1" max="1" width="3.75" style="37" customWidth="1"/>
    <col min="2" max="2" width="10.5" style="37" bestFit="1" customWidth="1"/>
    <col min="3" max="3" width="8.125" style="37" bestFit="1" customWidth="1"/>
    <col min="4" max="4" width="11.125" style="37" customWidth="1"/>
    <col min="5" max="21" width="9.25" style="37" bestFit="1" customWidth="1"/>
    <col min="22" max="22" width="10.125" style="37" bestFit="1" customWidth="1"/>
    <col min="23" max="26" width="9.125" style="37" bestFit="1" customWidth="1"/>
    <col min="27" max="16384" width="9" style="37"/>
  </cols>
  <sheetData>
    <row r="1" spans="1:23">
      <c r="A1" s="35"/>
      <c r="B1" s="36" t="str">
        <f>VLOOKUP($C$3,$A$30:$AA$200,$A26,FALSE)</f>
        <v>わかやまけん</v>
      </c>
      <c r="C1" s="36"/>
      <c r="D1" s="36"/>
      <c r="E1" s="36" t="str">
        <f>VLOOKUP($F$3,$A$30:$AA$200,$A26,FALSE)</f>
        <v>おおさかふ</v>
      </c>
      <c r="F1" s="36"/>
      <c r="G1" s="36"/>
      <c r="H1" s="35"/>
      <c r="I1" s="35"/>
      <c r="J1" s="35"/>
      <c r="K1" s="35"/>
      <c r="L1" s="35"/>
      <c r="M1" s="35"/>
      <c r="N1" s="35"/>
    </row>
    <row r="2" spans="1:23" ht="11.25" customHeight="1">
      <c r="A2" s="35">
        <v>-1</v>
      </c>
      <c r="B2" s="36" t="str">
        <f>人口ピラミッドを比べよう!B4</f>
        <v>和歌山県</v>
      </c>
      <c r="C2" s="36" t="s">
        <v>51</v>
      </c>
      <c r="D2" s="36" t="s">
        <v>52</v>
      </c>
      <c r="E2" s="36" t="str">
        <f>人口ピラミッドを比べよう!E4</f>
        <v>大阪府</v>
      </c>
      <c r="F2" s="36" t="s">
        <v>51</v>
      </c>
      <c r="G2" s="36" t="s">
        <v>52</v>
      </c>
      <c r="H2" s="35"/>
      <c r="I2" s="35"/>
      <c r="J2" s="35"/>
      <c r="K2" s="35"/>
      <c r="L2" s="35"/>
      <c r="M2" s="35"/>
      <c r="N2" s="35"/>
      <c r="P2" s="119" t="s">
        <v>75</v>
      </c>
      <c r="Q2" s="119"/>
      <c r="R2" s="119"/>
      <c r="S2" s="119"/>
      <c r="T2" s="119"/>
      <c r="U2" s="119"/>
      <c r="V2" s="119"/>
      <c r="W2" s="119"/>
    </row>
    <row r="3" spans="1:23" s="54" customFormat="1">
      <c r="A3" s="52"/>
      <c r="B3" s="53"/>
      <c r="C3" s="53" t="str">
        <f>B2&amp;C2</f>
        <v>和歌山県男</v>
      </c>
      <c r="D3" s="53" t="str">
        <f>B2&amp;D2</f>
        <v>和歌山県女</v>
      </c>
      <c r="E3" s="53"/>
      <c r="F3" s="53" t="str">
        <f>E2&amp;F2</f>
        <v>大阪府男</v>
      </c>
      <c r="G3" s="53" t="str">
        <f>E2&amp;G2</f>
        <v>大阪府女</v>
      </c>
      <c r="H3" s="52"/>
      <c r="I3" s="52" t="s">
        <v>66</v>
      </c>
      <c r="J3" s="52"/>
      <c r="K3" s="52" t="s">
        <v>67</v>
      </c>
      <c r="L3" s="52"/>
      <c r="M3" s="52" t="s">
        <v>68</v>
      </c>
      <c r="N3" s="52"/>
      <c r="P3" s="119"/>
      <c r="Q3" s="119"/>
      <c r="R3" s="119"/>
      <c r="S3" s="119"/>
      <c r="T3" s="119"/>
      <c r="U3" s="119"/>
      <c r="V3" s="119"/>
      <c r="W3" s="119"/>
    </row>
    <row r="4" spans="1:23">
      <c r="A4" s="47">
        <v>5</v>
      </c>
      <c r="B4" s="48" t="s">
        <v>0</v>
      </c>
      <c r="C4" s="49">
        <f>VLOOKUP($C$3,$A$30:$AA$200,$A4,FALSE)*$A$2</f>
        <v>-1.5646</v>
      </c>
      <c r="D4" s="49">
        <f>VLOOKUP($D$3,$A$30:$AA$200,$A4,FALSE)</f>
        <v>1.4825999999999999</v>
      </c>
      <c r="E4" s="49"/>
      <c r="F4" s="49">
        <f>VLOOKUP($F$3,$A$30:$AA$200,$A4,FALSE)*$A$2</f>
        <v>-16.235399999999998</v>
      </c>
      <c r="G4" s="49">
        <f>VLOOKUP($G$3,$A$30:$AA$200,$A4,FALSE)</f>
        <v>15.506</v>
      </c>
      <c r="H4" s="50"/>
      <c r="I4" s="51">
        <f>MAX(ABS(MIN($C$4:$C$24,$F$4:$F$24)),MAX($D$4:$D$24,$G$4:$G$24))*$A$2</f>
        <v>-36.143799999999999</v>
      </c>
      <c r="J4" s="51">
        <f>MAX(ABS(MIN($C$4:$C$24,$F$4:$F$24)),MAX($D$4:$D$24,$G$4:$G$24))</f>
        <v>36.143799999999999</v>
      </c>
      <c r="K4" s="50">
        <f t="shared" ref="K4:K24" si="0">MAX(ABS(MIN(C$4:C$24)),MAX($D$4:$D$24))*$A$2</f>
        <v>-4.0967000000000002</v>
      </c>
      <c r="L4" s="50">
        <f t="shared" ref="L4:L24" si="1">MAX(ABS(MIN(D$4:D$24)),MAX($D$4:$D$24))</f>
        <v>4.0967000000000002</v>
      </c>
      <c r="M4" s="50">
        <f>MAX(ABS(MIN($F$4:$F$24)),MAX($G$4:$G$24))*$A$2</f>
        <v>-36.143799999999999</v>
      </c>
      <c r="N4" s="50">
        <f>MAX(ABS(MIN($F$4:$F$24)),MAX($G$4:$G$24))</f>
        <v>36.143799999999999</v>
      </c>
      <c r="P4" s="119"/>
      <c r="Q4" s="119"/>
      <c r="R4" s="119"/>
      <c r="S4" s="119"/>
      <c r="T4" s="119"/>
      <c r="U4" s="119"/>
      <c r="V4" s="119"/>
      <c r="W4" s="119"/>
    </row>
    <row r="5" spans="1:23">
      <c r="A5" s="47">
        <v>6</v>
      </c>
      <c r="B5" s="48" t="s">
        <v>1</v>
      </c>
      <c r="C5" s="49">
        <f t="shared" ref="C5:C24" si="2">VLOOKUP($C$3,$A$30:$AA$200,$A5,FALSE)*$A$2</f>
        <v>-1.8341000000000001</v>
      </c>
      <c r="D5" s="49">
        <f t="shared" ref="D5:D24" si="3">VLOOKUP($D$3,$A$30:$AA$200,$A5,FALSE)</f>
        <v>1.7715000000000001</v>
      </c>
      <c r="E5" s="49"/>
      <c r="F5" s="49">
        <f t="shared" ref="F5:F24" si="4">VLOOKUP($F$3,$A$30:$AA$200,$A5,FALSE)*$A$2</f>
        <v>-17.647400000000001</v>
      </c>
      <c r="G5" s="49">
        <f t="shared" ref="G5:G24" si="5">VLOOKUP($G$3,$A$30:$AA$200,$A5,FALSE)</f>
        <v>16.9466</v>
      </c>
      <c r="H5" s="50"/>
      <c r="I5" s="51">
        <f>MAX(ABS(MIN($C$4:$C$24,$F$4:$F$24)),MAX($D$4:$D$24,$G$4:$G$24))*$A$2</f>
        <v>-36.143799999999999</v>
      </c>
      <c r="J5" s="51">
        <f t="shared" ref="J5:J24" si="6">MAX(ABS(MIN($C$4:$C$24,$F$4:$F$24)),MAX($D$4:$D$24,$G$4:$G$24))</f>
        <v>36.143799999999999</v>
      </c>
      <c r="K5" s="50">
        <f>MAX(ABS(MIN(C$4:C$24)),MAX($D$4:$D$24))*$A$2</f>
        <v>-4.0967000000000002</v>
      </c>
      <c r="L5" s="50">
        <f t="shared" si="1"/>
        <v>4.0967000000000002</v>
      </c>
      <c r="M5" s="50">
        <f t="shared" ref="M5:M24" si="7">MAX(ABS(MIN($F$4:$F$24)),MAX($G$4:$G$24))*$A$2</f>
        <v>-36.143799999999999</v>
      </c>
      <c r="N5" s="50">
        <f t="shared" ref="N5:N24" si="8">MAX(ABS(MIN($F$4:$F$24)),MAX($G$4:$G$24))</f>
        <v>36.143799999999999</v>
      </c>
    </row>
    <row r="6" spans="1:23">
      <c r="A6" s="47">
        <v>7</v>
      </c>
      <c r="B6" s="48" t="s">
        <v>2</v>
      </c>
      <c r="C6" s="49">
        <f t="shared" si="2"/>
        <v>-1.9897</v>
      </c>
      <c r="D6" s="49">
        <f t="shared" si="3"/>
        <v>1.8935</v>
      </c>
      <c r="E6" s="49"/>
      <c r="F6" s="49">
        <f t="shared" si="4"/>
        <v>-18.753399999999999</v>
      </c>
      <c r="G6" s="49">
        <f t="shared" si="5"/>
        <v>17.8611</v>
      </c>
      <c r="H6" s="50"/>
      <c r="I6" s="51">
        <f>MAX(ABS(MIN($C$4:$C$24,$F$4:$F$24)),MAX($D$4:$D$24,$G$4:$G$24))*$A$2</f>
        <v>-36.143799999999999</v>
      </c>
      <c r="J6" s="51">
        <f t="shared" si="6"/>
        <v>36.143799999999999</v>
      </c>
      <c r="K6" s="50">
        <f t="shared" si="0"/>
        <v>-4.0967000000000002</v>
      </c>
      <c r="L6" s="50">
        <f t="shared" si="1"/>
        <v>4.0967000000000002</v>
      </c>
      <c r="M6" s="50">
        <f t="shared" si="7"/>
        <v>-36.143799999999999</v>
      </c>
      <c r="N6" s="50">
        <f t="shared" si="8"/>
        <v>36.143799999999999</v>
      </c>
    </row>
    <row r="7" spans="1:23">
      <c r="A7" s="47">
        <v>8</v>
      </c>
      <c r="B7" s="48" t="s">
        <v>3</v>
      </c>
      <c r="C7" s="49">
        <f t="shared" si="2"/>
        <v>-2.0718999999999999</v>
      </c>
      <c r="D7" s="49">
        <f t="shared" si="3"/>
        <v>1.9231</v>
      </c>
      <c r="E7" s="49"/>
      <c r="F7" s="49">
        <f t="shared" si="4"/>
        <v>-20.3718</v>
      </c>
      <c r="G7" s="49">
        <f t="shared" si="5"/>
        <v>19.7103</v>
      </c>
      <c r="H7" s="50"/>
      <c r="I7" s="51">
        <f>MAX(ABS(MIN($C$4:$C$24,$F$4:$F$24)),MAX($D$4:$D$24,$G$4:$G$24))*$A$2</f>
        <v>-36.143799999999999</v>
      </c>
      <c r="J7" s="51">
        <f t="shared" si="6"/>
        <v>36.143799999999999</v>
      </c>
      <c r="K7" s="50">
        <f t="shared" si="0"/>
        <v>-4.0967000000000002</v>
      </c>
      <c r="L7" s="50">
        <f t="shared" si="1"/>
        <v>4.0967000000000002</v>
      </c>
      <c r="M7" s="50">
        <f t="shared" si="7"/>
        <v>-36.143799999999999</v>
      </c>
      <c r="N7" s="50">
        <f t="shared" si="8"/>
        <v>36.143799999999999</v>
      </c>
    </row>
    <row r="8" spans="1:23">
      <c r="A8" s="47">
        <v>9</v>
      </c>
      <c r="B8" s="48" t="s">
        <v>4</v>
      </c>
      <c r="C8" s="49">
        <f t="shared" si="2"/>
        <v>-1.768</v>
      </c>
      <c r="D8" s="49">
        <f t="shared" si="3"/>
        <v>1.7414000000000001</v>
      </c>
      <c r="E8" s="49"/>
      <c r="F8" s="49">
        <f t="shared" si="4"/>
        <v>-23.154199999999999</v>
      </c>
      <c r="G8" s="49">
        <f t="shared" si="5"/>
        <v>23.565300000000001</v>
      </c>
      <c r="H8" s="50"/>
      <c r="I8" s="51">
        <f t="shared" ref="I8:I24" si="9">MAX(ABS(MIN($C$4:$C$24,$F$4:$F$24)),MAX($D$4:$D$24,$G$4:$G$24))*$A$2</f>
        <v>-36.143799999999999</v>
      </c>
      <c r="J8" s="51">
        <f t="shared" si="6"/>
        <v>36.143799999999999</v>
      </c>
      <c r="K8" s="50">
        <f t="shared" si="0"/>
        <v>-4.0967000000000002</v>
      </c>
      <c r="L8" s="50">
        <f t="shared" si="1"/>
        <v>4.0967000000000002</v>
      </c>
      <c r="M8" s="50">
        <f t="shared" si="7"/>
        <v>-36.143799999999999</v>
      </c>
      <c r="N8" s="50">
        <f>MAX(ABS(MIN($F$4:$F$24)),MAX($G$4:$G$24))</f>
        <v>36.143799999999999</v>
      </c>
    </row>
    <row r="9" spans="1:23">
      <c r="A9" s="47">
        <v>10</v>
      </c>
      <c r="B9" s="48" t="s">
        <v>5</v>
      </c>
      <c r="C9" s="49">
        <f t="shared" si="2"/>
        <v>-1.8640000000000001</v>
      </c>
      <c r="D9" s="49">
        <f t="shared" si="3"/>
        <v>1.7979000000000001</v>
      </c>
      <c r="E9" s="49"/>
      <c r="F9" s="49">
        <f t="shared" si="4"/>
        <v>-22.4908</v>
      </c>
      <c r="G9" s="49">
        <f t="shared" si="5"/>
        <v>23.3048</v>
      </c>
      <c r="H9" s="50"/>
      <c r="I9" s="51">
        <f t="shared" si="9"/>
        <v>-36.143799999999999</v>
      </c>
      <c r="J9" s="51">
        <f t="shared" si="6"/>
        <v>36.143799999999999</v>
      </c>
      <c r="K9" s="50">
        <f t="shared" si="0"/>
        <v>-4.0967000000000002</v>
      </c>
      <c r="L9" s="50">
        <f t="shared" si="1"/>
        <v>4.0967000000000002</v>
      </c>
      <c r="M9" s="50">
        <f>MAX(ABS(MIN($F$4:$F$24)),MAX($G$4:$G$24))*$A$2</f>
        <v>-36.143799999999999</v>
      </c>
      <c r="N9" s="50">
        <f t="shared" si="8"/>
        <v>36.143799999999999</v>
      </c>
    </row>
    <row r="10" spans="1:23">
      <c r="A10" s="47">
        <v>11</v>
      </c>
      <c r="B10" s="48" t="s">
        <v>6</v>
      </c>
      <c r="C10" s="49">
        <f t="shared" si="2"/>
        <v>-2.0918000000000001</v>
      </c>
      <c r="D10" s="49">
        <f t="shared" si="3"/>
        <v>2.0777999999999999</v>
      </c>
      <c r="E10" s="49"/>
      <c r="F10" s="49">
        <f t="shared" si="4"/>
        <v>-23.065300000000001</v>
      </c>
      <c r="G10" s="49">
        <f t="shared" si="5"/>
        <v>23.6371</v>
      </c>
      <c r="H10" s="50"/>
      <c r="I10" s="51">
        <f>MAX(ABS(MIN($C$4:$C$24,$F$4:$F$24)),MAX($D$4:$D$24,$G$4:$G$24))*$A$2</f>
        <v>-36.143799999999999</v>
      </c>
      <c r="J10" s="51">
        <f t="shared" si="6"/>
        <v>36.143799999999999</v>
      </c>
      <c r="K10" s="50">
        <f t="shared" si="0"/>
        <v>-4.0967000000000002</v>
      </c>
      <c r="L10" s="50">
        <f t="shared" si="1"/>
        <v>4.0967000000000002</v>
      </c>
      <c r="M10" s="50">
        <f t="shared" si="7"/>
        <v>-36.143799999999999</v>
      </c>
      <c r="N10" s="50">
        <f t="shared" si="8"/>
        <v>36.143799999999999</v>
      </c>
    </row>
    <row r="11" spans="1:23">
      <c r="A11" s="47">
        <v>12</v>
      </c>
      <c r="B11" s="48" t="s">
        <v>7</v>
      </c>
      <c r="C11" s="49">
        <f t="shared" si="2"/>
        <v>-2.3169</v>
      </c>
      <c r="D11" s="49">
        <f t="shared" si="3"/>
        <v>2.3883000000000001</v>
      </c>
      <c r="E11" s="49"/>
      <c r="F11" s="49">
        <f t="shared" si="4"/>
        <v>-24.733499999999999</v>
      </c>
      <c r="G11" s="49">
        <f t="shared" si="5"/>
        <v>25.4147</v>
      </c>
      <c r="H11" s="50"/>
      <c r="I11" s="51">
        <f>MAX(ABS(MIN($C$4:$C$24,$F$4:$F$24)),MAX($D$4:$D$24,$G$4:$G$24))*$A$2</f>
        <v>-36.143799999999999</v>
      </c>
      <c r="J11" s="51">
        <f>MAX(ABS(MIN($C$4:$C$24,$F$4:$F$24)),MAX($D$4:$D$24,$G$4:$G$24))</f>
        <v>36.143799999999999</v>
      </c>
      <c r="K11" s="50">
        <f t="shared" si="0"/>
        <v>-4.0967000000000002</v>
      </c>
      <c r="L11" s="50">
        <f t="shared" si="1"/>
        <v>4.0967000000000002</v>
      </c>
      <c r="M11" s="50">
        <f t="shared" si="7"/>
        <v>-36.143799999999999</v>
      </c>
      <c r="N11" s="50">
        <f t="shared" si="8"/>
        <v>36.143799999999999</v>
      </c>
    </row>
    <row r="12" spans="1:23">
      <c r="A12" s="47">
        <v>13</v>
      </c>
      <c r="B12" s="48" t="s">
        <v>8</v>
      </c>
      <c r="C12" s="49">
        <f t="shared" si="2"/>
        <v>-2.6951999999999998</v>
      </c>
      <c r="D12" s="49">
        <f t="shared" si="3"/>
        <v>2.7387000000000001</v>
      </c>
      <c r="E12" s="49"/>
      <c r="F12" s="49">
        <f t="shared" si="4"/>
        <v>-28.073599999999999</v>
      </c>
      <c r="G12" s="49">
        <f t="shared" si="5"/>
        <v>29.162600000000001</v>
      </c>
      <c r="H12" s="50"/>
      <c r="I12" s="51">
        <f t="shared" si="9"/>
        <v>-36.143799999999999</v>
      </c>
      <c r="J12" s="51">
        <f t="shared" si="6"/>
        <v>36.143799999999999</v>
      </c>
      <c r="K12" s="50">
        <f t="shared" si="0"/>
        <v>-4.0967000000000002</v>
      </c>
      <c r="L12" s="50">
        <f t="shared" si="1"/>
        <v>4.0967000000000002</v>
      </c>
      <c r="M12" s="50">
        <f t="shared" si="7"/>
        <v>-36.143799999999999</v>
      </c>
      <c r="N12" s="50">
        <f t="shared" si="8"/>
        <v>36.143799999999999</v>
      </c>
    </row>
    <row r="13" spans="1:23">
      <c r="A13" s="47">
        <v>14</v>
      </c>
      <c r="B13" s="48" t="s">
        <v>9</v>
      </c>
      <c r="C13" s="49">
        <f t="shared" si="2"/>
        <v>-3.3157000000000001</v>
      </c>
      <c r="D13" s="49">
        <f t="shared" si="3"/>
        <v>3.4148999999999998</v>
      </c>
      <c r="E13" s="49"/>
      <c r="F13" s="49">
        <f t="shared" si="4"/>
        <v>-35.048099999999998</v>
      </c>
      <c r="G13" s="49">
        <f t="shared" si="5"/>
        <v>36.143799999999999</v>
      </c>
      <c r="H13" s="50"/>
      <c r="I13" s="51">
        <f t="shared" si="9"/>
        <v>-36.143799999999999</v>
      </c>
      <c r="J13" s="51">
        <f t="shared" si="6"/>
        <v>36.143799999999999</v>
      </c>
      <c r="K13" s="50">
        <f t="shared" si="0"/>
        <v>-4.0967000000000002</v>
      </c>
      <c r="L13" s="50">
        <f t="shared" si="1"/>
        <v>4.0967000000000002</v>
      </c>
      <c r="M13" s="50">
        <f t="shared" si="7"/>
        <v>-36.143799999999999</v>
      </c>
      <c r="N13" s="50">
        <f t="shared" si="8"/>
        <v>36.143799999999999</v>
      </c>
    </row>
    <row r="14" spans="1:23">
      <c r="A14" s="47">
        <v>15</v>
      </c>
      <c r="B14" s="48" t="s">
        <v>10</v>
      </c>
      <c r="C14" s="49">
        <f t="shared" si="2"/>
        <v>-2.8972000000000002</v>
      </c>
      <c r="D14" s="49">
        <f t="shared" si="3"/>
        <v>3.1825000000000001</v>
      </c>
      <c r="E14" s="49"/>
      <c r="F14" s="49">
        <f t="shared" si="4"/>
        <v>-31.195799999999998</v>
      </c>
      <c r="G14" s="49">
        <f t="shared" si="5"/>
        <v>32.1721</v>
      </c>
      <c r="H14" s="50"/>
      <c r="I14" s="51">
        <f t="shared" si="9"/>
        <v>-36.143799999999999</v>
      </c>
      <c r="J14" s="51">
        <f t="shared" si="6"/>
        <v>36.143799999999999</v>
      </c>
      <c r="K14" s="50">
        <f t="shared" si="0"/>
        <v>-4.0967000000000002</v>
      </c>
      <c r="L14" s="50">
        <f t="shared" si="1"/>
        <v>4.0967000000000002</v>
      </c>
      <c r="M14" s="50">
        <f t="shared" si="7"/>
        <v>-36.143799999999999</v>
      </c>
      <c r="N14" s="50">
        <f t="shared" si="8"/>
        <v>36.143799999999999</v>
      </c>
    </row>
    <row r="15" spans="1:23">
      <c r="A15" s="47">
        <v>16</v>
      </c>
      <c r="B15" s="48" t="s">
        <v>11</v>
      </c>
      <c r="C15" s="49">
        <f t="shared" si="2"/>
        <v>-2.8509000000000002</v>
      </c>
      <c r="D15" s="49">
        <f t="shared" si="3"/>
        <v>3.2303999999999999</v>
      </c>
      <c r="E15" s="49"/>
      <c r="F15" s="49">
        <f t="shared" si="4"/>
        <v>-26.4101</v>
      </c>
      <c r="G15" s="49">
        <f t="shared" si="5"/>
        <v>27.398399999999999</v>
      </c>
      <c r="H15" s="50"/>
      <c r="I15" s="51">
        <f t="shared" si="9"/>
        <v>-36.143799999999999</v>
      </c>
      <c r="J15" s="51">
        <f t="shared" si="6"/>
        <v>36.143799999999999</v>
      </c>
      <c r="K15" s="50">
        <f t="shared" si="0"/>
        <v>-4.0967000000000002</v>
      </c>
      <c r="L15" s="50">
        <f t="shared" si="1"/>
        <v>4.0967000000000002</v>
      </c>
      <c r="M15" s="50">
        <f t="shared" si="7"/>
        <v>-36.143799999999999</v>
      </c>
      <c r="N15" s="50">
        <f t="shared" si="8"/>
        <v>36.143799999999999</v>
      </c>
    </row>
    <row r="16" spans="1:23">
      <c r="A16" s="47">
        <v>17</v>
      </c>
      <c r="B16" s="48" t="s">
        <v>12</v>
      </c>
      <c r="C16" s="49">
        <f t="shared" si="2"/>
        <v>-2.8799000000000001</v>
      </c>
      <c r="D16" s="49">
        <f t="shared" si="3"/>
        <v>3.1238999999999999</v>
      </c>
      <c r="E16" s="49"/>
      <c r="F16" s="49">
        <f t="shared" si="4"/>
        <v>-21.876200000000001</v>
      </c>
      <c r="G16" s="49">
        <f t="shared" si="5"/>
        <v>23.021899999999999</v>
      </c>
      <c r="H16" s="50"/>
      <c r="I16" s="51">
        <f t="shared" si="9"/>
        <v>-36.143799999999999</v>
      </c>
      <c r="J16" s="51">
        <f t="shared" si="6"/>
        <v>36.143799999999999</v>
      </c>
      <c r="K16" s="50">
        <f t="shared" si="0"/>
        <v>-4.0967000000000002</v>
      </c>
      <c r="L16" s="50">
        <f t="shared" si="1"/>
        <v>4.0967000000000002</v>
      </c>
      <c r="M16" s="50">
        <f t="shared" si="7"/>
        <v>-36.143799999999999</v>
      </c>
      <c r="N16" s="50">
        <f t="shared" si="8"/>
        <v>36.143799999999999</v>
      </c>
    </row>
    <row r="17" spans="1:27">
      <c r="A17" s="47">
        <v>18</v>
      </c>
      <c r="B17" s="48" t="s">
        <v>13</v>
      </c>
      <c r="C17" s="49">
        <f t="shared" si="2"/>
        <v>-3.1671</v>
      </c>
      <c r="D17" s="49">
        <f t="shared" si="3"/>
        <v>3.4862000000000002</v>
      </c>
      <c r="E17" s="49"/>
      <c r="F17" s="49">
        <f t="shared" si="4"/>
        <v>-23.730599999999999</v>
      </c>
      <c r="G17" s="49">
        <f t="shared" si="5"/>
        <v>26.194299999999998</v>
      </c>
      <c r="H17" s="50"/>
      <c r="I17" s="51">
        <f t="shared" si="9"/>
        <v>-36.143799999999999</v>
      </c>
      <c r="J17" s="51">
        <f t="shared" si="6"/>
        <v>36.143799999999999</v>
      </c>
      <c r="K17" s="50">
        <f t="shared" si="0"/>
        <v>-4.0967000000000002</v>
      </c>
      <c r="L17" s="50">
        <f t="shared" si="1"/>
        <v>4.0967000000000002</v>
      </c>
      <c r="M17" s="50">
        <f t="shared" si="7"/>
        <v>-36.143799999999999</v>
      </c>
      <c r="N17" s="50">
        <f t="shared" si="8"/>
        <v>36.143799999999999</v>
      </c>
    </row>
    <row r="18" spans="1:27">
      <c r="A18" s="47">
        <v>19</v>
      </c>
      <c r="B18" s="48" t="s">
        <v>14</v>
      </c>
      <c r="C18" s="49">
        <f t="shared" si="2"/>
        <v>-3.5324</v>
      </c>
      <c r="D18" s="49">
        <f t="shared" si="3"/>
        <v>4.0967000000000002</v>
      </c>
      <c r="E18" s="49"/>
      <c r="F18" s="49">
        <f t="shared" si="4"/>
        <v>-28.4877</v>
      </c>
      <c r="G18" s="49">
        <f t="shared" si="5"/>
        <v>33.3855</v>
      </c>
      <c r="H18" s="50"/>
      <c r="I18" s="51">
        <f t="shared" si="9"/>
        <v>-36.143799999999999</v>
      </c>
      <c r="J18" s="51">
        <f t="shared" si="6"/>
        <v>36.143799999999999</v>
      </c>
      <c r="K18" s="50">
        <f t="shared" si="0"/>
        <v>-4.0967000000000002</v>
      </c>
      <c r="L18" s="50">
        <f t="shared" si="1"/>
        <v>4.0967000000000002</v>
      </c>
      <c r="M18" s="50">
        <f t="shared" si="7"/>
        <v>-36.143799999999999</v>
      </c>
      <c r="N18" s="50">
        <f t="shared" si="8"/>
        <v>36.143799999999999</v>
      </c>
    </row>
    <row r="19" spans="1:27">
      <c r="A19" s="47">
        <v>20</v>
      </c>
      <c r="B19" s="48" t="s">
        <v>15</v>
      </c>
      <c r="C19" s="49">
        <f t="shared" si="2"/>
        <v>-2.6158999999999999</v>
      </c>
      <c r="D19" s="49">
        <f t="shared" si="3"/>
        <v>3.3864999999999998</v>
      </c>
      <c r="E19" s="49"/>
      <c r="F19" s="49">
        <f t="shared" si="4"/>
        <v>-22.430499999999999</v>
      </c>
      <c r="G19" s="49">
        <f t="shared" si="5"/>
        <v>28.741299999999999</v>
      </c>
      <c r="H19" s="50"/>
      <c r="I19" s="51">
        <f t="shared" si="9"/>
        <v>-36.143799999999999</v>
      </c>
      <c r="J19" s="51">
        <f t="shared" si="6"/>
        <v>36.143799999999999</v>
      </c>
      <c r="K19" s="50">
        <f t="shared" si="0"/>
        <v>-4.0967000000000002</v>
      </c>
      <c r="L19" s="50">
        <f t="shared" si="1"/>
        <v>4.0967000000000002</v>
      </c>
      <c r="M19" s="50">
        <f t="shared" si="7"/>
        <v>-36.143799999999999</v>
      </c>
      <c r="N19" s="50">
        <f t="shared" si="8"/>
        <v>36.143799999999999</v>
      </c>
    </row>
    <row r="20" spans="1:27">
      <c r="A20" s="47">
        <v>21</v>
      </c>
      <c r="B20" s="48" t="s">
        <v>16</v>
      </c>
      <c r="C20" s="49">
        <f t="shared" si="2"/>
        <v>-1.8561000000000001</v>
      </c>
      <c r="D20" s="49">
        <f t="shared" si="3"/>
        <v>2.7458999999999998</v>
      </c>
      <c r="E20" s="49"/>
      <c r="F20" s="49">
        <f t="shared" si="4"/>
        <v>-15.551</v>
      </c>
      <c r="G20" s="49">
        <f t="shared" si="5"/>
        <v>21.889900000000001</v>
      </c>
      <c r="H20" s="50"/>
      <c r="I20" s="51">
        <f t="shared" si="9"/>
        <v>-36.143799999999999</v>
      </c>
      <c r="J20" s="51">
        <f t="shared" si="6"/>
        <v>36.143799999999999</v>
      </c>
      <c r="K20" s="50">
        <f t="shared" si="0"/>
        <v>-4.0967000000000002</v>
      </c>
      <c r="L20" s="50">
        <f t="shared" si="1"/>
        <v>4.0967000000000002</v>
      </c>
      <c r="M20" s="50">
        <f t="shared" si="7"/>
        <v>-36.143799999999999</v>
      </c>
      <c r="N20" s="50">
        <f t="shared" si="8"/>
        <v>36.143799999999999</v>
      </c>
    </row>
    <row r="21" spans="1:27">
      <c r="A21" s="47">
        <v>22</v>
      </c>
      <c r="B21" s="48" t="s">
        <v>53</v>
      </c>
      <c r="C21" s="49">
        <f t="shared" si="2"/>
        <v>-1.1494</v>
      </c>
      <c r="D21" s="49">
        <f t="shared" si="3"/>
        <v>2.2382</v>
      </c>
      <c r="E21" s="49"/>
      <c r="F21" s="49">
        <f t="shared" si="4"/>
        <v>-8.1844999999999999</v>
      </c>
      <c r="G21" s="49">
        <f t="shared" si="5"/>
        <v>14.879</v>
      </c>
      <c r="H21" s="50"/>
      <c r="I21" s="51">
        <f t="shared" si="9"/>
        <v>-36.143799999999999</v>
      </c>
      <c r="J21" s="51">
        <f t="shared" si="6"/>
        <v>36.143799999999999</v>
      </c>
      <c r="K21" s="50">
        <f t="shared" si="0"/>
        <v>-4.0967000000000002</v>
      </c>
      <c r="L21" s="50">
        <f t="shared" si="1"/>
        <v>4.0967000000000002</v>
      </c>
      <c r="M21" s="50">
        <f t="shared" si="7"/>
        <v>-36.143799999999999</v>
      </c>
      <c r="N21" s="50">
        <f t="shared" si="8"/>
        <v>36.143799999999999</v>
      </c>
    </row>
    <row r="22" spans="1:27">
      <c r="A22" s="47">
        <v>23</v>
      </c>
      <c r="B22" s="48" t="s">
        <v>54</v>
      </c>
      <c r="C22" s="49">
        <f t="shared" si="2"/>
        <v>-0.4793</v>
      </c>
      <c r="D22" s="49">
        <f t="shared" si="3"/>
        <v>1.2438</v>
      </c>
      <c r="E22" s="49"/>
      <c r="F22" s="49">
        <f t="shared" si="4"/>
        <v>-2.6515</v>
      </c>
      <c r="G22" s="49">
        <f t="shared" si="5"/>
        <v>7.1341999999999999</v>
      </c>
      <c r="H22" s="50"/>
      <c r="I22" s="51">
        <f t="shared" si="9"/>
        <v>-36.143799999999999</v>
      </c>
      <c r="J22" s="51">
        <f t="shared" si="6"/>
        <v>36.143799999999999</v>
      </c>
      <c r="K22" s="50">
        <f t="shared" si="0"/>
        <v>-4.0967000000000002</v>
      </c>
      <c r="L22" s="50">
        <f t="shared" si="1"/>
        <v>4.0967000000000002</v>
      </c>
      <c r="M22" s="50">
        <f t="shared" si="7"/>
        <v>-36.143799999999999</v>
      </c>
      <c r="N22" s="50">
        <f t="shared" si="8"/>
        <v>36.143799999999999</v>
      </c>
    </row>
    <row r="23" spans="1:27">
      <c r="A23" s="47">
        <v>24</v>
      </c>
      <c r="B23" s="48" t="s">
        <v>55</v>
      </c>
      <c r="C23" s="49">
        <f t="shared" si="2"/>
        <v>-8.72E-2</v>
      </c>
      <c r="D23" s="49">
        <f t="shared" si="3"/>
        <v>0.3926</v>
      </c>
      <c r="E23" s="49"/>
      <c r="F23" s="49">
        <f t="shared" si="4"/>
        <v>-0.45100000000000001</v>
      </c>
      <c r="G23" s="49">
        <f t="shared" si="5"/>
        <v>2.0537999999999998</v>
      </c>
      <c r="H23" s="50"/>
      <c r="I23" s="51">
        <f t="shared" si="9"/>
        <v>-36.143799999999999</v>
      </c>
      <c r="J23" s="51">
        <f t="shared" si="6"/>
        <v>36.143799999999999</v>
      </c>
      <c r="K23" s="50">
        <f t="shared" si="0"/>
        <v>-4.0967000000000002</v>
      </c>
      <c r="L23" s="50">
        <f t="shared" si="1"/>
        <v>4.0967000000000002</v>
      </c>
      <c r="M23" s="50">
        <f t="shared" si="7"/>
        <v>-36.143799999999999</v>
      </c>
      <c r="N23" s="50">
        <f t="shared" si="8"/>
        <v>36.143799999999999</v>
      </c>
    </row>
    <row r="24" spans="1:27">
      <c r="A24" s="47">
        <v>25</v>
      </c>
      <c r="B24" s="48" t="s">
        <v>56</v>
      </c>
      <c r="C24" s="49">
        <f t="shared" si="2"/>
        <v>-8.0000000000000002E-3</v>
      </c>
      <c r="D24" s="49">
        <f t="shared" si="3"/>
        <v>6.4699999999999994E-2</v>
      </c>
      <c r="E24" s="49"/>
      <c r="F24" s="49">
        <f t="shared" si="4"/>
        <v>-4.7699999999999999E-2</v>
      </c>
      <c r="G24" s="49">
        <f t="shared" si="5"/>
        <v>0.35980000000000001</v>
      </c>
      <c r="H24" s="50"/>
      <c r="I24" s="51">
        <f t="shared" si="9"/>
        <v>-36.143799999999999</v>
      </c>
      <c r="J24" s="51">
        <f t="shared" si="6"/>
        <v>36.143799999999999</v>
      </c>
      <c r="K24" s="50">
        <f t="shared" si="0"/>
        <v>-4.0967000000000002</v>
      </c>
      <c r="L24" s="50">
        <f t="shared" si="1"/>
        <v>4.0967000000000002</v>
      </c>
      <c r="M24" s="50">
        <f t="shared" si="7"/>
        <v>-36.143799999999999</v>
      </c>
      <c r="N24" s="50">
        <f t="shared" si="8"/>
        <v>36.143799999999999</v>
      </c>
    </row>
    <row r="25" spans="1:27">
      <c r="A25" s="35">
        <v>26</v>
      </c>
      <c r="B25" s="36"/>
      <c r="C25" s="38"/>
      <c r="D25" s="38"/>
      <c r="E25" s="38"/>
      <c r="F25" s="38"/>
      <c r="G25" s="38"/>
      <c r="H25" s="35"/>
      <c r="I25" s="35"/>
      <c r="J25" s="35"/>
      <c r="K25" s="35"/>
      <c r="L25" s="35"/>
      <c r="M25" s="35"/>
      <c r="N25" s="35"/>
    </row>
    <row r="26" spans="1:27">
      <c r="A26" s="35">
        <v>27</v>
      </c>
      <c r="B26" s="36" t="s">
        <v>58</v>
      </c>
      <c r="C26" s="49">
        <f>VLOOKUP($C$3,$A$30:$AA$200,4,FALSE)</f>
        <v>43.505099999999999</v>
      </c>
      <c r="D26" s="49">
        <f>VLOOKUP($D$3,$A$30:$AA$200,4,FALSE)</f>
        <v>48.753300000000003</v>
      </c>
      <c r="E26" s="38"/>
      <c r="F26" s="49">
        <f>VLOOKUP($F$3,$A$30:$AA$200,4,FALSE)</f>
        <v>423.59559999999999</v>
      </c>
      <c r="G26" s="49">
        <f>VLOOKUP($G$3,$A$30:$AA$200,4,FALSE)</f>
        <v>460.17290000000003</v>
      </c>
      <c r="H26" s="35"/>
      <c r="I26" s="35"/>
      <c r="J26" s="35"/>
      <c r="K26" s="35"/>
      <c r="L26" s="35"/>
      <c r="M26" s="35"/>
      <c r="N26" s="35"/>
    </row>
    <row r="27" spans="1:27">
      <c r="C27" s="39"/>
      <c r="D27" s="39"/>
      <c r="E27" s="39"/>
      <c r="F27" s="39"/>
      <c r="G27" s="39"/>
    </row>
    <row r="28" spans="1:27">
      <c r="A28" s="37">
        <v>1</v>
      </c>
      <c r="B28" s="37">
        <v>2</v>
      </c>
      <c r="C28" s="37">
        <v>3</v>
      </c>
      <c r="D28" s="37">
        <v>4</v>
      </c>
      <c r="E28" s="37">
        <v>5</v>
      </c>
      <c r="F28" s="37">
        <v>6</v>
      </c>
      <c r="G28" s="37">
        <v>7</v>
      </c>
      <c r="H28" s="37">
        <v>8</v>
      </c>
      <c r="I28" s="37">
        <v>9</v>
      </c>
      <c r="J28" s="37">
        <v>10</v>
      </c>
      <c r="K28" s="37">
        <v>11</v>
      </c>
      <c r="L28" s="37">
        <v>12</v>
      </c>
      <c r="M28" s="37">
        <v>13</v>
      </c>
      <c r="N28" s="37">
        <v>14</v>
      </c>
      <c r="O28" s="37">
        <v>15</v>
      </c>
      <c r="P28" s="37">
        <v>16</v>
      </c>
      <c r="Q28" s="37">
        <v>17</v>
      </c>
      <c r="R28" s="37">
        <v>18</v>
      </c>
      <c r="S28" s="37">
        <v>19</v>
      </c>
      <c r="T28" s="37">
        <v>20</v>
      </c>
      <c r="U28" s="37">
        <v>21</v>
      </c>
      <c r="V28" s="37">
        <v>22</v>
      </c>
      <c r="W28" s="37">
        <v>23</v>
      </c>
      <c r="X28" s="37">
        <v>24</v>
      </c>
      <c r="Y28" s="37">
        <v>25</v>
      </c>
      <c r="Z28" s="37">
        <v>26</v>
      </c>
      <c r="AA28" s="37">
        <v>27</v>
      </c>
    </row>
    <row r="29" spans="1:27">
      <c r="B29" s="37" t="s">
        <v>200</v>
      </c>
      <c r="D29" s="37" t="s">
        <v>26</v>
      </c>
      <c r="E29" s="37" t="s">
        <v>27</v>
      </c>
      <c r="F29" s="37" t="s">
        <v>28</v>
      </c>
      <c r="G29" s="37" t="s">
        <v>29</v>
      </c>
      <c r="H29" s="37" t="s">
        <v>30</v>
      </c>
      <c r="I29" s="37" t="s">
        <v>31</v>
      </c>
      <c r="J29" s="37" t="s">
        <v>32</v>
      </c>
      <c r="K29" s="37" t="s">
        <v>33</v>
      </c>
      <c r="L29" s="37" t="s">
        <v>34</v>
      </c>
      <c r="M29" s="37" t="s">
        <v>35</v>
      </c>
      <c r="N29" s="37" t="s">
        <v>36</v>
      </c>
      <c r="O29" s="37" t="s">
        <v>37</v>
      </c>
      <c r="P29" s="37" t="s">
        <v>38</v>
      </c>
      <c r="Q29" s="37" t="s">
        <v>39</v>
      </c>
      <c r="R29" s="37" t="s">
        <v>40</v>
      </c>
      <c r="S29" s="37" t="s">
        <v>41</v>
      </c>
      <c r="T29" s="37" t="s">
        <v>42</v>
      </c>
      <c r="U29" s="37" t="s">
        <v>43</v>
      </c>
      <c r="V29" s="37" t="s">
        <v>44</v>
      </c>
      <c r="W29" s="37" t="s">
        <v>45</v>
      </c>
      <c r="X29" s="37" t="s">
        <v>46</v>
      </c>
      <c r="Y29" s="37" t="s">
        <v>47</v>
      </c>
      <c r="Z29" s="37" t="s">
        <v>127</v>
      </c>
    </row>
    <row r="30" spans="1:27">
      <c r="A30" s="37" t="str">
        <f>B30&amp;C30</f>
        <v>全国総数</v>
      </c>
      <c r="B30" s="37" t="s">
        <v>77</v>
      </c>
      <c r="C30" s="37" t="s">
        <v>78</v>
      </c>
      <c r="D30" s="37">
        <v>12614.609899999999</v>
      </c>
      <c r="E30" s="37">
        <v>451.60820000000001</v>
      </c>
      <c r="F30" s="37">
        <v>508.90929999999997</v>
      </c>
      <c r="G30" s="37">
        <v>535.05169999999998</v>
      </c>
      <c r="H30" s="37">
        <v>561.74400000000003</v>
      </c>
      <c r="I30" s="37">
        <v>593.13059999999996</v>
      </c>
      <c r="J30" s="37">
        <v>603.19640000000004</v>
      </c>
      <c r="K30" s="37">
        <v>648.45939999999996</v>
      </c>
      <c r="L30" s="37">
        <v>731.1567</v>
      </c>
      <c r="M30" s="37">
        <v>829.10770000000002</v>
      </c>
      <c r="N30" s="37">
        <v>965.02930000000003</v>
      </c>
      <c r="O30" s="37">
        <v>853.98509999999999</v>
      </c>
      <c r="P30" s="37">
        <v>776.7482</v>
      </c>
      <c r="Q30" s="37">
        <v>729.71900000000005</v>
      </c>
      <c r="R30" s="37">
        <v>807.52679999999998</v>
      </c>
      <c r="S30" s="37">
        <v>901.17949999999996</v>
      </c>
      <c r="T30" s="37">
        <v>693.09280000000001</v>
      </c>
      <c r="U30" s="37">
        <v>529.67280000000005</v>
      </c>
      <c r="V30" s="37">
        <v>366.98230000000001</v>
      </c>
      <c r="W30" s="37">
        <v>177.9016</v>
      </c>
      <c r="X30" s="37">
        <v>49.272399999999998</v>
      </c>
      <c r="Y30" s="37">
        <v>7.9523000000000001</v>
      </c>
      <c r="Z30" s="37">
        <v>293.18380000000002</v>
      </c>
    </row>
    <row r="31" spans="1:27">
      <c r="A31" s="37" t="str">
        <f t="shared" ref="A31:A103" si="10">B31&amp;C31</f>
        <v>全国男</v>
      </c>
      <c r="B31" s="37" t="s">
        <v>77</v>
      </c>
      <c r="C31" s="37" t="s">
        <v>17</v>
      </c>
      <c r="D31" s="37">
        <v>6134.9580999999998</v>
      </c>
      <c r="E31" s="37">
        <v>231.1189</v>
      </c>
      <c r="F31" s="37">
        <v>260.6651</v>
      </c>
      <c r="G31" s="37">
        <v>274.2131</v>
      </c>
      <c r="H31" s="37">
        <v>288.00290000000001</v>
      </c>
      <c r="I31" s="37">
        <v>301.7869</v>
      </c>
      <c r="J31" s="37">
        <v>307.40870000000001</v>
      </c>
      <c r="K31" s="37">
        <v>329.70310000000001</v>
      </c>
      <c r="L31" s="37">
        <v>369.68549999999999</v>
      </c>
      <c r="M31" s="37">
        <v>418.94459999999998</v>
      </c>
      <c r="N31" s="37">
        <v>486.29899999999998</v>
      </c>
      <c r="O31" s="37">
        <v>427.70030000000003</v>
      </c>
      <c r="P31" s="37">
        <v>386.53030000000001</v>
      </c>
      <c r="Q31" s="37">
        <v>359.2903</v>
      </c>
      <c r="R31" s="37">
        <v>391.00599999999997</v>
      </c>
      <c r="S31" s="37">
        <v>424.92860000000002</v>
      </c>
      <c r="T31" s="37">
        <v>309.286</v>
      </c>
      <c r="U31" s="37">
        <v>219.60929999999999</v>
      </c>
      <c r="V31" s="37">
        <v>130.34729999999999</v>
      </c>
      <c r="W31" s="37">
        <v>49.130299999999998</v>
      </c>
      <c r="X31" s="37">
        <v>9.2110000000000003</v>
      </c>
      <c r="Y31" s="37">
        <v>0.97660000000000002</v>
      </c>
      <c r="Z31" s="37">
        <v>159.11429999999999</v>
      </c>
      <c r="AA31" s="37" t="s">
        <v>128</v>
      </c>
    </row>
    <row r="32" spans="1:27" s="40" customFormat="1">
      <c r="A32" s="37" t="str">
        <f t="shared" si="10"/>
        <v>全国女</v>
      </c>
      <c r="B32" s="37" t="s">
        <v>77</v>
      </c>
      <c r="C32" s="37" t="s">
        <v>19</v>
      </c>
      <c r="D32" s="37">
        <v>6479.6517999999996</v>
      </c>
      <c r="E32" s="37">
        <v>220.48929999999999</v>
      </c>
      <c r="F32" s="37">
        <v>248.24420000000001</v>
      </c>
      <c r="G32" s="37">
        <v>260.83859999999999</v>
      </c>
      <c r="H32" s="37">
        <v>273.74110000000002</v>
      </c>
      <c r="I32" s="37">
        <v>291.34370000000001</v>
      </c>
      <c r="J32" s="37">
        <v>295.78769999999997</v>
      </c>
      <c r="K32" s="37">
        <v>318.75630000000001</v>
      </c>
      <c r="L32" s="37">
        <v>361.47120000000001</v>
      </c>
      <c r="M32" s="37">
        <v>410.16309999999999</v>
      </c>
      <c r="N32" s="37">
        <v>478.7303</v>
      </c>
      <c r="O32" s="37">
        <v>426.28480000000002</v>
      </c>
      <c r="P32" s="37">
        <v>390.21789999999999</v>
      </c>
      <c r="Q32" s="37">
        <v>370.42869999999999</v>
      </c>
      <c r="R32" s="37">
        <v>416.52080000000001</v>
      </c>
      <c r="S32" s="37">
        <v>476.2509</v>
      </c>
      <c r="T32" s="37">
        <v>383.80680000000001</v>
      </c>
      <c r="U32" s="37">
        <v>310.06349999999998</v>
      </c>
      <c r="V32" s="37">
        <v>236.63499999999999</v>
      </c>
      <c r="W32" s="37">
        <v>128.7713</v>
      </c>
      <c r="X32" s="37">
        <v>40.061399999999999</v>
      </c>
      <c r="Y32" s="37">
        <v>6.9756999999999998</v>
      </c>
      <c r="Z32" s="37">
        <v>134.06950000000001</v>
      </c>
    </row>
    <row r="33" spans="1:27" s="40" customFormat="1">
      <c r="A33" s="37" t="str">
        <f t="shared" si="10"/>
        <v>全国市部総数</v>
      </c>
      <c r="B33" s="37" t="s">
        <v>79</v>
      </c>
      <c r="C33" s="37" t="s">
        <v>78</v>
      </c>
      <c r="D33" s="37">
        <v>0</v>
      </c>
      <c r="E33" s="37">
        <v>0</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row>
    <row r="34" spans="1:27" s="40" customFormat="1">
      <c r="A34" s="37" t="str">
        <f t="shared" si="10"/>
        <v>全国市部男</v>
      </c>
      <c r="B34" s="37" t="s">
        <v>79</v>
      </c>
      <c r="C34" s="37" t="s">
        <v>17</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40" t="s">
        <v>129</v>
      </c>
    </row>
    <row r="35" spans="1:27" s="40" customFormat="1">
      <c r="A35" s="37" t="str">
        <f t="shared" si="10"/>
        <v>全国市部女</v>
      </c>
      <c r="B35" s="37" t="s">
        <v>79</v>
      </c>
      <c r="C35" s="37" t="s">
        <v>19</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row>
    <row r="36" spans="1:27">
      <c r="A36" s="37" t="str">
        <f t="shared" si="10"/>
        <v>全国郡部総数</v>
      </c>
      <c r="B36" s="37" t="s">
        <v>80</v>
      </c>
      <c r="C36" s="37" t="s">
        <v>78</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row>
    <row r="37" spans="1:27">
      <c r="A37" s="37" t="str">
        <f t="shared" si="10"/>
        <v>全国郡部男</v>
      </c>
      <c r="B37" s="37" t="s">
        <v>80</v>
      </c>
      <c r="C37" s="37" t="s">
        <v>17</v>
      </c>
      <c r="D37" s="37">
        <v>0</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t="s">
        <v>130</v>
      </c>
    </row>
    <row r="38" spans="1:27">
      <c r="A38" s="37" t="str">
        <f t="shared" si="10"/>
        <v>全国郡部女</v>
      </c>
      <c r="B38" s="37" t="s">
        <v>80</v>
      </c>
      <c r="C38" s="37" t="s">
        <v>19</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row>
    <row r="39" spans="1:27">
      <c r="A39" s="37" t="str">
        <f t="shared" si="10"/>
        <v>東北地方総数</v>
      </c>
      <c r="B39" s="37" t="s">
        <v>175</v>
      </c>
      <c r="C39" s="37" t="s">
        <v>78</v>
      </c>
      <c r="D39" s="37">
        <v>861.11950000000002</v>
      </c>
      <c r="E39" s="37">
        <v>27.4</v>
      </c>
      <c r="F39" s="37">
        <v>32.238399999999999</v>
      </c>
      <c r="G39" s="37">
        <v>35.251399999999997</v>
      </c>
      <c r="H39" s="37">
        <v>37.807099999999998</v>
      </c>
      <c r="I39" s="37">
        <v>33.8414</v>
      </c>
      <c r="J39" s="37">
        <v>34.994999999999997</v>
      </c>
      <c r="K39" s="37">
        <v>40.296500000000002</v>
      </c>
      <c r="L39" s="37">
        <v>47.579700000000003</v>
      </c>
      <c r="M39" s="37">
        <v>54.514299999999999</v>
      </c>
      <c r="N39" s="37">
        <v>59.278799999999997</v>
      </c>
      <c r="O39" s="37">
        <v>54.026200000000003</v>
      </c>
      <c r="P39" s="37">
        <v>55.868099999999998</v>
      </c>
      <c r="Q39" s="37">
        <v>59.950400000000002</v>
      </c>
      <c r="R39" s="37">
        <v>67.301500000000004</v>
      </c>
      <c r="S39" s="37">
        <v>65.7744</v>
      </c>
      <c r="T39" s="37">
        <v>47.953600000000002</v>
      </c>
      <c r="U39" s="37">
        <v>41.388500000000001</v>
      </c>
      <c r="V39" s="37">
        <v>31.593499999999999</v>
      </c>
      <c r="W39" s="37">
        <v>15.8537</v>
      </c>
      <c r="X39" s="37">
        <v>4.1685999999999996</v>
      </c>
      <c r="Y39" s="37">
        <v>0.58950000000000002</v>
      </c>
      <c r="Z39" s="37">
        <v>13.4489</v>
      </c>
    </row>
    <row r="40" spans="1:27">
      <c r="A40" s="37" t="str">
        <f t="shared" si="10"/>
        <v>東北地方男</v>
      </c>
      <c r="B40" s="37" t="s">
        <v>175</v>
      </c>
      <c r="C40" s="37" t="s">
        <v>17</v>
      </c>
      <c r="D40" s="37">
        <v>416.16930000000002</v>
      </c>
      <c r="E40" s="37">
        <v>13.9899</v>
      </c>
      <c r="F40" s="37">
        <v>16.512599999999999</v>
      </c>
      <c r="G40" s="37">
        <v>18.066099999999999</v>
      </c>
      <c r="H40" s="37">
        <v>19.515799999999999</v>
      </c>
      <c r="I40" s="37">
        <v>17.776199999999999</v>
      </c>
      <c r="J40" s="37">
        <v>18.1066</v>
      </c>
      <c r="K40" s="37">
        <v>20.623100000000001</v>
      </c>
      <c r="L40" s="37">
        <v>24.1782</v>
      </c>
      <c r="M40" s="37">
        <v>27.860600000000002</v>
      </c>
      <c r="N40" s="37">
        <v>30.122599999999998</v>
      </c>
      <c r="O40" s="37">
        <v>27.068999999999999</v>
      </c>
      <c r="P40" s="37">
        <v>27.7242</v>
      </c>
      <c r="Q40" s="37">
        <v>29.462900000000001</v>
      </c>
      <c r="R40" s="37">
        <v>32.779000000000003</v>
      </c>
      <c r="S40" s="37">
        <v>31.522600000000001</v>
      </c>
      <c r="T40" s="37">
        <v>21.1036</v>
      </c>
      <c r="U40" s="37">
        <v>16.293500000000002</v>
      </c>
      <c r="V40" s="37">
        <v>10.631</v>
      </c>
      <c r="W40" s="37">
        <v>4.1536999999999997</v>
      </c>
      <c r="X40" s="37">
        <v>0.75980000000000003</v>
      </c>
      <c r="Y40" s="37">
        <v>7.8600000000000003E-2</v>
      </c>
      <c r="Z40" s="37">
        <v>7.8396999999999997</v>
      </c>
      <c r="AA40" s="37" t="s">
        <v>182</v>
      </c>
    </row>
    <row r="41" spans="1:27">
      <c r="A41" s="37" t="str">
        <f t="shared" si="10"/>
        <v>東北地方女</v>
      </c>
      <c r="B41" s="37" t="s">
        <v>175</v>
      </c>
      <c r="C41" s="37" t="s">
        <v>19</v>
      </c>
      <c r="D41" s="37">
        <v>444.9502</v>
      </c>
      <c r="E41" s="37">
        <v>13.4101</v>
      </c>
      <c r="F41" s="37">
        <v>15.7258</v>
      </c>
      <c r="G41" s="37">
        <v>17.185300000000002</v>
      </c>
      <c r="H41" s="37">
        <v>18.2913</v>
      </c>
      <c r="I41" s="37">
        <v>16.065200000000001</v>
      </c>
      <c r="J41" s="37">
        <v>16.888400000000001</v>
      </c>
      <c r="K41" s="37">
        <v>19.673400000000001</v>
      </c>
      <c r="L41" s="37">
        <v>23.401499999999999</v>
      </c>
      <c r="M41" s="37">
        <v>26.653700000000001</v>
      </c>
      <c r="N41" s="37">
        <v>29.156199999999998</v>
      </c>
      <c r="O41" s="37">
        <v>26.9572</v>
      </c>
      <c r="P41" s="37">
        <v>28.143899999999999</v>
      </c>
      <c r="Q41" s="37">
        <v>30.487500000000001</v>
      </c>
      <c r="R41" s="37">
        <v>34.522500000000001</v>
      </c>
      <c r="S41" s="37">
        <v>34.251800000000003</v>
      </c>
      <c r="T41" s="37">
        <v>26.85</v>
      </c>
      <c r="U41" s="37">
        <v>25.094999999999999</v>
      </c>
      <c r="V41" s="37">
        <v>20.962499999999999</v>
      </c>
      <c r="W41" s="37">
        <v>11.7</v>
      </c>
      <c r="X41" s="37">
        <v>3.4087999999999998</v>
      </c>
      <c r="Y41" s="37">
        <v>0.51090000000000002</v>
      </c>
      <c r="Z41" s="37">
        <v>5.6092000000000004</v>
      </c>
    </row>
    <row r="42" spans="1:27">
      <c r="A42" s="37" t="str">
        <f t="shared" si="10"/>
        <v>北海道総数</v>
      </c>
      <c r="B42" s="37" t="s">
        <v>81</v>
      </c>
      <c r="C42" s="37" t="s">
        <v>78</v>
      </c>
      <c r="D42" s="37">
        <v>522.46140000000003</v>
      </c>
      <c r="E42" s="37">
        <v>16.237300000000001</v>
      </c>
      <c r="F42" s="37">
        <v>18.9483</v>
      </c>
      <c r="G42" s="37">
        <v>20.3948</v>
      </c>
      <c r="H42" s="37">
        <v>22.122900000000001</v>
      </c>
      <c r="I42" s="37">
        <v>22.040900000000001</v>
      </c>
      <c r="J42" s="37">
        <v>22.413</v>
      </c>
      <c r="K42" s="37">
        <v>24.746300000000002</v>
      </c>
      <c r="L42" s="37">
        <v>28.715399999999999</v>
      </c>
      <c r="M42" s="37">
        <v>33.654899999999998</v>
      </c>
      <c r="N42" s="37">
        <v>38.816200000000002</v>
      </c>
      <c r="O42" s="37">
        <v>34.555199999999999</v>
      </c>
      <c r="P42" s="37">
        <v>33.969900000000003</v>
      </c>
      <c r="Q42" s="37">
        <v>33.537999999999997</v>
      </c>
      <c r="R42" s="37">
        <v>39.587499999999999</v>
      </c>
      <c r="S42" s="37">
        <v>41.987499999999997</v>
      </c>
      <c r="T42" s="37">
        <v>30.744599999999998</v>
      </c>
      <c r="U42" s="37">
        <v>24.791799999999999</v>
      </c>
      <c r="V42" s="37">
        <v>17.736799999999999</v>
      </c>
      <c r="W42" s="37">
        <v>8.7232000000000003</v>
      </c>
      <c r="X42" s="37">
        <v>2.4417</v>
      </c>
      <c r="Y42" s="37">
        <v>0.38919999999999999</v>
      </c>
      <c r="Z42" s="37">
        <v>5.9059999999999997</v>
      </c>
    </row>
    <row r="43" spans="1:27">
      <c r="A43" s="37" t="str">
        <f t="shared" si="10"/>
        <v>北海道男</v>
      </c>
      <c r="B43" s="37" t="s">
        <v>81</v>
      </c>
      <c r="C43" s="37" t="s">
        <v>17</v>
      </c>
      <c r="D43" s="37">
        <v>246.50880000000001</v>
      </c>
      <c r="E43" s="37">
        <v>8.3003999999999998</v>
      </c>
      <c r="F43" s="37">
        <v>9.6777999999999995</v>
      </c>
      <c r="G43" s="37">
        <v>10.472799999999999</v>
      </c>
      <c r="H43" s="37">
        <v>11.3445</v>
      </c>
      <c r="I43" s="37">
        <v>11.2616</v>
      </c>
      <c r="J43" s="37">
        <v>11.258699999999999</v>
      </c>
      <c r="K43" s="37">
        <v>12.400600000000001</v>
      </c>
      <c r="L43" s="37">
        <v>14.2111</v>
      </c>
      <c r="M43" s="37">
        <v>16.637699999999999</v>
      </c>
      <c r="N43" s="37">
        <v>19.142600000000002</v>
      </c>
      <c r="O43" s="37">
        <v>16.629200000000001</v>
      </c>
      <c r="P43" s="37">
        <v>16.2041</v>
      </c>
      <c r="Q43" s="37">
        <v>16.059000000000001</v>
      </c>
      <c r="R43" s="37">
        <v>18.572700000000001</v>
      </c>
      <c r="S43" s="37">
        <v>18.968900000000001</v>
      </c>
      <c r="T43" s="37">
        <v>12.9839</v>
      </c>
      <c r="U43" s="37">
        <v>9.8184000000000005</v>
      </c>
      <c r="V43" s="37">
        <v>6.3021000000000003</v>
      </c>
      <c r="W43" s="37">
        <v>2.4544000000000001</v>
      </c>
      <c r="X43" s="37">
        <v>0.4677</v>
      </c>
      <c r="Y43" s="37">
        <v>5.16E-2</v>
      </c>
      <c r="Z43" s="37">
        <v>3.2890000000000001</v>
      </c>
      <c r="AA43" s="37" t="s">
        <v>131</v>
      </c>
    </row>
    <row r="44" spans="1:27">
      <c r="A44" s="37" t="str">
        <f t="shared" si="10"/>
        <v>北海道女</v>
      </c>
      <c r="B44" s="37" t="s">
        <v>81</v>
      </c>
      <c r="C44" s="37" t="s">
        <v>19</v>
      </c>
      <c r="D44" s="37">
        <v>275.95260000000002</v>
      </c>
      <c r="E44" s="37">
        <v>7.9368999999999996</v>
      </c>
      <c r="F44" s="37">
        <v>9.2705000000000002</v>
      </c>
      <c r="G44" s="37">
        <v>9.9220000000000006</v>
      </c>
      <c r="H44" s="37">
        <v>10.7784</v>
      </c>
      <c r="I44" s="37">
        <v>10.779299999999999</v>
      </c>
      <c r="J44" s="37">
        <v>11.154299999999999</v>
      </c>
      <c r="K44" s="37">
        <v>12.345700000000001</v>
      </c>
      <c r="L44" s="37">
        <v>14.504300000000001</v>
      </c>
      <c r="M44" s="37">
        <v>17.017199999999999</v>
      </c>
      <c r="N44" s="37">
        <v>19.6736</v>
      </c>
      <c r="O44" s="37">
        <v>17.925999999999998</v>
      </c>
      <c r="P44" s="37">
        <v>17.765799999999999</v>
      </c>
      <c r="Q44" s="37">
        <v>17.478999999999999</v>
      </c>
      <c r="R44" s="37">
        <v>21.014800000000001</v>
      </c>
      <c r="S44" s="37">
        <v>23.018599999999999</v>
      </c>
      <c r="T44" s="37">
        <v>17.7607</v>
      </c>
      <c r="U44" s="37">
        <v>14.9734</v>
      </c>
      <c r="V44" s="37">
        <v>11.434699999999999</v>
      </c>
      <c r="W44" s="37">
        <v>6.2687999999999997</v>
      </c>
      <c r="X44" s="37">
        <v>1.974</v>
      </c>
      <c r="Y44" s="37">
        <v>0.33760000000000001</v>
      </c>
      <c r="Z44" s="37">
        <v>2.617</v>
      </c>
    </row>
    <row r="45" spans="1:27">
      <c r="A45" s="37" t="str">
        <f t="shared" si="10"/>
        <v>青森県総数</v>
      </c>
      <c r="B45" s="37" t="s">
        <v>82</v>
      </c>
      <c r="C45" s="37" t="s">
        <v>78</v>
      </c>
      <c r="D45" s="37">
        <v>123.7984</v>
      </c>
      <c r="E45" s="37">
        <v>3.7334000000000001</v>
      </c>
      <c r="F45" s="37">
        <v>4.3520000000000003</v>
      </c>
      <c r="G45" s="37">
        <v>4.8258000000000001</v>
      </c>
      <c r="H45" s="37">
        <v>5.2089999999999996</v>
      </c>
      <c r="I45" s="37">
        <v>4.3853999999999997</v>
      </c>
      <c r="J45" s="37">
        <v>4.6128</v>
      </c>
      <c r="K45" s="37">
        <v>5.3139000000000003</v>
      </c>
      <c r="L45" s="37">
        <v>6.4848999999999997</v>
      </c>
      <c r="M45" s="37">
        <v>7.58</v>
      </c>
      <c r="N45" s="37">
        <v>8.5326000000000004</v>
      </c>
      <c r="O45" s="37">
        <v>8.1545000000000005</v>
      </c>
      <c r="P45" s="37">
        <v>8.4209999999999994</v>
      </c>
      <c r="Q45" s="37">
        <v>8.9225999999999992</v>
      </c>
      <c r="R45" s="37">
        <v>10.069900000000001</v>
      </c>
      <c r="S45" s="37">
        <v>10.1906</v>
      </c>
      <c r="T45" s="37">
        <v>7.3871000000000002</v>
      </c>
      <c r="U45" s="37">
        <v>6.2724000000000002</v>
      </c>
      <c r="V45" s="37">
        <v>4.6710000000000003</v>
      </c>
      <c r="W45" s="37">
        <v>2.1082000000000001</v>
      </c>
      <c r="X45" s="37">
        <v>0.52370000000000005</v>
      </c>
      <c r="Y45" s="37">
        <v>7.1400000000000005E-2</v>
      </c>
      <c r="Z45" s="37">
        <v>1.9762</v>
      </c>
    </row>
    <row r="46" spans="1:27">
      <c r="A46" s="37" t="str">
        <f t="shared" si="10"/>
        <v>青森県男</v>
      </c>
      <c r="B46" s="37" t="s">
        <v>82</v>
      </c>
      <c r="C46" s="37" t="s">
        <v>17</v>
      </c>
      <c r="D46" s="37">
        <v>58.340200000000003</v>
      </c>
      <c r="E46" s="37">
        <v>1.8979999999999999</v>
      </c>
      <c r="F46" s="37">
        <v>2.2328000000000001</v>
      </c>
      <c r="G46" s="37">
        <v>2.4590000000000001</v>
      </c>
      <c r="H46" s="37">
        <v>2.6958000000000002</v>
      </c>
      <c r="I46" s="37">
        <v>2.3001999999999998</v>
      </c>
      <c r="J46" s="37">
        <v>2.3885999999999998</v>
      </c>
      <c r="K46" s="37">
        <v>2.7</v>
      </c>
      <c r="L46" s="37">
        <v>3.2576000000000001</v>
      </c>
      <c r="M46" s="37">
        <v>3.8178000000000001</v>
      </c>
      <c r="N46" s="37">
        <v>4.2462</v>
      </c>
      <c r="O46" s="37">
        <v>3.9796999999999998</v>
      </c>
      <c r="P46" s="37">
        <v>4.0682999999999998</v>
      </c>
      <c r="Q46" s="37">
        <v>4.2344999999999997</v>
      </c>
      <c r="R46" s="37">
        <v>4.7561999999999998</v>
      </c>
      <c r="S46" s="37">
        <v>4.6936</v>
      </c>
      <c r="T46" s="37">
        <v>3.0775999999999999</v>
      </c>
      <c r="U46" s="37">
        <v>2.3523000000000001</v>
      </c>
      <c r="V46" s="37">
        <v>1.4816</v>
      </c>
      <c r="W46" s="37">
        <v>0.50929999999999997</v>
      </c>
      <c r="X46" s="37">
        <v>8.4000000000000005E-2</v>
      </c>
      <c r="Y46" s="37">
        <v>8.5000000000000006E-3</v>
      </c>
      <c r="Z46" s="37">
        <v>1.0986</v>
      </c>
      <c r="AA46" s="37" t="s">
        <v>132</v>
      </c>
    </row>
    <row r="47" spans="1:27">
      <c r="A47" s="37" t="str">
        <f t="shared" si="10"/>
        <v>青森県女</v>
      </c>
      <c r="B47" s="37" t="s">
        <v>82</v>
      </c>
      <c r="C47" s="37" t="s">
        <v>19</v>
      </c>
      <c r="D47" s="37">
        <v>65.458200000000005</v>
      </c>
      <c r="E47" s="37">
        <v>1.8353999999999999</v>
      </c>
      <c r="F47" s="37">
        <v>2.1192000000000002</v>
      </c>
      <c r="G47" s="37">
        <v>2.3668</v>
      </c>
      <c r="H47" s="37">
        <v>2.5131999999999999</v>
      </c>
      <c r="I47" s="37">
        <v>2.0851999999999999</v>
      </c>
      <c r="J47" s="37">
        <v>2.2242000000000002</v>
      </c>
      <c r="K47" s="37">
        <v>2.6139000000000001</v>
      </c>
      <c r="L47" s="37">
        <v>3.2273000000000001</v>
      </c>
      <c r="M47" s="37">
        <v>3.7622</v>
      </c>
      <c r="N47" s="37">
        <v>4.2864000000000004</v>
      </c>
      <c r="O47" s="37">
        <v>4.1748000000000003</v>
      </c>
      <c r="P47" s="37">
        <v>4.3526999999999996</v>
      </c>
      <c r="Q47" s="37">
        <v>4.6881000000000004</v>
      </c>
      <c r="R47" s="37">
        <v>5.3136999999999999</v>
      </c>
      <c r="S47" s="37">
        <v>5.4969999999999999</v>
      </c>
      <c r="T47" s="37">
        <v>4.3094999999999999</v>
      </c>
      <c r="U47" s="37">
        <v>3.9201000000000001</v>
      </c>
      <c r="V47" s="37">
        <v>3.1894</v>
      </c>
      <c r="W47" s="37">
        <v>1.5989</v>
      </c>
      <c r="X47" s="37">
        <v>0.43969999999999998</v>
      </c>
      <c r="Y47" s="37">
        <v>6.2899999999999998E-2</v>
      </c>
      <c r="Z47" s="37">
        <v>0.87760000000000005</v>
      </c>
    </row>
    <row r="48" spans="1:27">
      <c r="A48" s="37" t="str">
        <f t="shared" si="10"/>
        <v>岩手県総数</v>
      </c>
      <c r="B48" s="37" t="s">
        <v>83</v>
      </c>
      <c r="C48" s="37" t="s">
        <v>78</v>
      </c>
      <c r="D48" s="37">
        <v>121.0534</v>
      </c>
      <c r="E48" s="37">
        <v>3.7343999999999999</v>
      </c>
      <c r="F48" s="37">
        <v>4.5091000000000001</v>
      </c>
      <c r="G48" s="37">
        <v>5.0011999999999999</v>
      </c>
      <c r="H48" s="37">
        <v>5.2453000000000003</v>
      </c>
      <c r="I48" s="37">
        <v>4.3292000000000002</v>
      </c>
      <c r="J48" s="37">
        <v>4.6745000000000001</v>
      </c>
      <c r="K48" s="37">
        <v>5.3514999999999997</v>
      </c>
      <c r="L48" s="37">
        <v>6.4409000000000001</v>
      </c>
      <c r="M48" s="37">
        <v>7.4893999999999998</v>
      </c>
      <c r="N48" s="37">
        <v>8.2138000000000009</v>
      </c>
      <c r="O48" s="37">
        <v>7.6369999999999996</v>
      </c>
      <c r="P48" s="37">
        <v>7.9659000000000004</v>
      </c>
      <c r="Q48" s="37">
        <v>8.5341000000000005</v>
      </c>
      <c r="R48" s="37">
        <v>9.6054999999999993</v>
      </c>
      <c r="S48" s="37">
        <v>9.4026999999999994</v>
      </c>
      <c r="T48" s="37">
        <v>7.1266999999999996</v>
      </c>
      <c r="U48" s="37">
        <v>6.3395000000000001</v>
      </c>
      <c r="V48" s="37">
        <v>4.8414999999999999</v>
      </c>
      <c r="W48" s="37">
        <v>2.3862000000000001</v>
      </c>
      <c r="X48" s="37">
        <v>0.6411</v>
      </c>
      <c r="Y48" s="37">
        <v>9.2700000000000005E-2</v>
      </c>
      <c r="Z48" s="37">
        <v>1.4912000000000001</v>
      </c>
    </row>
    <row r="49" spans="1:27">
      <c r="A49" s="37" t="str">
        <f t="shared" si="10"/>
        <v>岩手県男</v>
      </c>
      <c r="B49" s="37" t="s">
        <v>83</v>
      </c>
      <c r="C49" s="37" t="s">
        <v>17</v>
      </c>
      <c r="D49" s="37">
        <v>58.295200000000001</v>
      </c>
      <c r="E49" s="37">
        <v>1.9058999999999999</v>
      </c>
      <c r="F49" s="37">
        <v>2.3018000000000001</v>
      </c>
      <c r="G49" s="37">
        <v>2.5686</v>
      </c>
      <c r="H49" s="37">
        <v>2.7012</v>
      </c>
      <c r="I49" s="37">
        <v>2.2688999999999999</v>
      </c>
      <c r="J49" s="37">
        <v>2.4142999999999999</v>
      </c>
      <c r="K49" s="37">
        <v>2.7431999999999999</v>
      </c>
      <c r="L49" s="37">
        <v>3.2736000000000001</v>
      </c>
      <c r="M49" s="37">
        <v>3.8298999999999999</v>
      </c>
      <c r="N49" s="37">
        <v>4.2221000000000002</v>
      </c>
      <c r="O49" s="37">
        <v>3.8285</v>
      </c>
      <c r="P49" s="37">
        <v>3.9933999999999998</v>
      </c>
      <c r="Q49" s="37">
        <v>4.2286000000000001</v>
      </c>
      <c r="R49" s="37">
        <v>4.7015000000000002</v>
      </c>
      <c r="S49" s="37">
        <v>4.4766000000000004</v>
      </c>
      <c r="T49" s="37">
        <v>3.0592000000000001</v>
      </c>
      <c r="U49" s="37">
        <v>2.4708000000000001</v>
      </c>
      <c r="V49" s="37">
        <v>1.6248</v>
      </c>
      <c r="W49" s="37">
        <v>0.63229999999999997</v>
      </c>
      <c r="X49" s="37">
        <v>0.1116</v>
      </c>
      <c r="Y49" s="37">
        <v>1.11E-2</v>
      </c>
      <c r="Z49" s="37">
        <v>0.92730000000000001</v>
      </c>
      <c r="AA49" s="37" t="s">
        <v>133</v>
      </c>
    </row>
    <row r="50" spans="1:27">
      <c r="A50" s="37" t="str">
        <f t="shared" si="10"/>
        <v>岩手県女</v>
      </c>
      <c r="B50" s="37" t="s">
        <v>83</v>
      </c>
      <c r="C50" s="37" t="s">
        <v>19</v>
      </c>
      <c r="D50" s="37">
        <v>62.758200000000002</v>
      </c>
      <c r="E50" s="37">
        <v>1.8285</v>
      </c>
      <c r="F50" s="37">
        <v>2.2073</v>
      </c>
      <c r="G50" s="37">
        <v>2.4325999999999999</v>
      </c>
      <c r="H50" s="37">
        <v>2.5440999999999998</v>
      </c>
      <c r="I50" s="37">
        <v>2.0602999999999998</v>
      </c>
      <c r="J50" s="37">
        <v>2.2602000000000002</v>
      </c>
      <c r="K50" s="37">
        <v>2.6082999999999998</v>
      </c>
      <c r="L50" s="37">
        <v>3.1673</v>
      </c>
      <c r="M50" s="37">
        <v>3.6595</v>
      </c>
      <c r="N50" s="37">
        <v>3.9916999999999998</v>
      </c>
      <c r="O50" s="37">
        <v>3.8085</v>
      </c>
      <c r="P50" s="37">
        <v>3.9725000000000001</v>
      </c>
      <c r="Q50" s="37">
        <v>4.3055000000000003</v>
      </c>
      <c r="R50" s="37">
        <v>4.9039999999999999</v>
      </c>
      <c r="S50" s="37">
        <v>4.9260999999999999</v>
      </c>
      <c r="T50" s="37">
        <v>4.0674999999999999</v>
      </c>
      <c r="U50" s="37">
        <v>3.8687</v>
      </c>
      <c r="V50" s="37">
        <v>3.2166999999999999</v>
      </c>
      <c r="W50" s="37">
        <v>1.7539</v>
      </c>
      <c r="X50" s="37">
        <v>0.52949999999999997</v>
      </c>
      <c r="Y50" s="37">
        <v>8.1600000000000006E-2</v>
      </c>
      <c r="Z50" s="37">
        <v>0.56389999999999996</v>
      </c>
    </row>
    <row r="51" spans="1:27">
      <c r="A51" s="37" t="str">
        <f t="shared" si="10"/>
        <v>宮城県総数</v>
      </c>
      <c r="B51" s="37" t="s">
        <v>84</v>
      </c>
      <c r="C51" s="37" t="s">
        <v>78</v>
      </c>
      <c r="D51" s="37">
        <v>230.1996</v>
      </c>
      <c r="E51" s="37">
        <v>7.9154</v>
      </c>
      <c r="F51" s="37">
        <v>9.2065999999999999</v>
      </c>
      <c r="G51" s="37">
        <v>9.7208000000000006</v>
      </c>
      <c r="H51" s="37">
        <v>10.9137</v>
      </c>
      <c r="I51" s="37">
        <v>11.2346</v>
      </c>
      <c r="J51" s="37">
        <v>10.667899999999999</v>
      </c>
      <c r="K51" s="37">
        <v>12.0945</v>
      </c>
      <c r="L51" s="37">
        <v>13.989100000000001</v>
      </c>
      <c r="M51" s="37">
        <v>15.626099999999999</v>
      </c>
      <c r="N51" s="37">
        <v>16.899000000000001</v>
      </c>
      <c r="O51" s="37">
        <v>14.656700000000001</v>
      </c>
      <c r="P51" s="37">
        <v>14.116400000000001</v>
      </c>
      <c r="Q51" s="37">
        <v>14.486499999999999</v>
      </c>
      <c r="R51" s="37">
        <v>16.145900000000001</v>
      </c>
      <c r="S51" s="37">
        <v>15.7967</v>
      </c>
      <c r="T51" s="37">
        <v>11.3819</v>
      </c>
      <c r="U51" s="37">
        <v>9.3054000000000006</v>
      </c>
      <c r="V51" s="37">
        <v>6.8330000000000002</v>
      </c>
      <c r="W51" s="37">
        <v>3.3933</v>
      </c>
      <c r="X51" s="37">
        <v>0.90890000000000004</v>
      </c>
      <c r="Y51" s="37">
        <v>0.1333</v>
      </c>
      <c r="Z51" s="37">
        <v>4.7739000000000003</v>
      </c>
    </row>
    <row r="52" spans="1:27">
      <c r="A52" s="37" t="str">
        <f t="shared" si="10"/>
        <v>宮城県男</v>
      </c>
      <c r="B52" s="37" t="s">
        <v>84</v>
      </c>
      <c r="C52" s="37" t="s">
        <v>17</v>
      </c>
      <c r="D52" s="37">
        <v>112.2598</v>
      </c>
      <c r="E52" s="37">
        <v>4.0636000000000001</v>
      </c>
      <c r="F52" s="37">
        <v>4.7279</v>
      </c>
      <c r="G52" s="37">
        <v>4.9724000000000004</v>
      </c>
      <c r="H52" s="37">
        <v>5.6147</v>
      </c>
      <c r="I52" s="37">
        <v>5.8085000000000004</v>
      </c>
      <c r="J52" s="37">
        <v>5.3941999999999997</v>
      </c>
      <c r="K52" s="37">
        <v>6.1185</v>
      </c>
      <c r="L52" s="37">
        <v>7.0072999999999999</v>
      </c>
      <c r="M52" s="37">
        <v>7.9004000000000003</v>
      </c>
      <c r="N52" s="37">
        <v>8.5541999999999998</v>
      </c>
      <c r="O52" s="37">
        <v>7.4043999999999999</v>
      </c>
      <c r="P52" s="37">
        <v>7.0243000000000002</v>
      </c>
      <c r="Q52" s="37">
        <v>7.1245000000000003</v>
      </c>
      <c r="R52" s="37">
        <v>7.8502000000000001</v>
      </c>
      <c r="S52" s="37">
        <v>7.5682</v>
      </c>
      <c r="T52" s="37">
        <v>5.1637000000000004</v>
      </c>
      <c r="U52" s="37">
        <v>3.78</v>
      </c>
      <c r="V52" s="37">
        <v>2.3940000000000001</v>
      </c>
      <c r="W52" s="37">
        <v>0.93689999999999996</v>
      </c>
      <c r="X52" s="37">
        <v>0.17910000000000001</v>
      </c>
      <c r="Y52" s="37">
        <v>1.9699999999999999E-2</v>
      </c>
      <c r="Z52" s="37">
        <v>2.6530999999999998</v>
      </c>
      <c r="AA52" s="37" t="s">
        <v>134</v>
      </c>
    </row>
    <row r="53" spans="1:27">
      <c r="A53" s="37" t="str">
        <f t="shared" si="10"/>
        <v>宮城県女</v>
      </c>
      <c r="B53" s="37" t="s">
        <v>84</v>
      </c>
      <c r="C53" s="37" t="s">
        <v>19</v>
      </c>
      <c r="D53" s="37">
        <v>117.93980000000001</v>
      </c>
      <c r="E53" s="37">
        <v>3.8517999999999999</v>
      </c>
      <c r="F53" s="37">
        <v>4.4786999999999999</v>
      </c>
      <c r="G53" s="37">
        <v>4.7484000000000002</v>
      </c>
      <c r="H53" s="37">
        <v>5.2990000000000004</v>
      </c>
      <c r="I53" s="37">
        <v>5.4260999999999999</v>
      </c>
      <c r="J53" s="37">
        <v>5.2736999999999998</v>
      </c>
      <c r="K53" s="37">
        <v>5.976</v>
      </c>
      <c r="L53" s="37">
        <v>6.9817999999999998</v>
      </c>
      <c r="M53" s="37">
        <v>7.7256999999999998</v>
      </c>
      <c r="N53" s="37">
        <v>8.3447999999999993</v>
      </c>
      <c r="O53" s="37">
        <v>7.2523</v>
      </c>
      <c r="P53" s="37">
        <v>7.0921000000000003</v>
      </c>
      <c r="Q53" s="37">
        <v>7.3620000000000001</v>
      </c>
      <c r="R53" s="37">
        <v>8.2957000000000001</v>
      </c>
      <c r="S53" s="37">
        <v>8.2285000000000004</v>
      </c>
      <c r="T53" s="37">
        <v>6.2182000000000004</v>
      </c>
      <c r="U53" s="37">
        <v>5.5254000000000003</v>
      </c>
      <c r="V53" s="37">
        <v>4.4390000000000001</v>
      </c>
      <c r="W53" s="37">
        <v>2.4563999999999999</v>
      </c>
      <c r="X53" s="37">
        <v>0.7298</v>
      </c>
      <c r="Y53" s="37">
        <v>0.11360000000000001</v>
      </c>
      <c r="Z53" s="37">
        <v>2.1208</v>
      </c>
    </row>
    <row r="54" spans="1:27">
      <c r="A54" s="37" t="str">
        <f t="shared" si="10"/>
        <v>秋田県総数</v>
      </c>
      <c r="B54" s="37" t="s">
        <v>85</v>
      </c>
      <c r="C54" s="37" t="s">
        <v>78</v>
      </c>
      <c r="D54" s="37">
        <v>95.950199999999995</v>
      </c>
      <c r="E54" s="37">
        <v>2.5270999999999999</v>
      </c>
      <c r="F54" s="37">
        <v>3.1303999999999998</v>
      </c>
      <c r="G54" s="37">
        <v>3.6097999999999999</v>
      </c>
      <c r="H54" s="37">
        <v>3.6339000000000001</v>
      </c>
      <c r="I54" s="37">
        <v>2.9192</v>
      </c>
      <c r="J54" s="37">
        <v>3.1955</v>
      </c>
      <c r="K54" s="37">
        <v>3.8607</v>
      </c>
      <c r="L54" s="37">
        <v>4.8498000000000001</v>
      </c>
      <c r="M54" s="37">
        <v>5.8249000000000004</v>
      </c>
      <c r="N54" s="37">
        <v>6.2496999999999998</v>
      </c>
      <c r="O54" s="37">
        <v>5.8055000000000003</v>
      </c>
      <c r="P54" s="37">
        <v>6.4452999999999996</v>
      </c>
      <c r="Q54" s="37">
        <v>7.2842000000000002</v>
      </c>
      <c r="R54" s="37">
        <v>8.3851999999999993</v>
      </c>
      <c r="S54" s="37">
        <v>8.4106000000000005</v>
      </c>
      <c r="T54" s="37">
        <v>6.0499000000000001</v>
      </c>
      <c r="U54" s="37">
        <v>5.6433</v>
      </c>
      <c r="V54" s="37">
        <v>4.4246999999999996</v>
      </c>
      <c r="W54" s="37">
        <v>2.2147999999999999</v>
      </c>
      <c r="X54" s="37">
        <v>0.55469999999999997</v>
      </c>
      <c r="Y54" s="37">
        <v>7.3599999999999999E-2</v>
      </c>
      <c r="Z54" s="37">
        <v>0.85740000000000005</v>
      </c>
    </row>
    <row r="55" spans="1:27">
      <c r="A55" s="37" t="str">
        <f t="shared" si="10"/>
        <v>秋田県男</v>
      </c>
      <c r="B55" s="37" t="s">
        <v>85</v>
      </c>
      <c r="C55" s="37" t="s">
        <v>17</v>
      </c>
      <c r="D55" s="37">
        <v>45.243899999999996</v>
      </c>
      <c r="E55" s="37">
        <v>1.2881</v>
      </c>
      <c r="F55" s="37">
        <v>1.5966</v>
      </c>
      <c r="G55" s="37">
        <v>1.8580000000000001</v>
      </c>
      <c r="H55" s="37">
        <v>1.8712</v>
      </c>
      <c r="I55" s="37">
        <v>1.5431999999999999</v>
      </c>
      <c r="J55" s="37">
        <v>1.6644000000000001</v>
      </c>
      <c r="K55" s="37">
        <v>1.9668000000000001</v>
      </c>
      <c r="L55" s="37">
        <v>2.4780000000000002</v>
      </c>
      <c r="M55" s="37">
        <v>2.9906000000000001</v>
      </c>
      <c r="N55" s="37">
        <v>3.1476999999999999</v>
      </c>
      <c r="O55" s="37">
        <v>2.8685999999999998</v>
      </c>
      <c r="P55" s="37">
        <v>3.1301000000000001</v>
      </c>
      <c r="Q55" s="37">
        <v>3.5316000000000001</v>
      </c>
      <c r="R55" s="37">
        <v>4.0308000000000002</v>
      </c>
      <c r="S55" s="37">
        <v>3.9605000000000001</v>
      </c>
      <c r="T55" s="37">
        <v>2.5621999999999998</v>
      </c>
      <c r="U55" s="37">
        <v>2.1413000000000002</v>
      </c>
      <c r="V55" s="37">
        <v>1.4488000000000001</v>
      </c>
      <c r="W55" s="37">
        <v>0.54949999999999999</v>
      </c>
      <c r="X55" s="37">
        <v>9.5699999999999993E-2</v>
      </c>
      <c r="Y55" s="37">
        <v>0.01</v>
      </c>
      <c r="Z55" s="37">
        <v>0.51019999999999999</v>
      </c>
      <c r="AA55" s="37" t="s">
        <v>135</v>
      </c>
    </row>
    <row r="56" spans="1:27">
      <c r="A56" s="37" t="str">
        <f t="shared" si="10"/>
        <v>秋田県女</v>
      </c>
      <c r="B56" s="37" t="s">
        <v>85</v>
      </c>
      <c r="C56" s="37" t="s">
        <v>19</v>
      </c>
      <c r="D56" s="37">
        <v>50.706299999999999</v>
      </c>
      <c r="E56" s="37">
        <v>1.2390000000000001</v>
      </c>
      <c r="F56" s="37">
        <v>1.5338000000000001</v>
      </c>
      <c r="G56" s="37">
        <v>1.7518</v>
      </c>
      <c r="H56" s="37">
        <v>1.7626999999999999</v>
      </c>
      <c r="I56" s="37">
        <v>1.3759999999999999</v>
      </c>
      <c r="J56" s="37">
        <v>1.5310999999999999</v>
      </c>
      <c r="K56" s="37">
        <v>1.8938999999999999</v>
      </c>
      <c r="L56" s="37">
        <v>2.3717999999999999</v>
      </c>
      <c r="M56" s="37">
        <v>2.8342999999999998</v>
      </c>
      <c r="N56" s="37">
        <v>3.1019999999999999</v>
      </c>
      <c r="O56" s="37">
        <v>2.9369000000000001</v>
      </c>
      <c r="P56" s="37">
        <v>3.3151999999999999</v>
      </c>
      <c r="Q56" s="37">
        <v>3.7526000000000002</v>
      </c>
      <c r="R56" s="37">
        <v>4.3544</v>
      </c>
      <c r="S56" s="37">
        <v>4.4500999999999999</v>
      </c>
      <c r="T56" s="37">
        <v>3.4876999999999998</v>
      </c>
      <c r="U56" s="37">
        <v>3.5019999999999998</v>
      </c>
      <c r="V56" s="37">
        <v>2.9759000000000002</v>
      </c>
      <c r="W56" s="37">
        <v>1.6653</v>
      </c>
      <c r="X56" s="37">
        <v>0.45900000000000002</v>
      </c>
      <c r="Y56" s="37">
        <v>6.3600000000000004E-2</v>
      </c>
      <c r="Z56" s="37">
        <v>0.34720000000000001</v>
      </c>
    </row>
    <row r="57" spans="1:27" s="41" customFormat="1" ht="12.75" customHeight="1">
      <c r="A57" s="37" t="str">
        <f t="shared" si="10"/>
        <v>山形県総数</v>
      </c>
      <c r="B57" s="37" t="s">
        <v>86</v>
      </c>
      <c r="C57" s="37" t="s">
        <v>78</v>
      </c>
      <c r="D57" s="37">
        <v>106.8027</v>
      </c>
      <c r="E57" s="37">
        <v>3.4298000000000002</v>
      </c>
      <c r="F57" s="37">
        <v>4.0702999999999996</v>
      </c>
      <c r="G57" s="37">
        <v>4.5084999999999997</v>
      </c>
      <c r="H57" s="37">
        <v>4.6871999999999998</v>
      </c>
      <c r="I57" s="37">
        <v>3.9731000000000001</v>
      </c>
      <c r="J57" s="37">
        <v>4.1003999999999996</v>
      </c>
      <c r="K57" s="37">
        <v>4.883</v>
      </c>
      <c r="L57" s="37">
        <v>5.7811000000000003</v>
      </c>
      <c r="M57" s="37">
        <v>6.6196999999999999</v>
      </c>
      <c r="N57" s="37">
        <v>6.9537000000000004</v>
      </c>
      <c r="O57" s="37">
        <v>6.4131999999999998</v>
      </c>
      <c r="P57" s="37">
        <v>6.8753000000000002</v>
      </c>
      <c r="Q57" s="37">
        <v>7.5952000000000002</v>
      </c>
      <c r="R57" s="37">
        <v>8.5618999999999996</v>
      </c>
      <c r="S57" s="37">
        <v>8.3299000000000003</v>
      </c>
      <c r="T57" s="37">
        <v>6.0975000000000001</v>
      </c>
      <c r="U57" s="37">
        <v>5.4852999999999996</v>
      </c>
      <c r="V57" s="37">
        <v>4.3739999999999997</v>
      </c>
      <c r="W57" s="37">
        <v>2.3774000000000002</v>
      </c>
      <c r="X57" s="37">
        <v>0.64180000000000004</v>
      </c>
      <c r="Y57" s="37">
        <v>8.7599999999999997E-2</v>
      </c>
      <c r="Z57" s="37">
        <v>0.95679999999999998</v>
      </c>
    </row>
    <row r="58" spans="1:27" s="41" customFormat="1">
      <c r="A58" s="37" t="str">
        <f t="shared" si="10"/>
        <v>山形県男</v>
      </c>
      <c r="B58" s="37" t="s">
        <v>86</v>
      </c>
      <c r="C58" s="37" t="s">
        <v>17</v>
      </c>
      <c r="D58" s="37">
        <v>51.643799999999999</v>
      </c>
      <c r="E58" s="37">
        <v>1.7653000000000001</v>
      </c>
      <c r="F58" s="37">
        <v>2.0746000000000002</v>
      </c>
      <c r="G58" s="37">
        <v>2.3191999999999999</v>
      </c>
      <c r="H58" s="37">
        <v>2.4159999999999999</v>
      </c>
      <c r="I58" s="37">
        <v>2.1105999999999998</v>
      </c>
      <c r="J58" s="37">
        <v>2.1368999999999998</v>
      </c>
      <c r="K58" s="37">
        <v>2.5005999999999999</v>
      </c>
      <c r="L58" s="37">
        <v>2.9523999999999999</v>
      </c>
      <c r="M58" s="37">
        <v>3.4036</v>
      </c>
      <c r="N58" s="37">
        <v>3.5068000000000001</v>
      </c>
      <c r="O58" s="37">
        <v>3.1932</v>
      </c>
      <c r="P58" s="37">
        <v>3.4049</v>
      </c>
      <c r="Q58" s="37">
        <v>3.7442000000000002</v>
      </c>
      <c r="R58" s="37">
        <v>4.2191999999999998</v>
      </c>
      <c r="S58" s="37">
        <v>4.1078000000000001</v>
      </c>
      <c r="T58" s="37">
        <v>2.7523</v>
      </c>
      <c r="U58" s="37">
        <v>2.2069999999999999</v>
      </c>
      <c r="V58" s="37">
        <v>1.5004</v>
      </c>
      <c r="W58" s="37">
        <v>0.62339999999999995</v>
      </c>
      <c r="X58" s="37">
        <v>0.1173</v>
      </c>
      <c r="Y58" s="37">
        <v>1.14E-2</v>
      </c>
      <c r="Z58" s="37">
        <v>0.57669999999999999</v>
      </c>
      <c r="AA58" s="41" t="s">
        <v>136</v>
      </c>
    </row>
    <row r="59" spans="1:27">
      <c r="A59" s="37" t="str">
        <f t="shared" si="10"/>
        <v>山形県女</v>
      </c>
      <c r="B59" s="37" t="s">
        <v>86</v>
      </c>
      <c r="C59" s="37" t="s">
        <v>19</v>
      </c>
      <c r="D59" s="37">
        <v>55.158900000000003</v>
      </c>
      <c r="E59" s="37">
        <v>1.6645000000000001</v>
      </c>
      <c r="F59" s="37">
        <v>1.9957</v>
      </c>
      <c r="G59" s="37">
        <v>2.1892999999999998</v>
      </c>
      <c r="H59" s="37">
        <v>2.2711999999999999</v>
      </c>
      <c r="I59" s="37">
        <v>1.8625</v>
      </c>
      <c r="J59" s="37">
        <v>1.9635</v>
      </c>
      <c r="K59" s="37">
        <v>2.3824000000000001</v>
      </c>
      <c r="L59" s="37">
        <v>2.8287</v>
      </c>
      <c r="M59" s="37">
        <v>3.2161</v>
      </c>
      <c r="N59" s="37">
        <v>3.4468999999999999</v>
      </c>
      <c r="O59" s="37">
        <v>3.22</v>
      </c>
      <c r="P59" s="37">
        <v>3.4704000000000002</v>
      </c>
      <c r="Q59" s="37">
        <v>3.851</v>
      </c>
      <c r="R59" s="37">
        <v>4.3426999999999998</v>
      </c>
      <c r="S59" s="37">
        <v>4.2221000000000002</v>
      </c>
      <c r="T59" s="37">
        <v>3.3452000000000002</v>
      </c>
      <c r="U59" s="37">
        <v>3.2783000000000002</v>
      </c>
      <c r="V59" s="37">
        <v>2.8736000000000002</v>
      </c>
      <c r="W59" s="37">
        <v>1.754</v>
      </c>
      <c r="X59" s="37">
        <v>0.52449999999999997</v>
      </c>
      <c r="Y59" s="37">
        <v>7.6200000000000004E-2</v>
      </c>
      <c r="Z59" s="37">
        <v>0.38009999999999999</v>
      </c>
    </row>
    <row r="60" spans="1:27">
      <c r="A60" s="37" t="str">
        <f t="shared" si="10"/>
        <v>福島県総数</v>
      </c>
      <c r="B60" s="37" t="s">
        <v>87</v>
      </c>
      <c r="C60" s="37" t="s">
        <v>78</v>
      </c>
      <c r="D60" s="37">
        <v>183.3152</v>
      </c>
      <c r="E60" s="37">
        <v>6.0598999999999998</v>
      </c>
      <c r="F60" s="37">
        <v>6.97</v>
      </c>
      <c r="G60" s="37">
        <v>7.5853000000000002</v>
      </c>
      <c r="H60" s="37">
        <v>8.1180000000000003</v>
      </c>
      <c r="I60" s="37">
        <v>6.9999000000000002</v>
      </c>
      <c r="J60" s="37">
        <v>7.7439</v>
      </c>
      <c r="K60" s="37">
        <v>8.7928999999999995</v>
      </c>
      <c r="L60" s="37">
        <v>10.033899999999999</v>
      </c>
      <c r="M60" s="37">
        <v>11.3742</v>
      </c>
      <c r="N60" s="37">
        <v>12.43</v>
      </c>
      <c r="O60" s="37">
        <v>11.359299999999999</v>
      </c>
      <c r="P60" s="37">
        <v>12.0442</v>
      </c>
      <c r="Q60" s="37">
        <v>13.127800000000001</v>
      </c>
      <c r="R60" s="37">
        <v>14.533099999999999</v>
      </c>
      <c r="S60" s="37">
        <v>13.6439</v>
      </c>
      <c r="T60" s="37">
        <v>9.9105000000000008</v>
      </c>
      <c r="U60" s="37">
        <v>8.3425999999999991</v>
      </c>
      <c r="V60" s="37">
        <v>6.4493</v>
      </c>
      <c r="W60" s="37">
        <v>3.3738000000000001</v>
      </c>
      <c r="X60" s="37">
        <v>0.89839999999999998</v>
      </c>
      <c r="Y60" s="37">
        <v>0.13089999999999999</v>
      </c>
      <c r="Z60" s="37">
        <v>3.3934000000000002</v>
      </c>
    </row>
    <row r="61" spans="1:27" s="41" customFormat="1">
      <c r="A61" s="37" t="str">
        <f t="shared" si="10"/>
        <v>福島県男</v>
      </c>
      <c r="B61" s="37" t="s">
        <v>87</v>
      </c>
      <c r="C61" s="37" t="s">
        <v>17</v>
      </c>
      <c r="D61" s="37">
        <v>90.386399999999995</v>
      </c>
      <c r="E61" s="37">
        <v>3.069</v>
      </c>
      <c r="F61" s="37">
        <v>3.5789</v>
      </c>
      <c r="G61" s="37">
        <v>3.8889</v>
      </c>
      <c r="H61" s="37">
        <v>4.2168999999999999</v>
      </c>
      <c r="I61" s="37">
        <v>3.7448000000000001</v>
      </c>
      <c r="J61" s="37">
        <v>4.1082000000000001</v>
      </c>
      <c r="K61" s="37">
        <v>4.5940000000000003</v>
      </c>
      <c r="L61" s="37">
        <v>5.2092999999999998</v>
      </c>
      <c r="M61" s="37">
        <v>5.9183000000000003</v>
      </c>
      <c r="N61" s="37">
        <v>6.4455999999999998</v>
      </c>
      <c r="O61" s="37">
        <v>5.7946</v>
      </c>
      <c r="P61" s="37">
        <v>6.1032000000000002</v>
      </c>
      <c r="Q61" s="37">
        <v>6.5994999999999999</v>
      </c>
      <c r="R61" s="37">
        <v>7.2210999999999999</v>
      </c>
      <c r="S61" s="37">
        <v>6.7159000000000004</v>
      </c>
      <c r="T61" s="37">
        <v>4.4885999999999999</v>
      </c>
      <c r="U61" s="37">
        <v>3.3420999999999998</v>
      </c>
      <c r="V61" s="37">
        <v>2.1814</v>
      </c>
      <c r="W61" s="37">
        <v>0.90229999999999999</v>
      </c>
      <c r="X61" s="37">
        <v>0.1721</v>
      </c>
      <c r="Y61" s="37">
        <v>1.7899999999999999E-2</v>
      </c>
      <c r="Z61" s="37">
        <v>2.0737999999999999</v>
      </c>
      <c r="AA61" s="41" t="s">
        <v>137</v>
      </c>
    </row>
    <row r="62" spans="1:27" s="41" customFormat="1">
      <c r="A62" s="37" t="str">
        <f t="shared" si="10"/>
        <v>福島県女</v>
      </c>
      <c r="B62" s="37" t="s">
        <v>87</v>
      </c>
      <c r="C62" s="37" t="s">
        <v>19</v>
      </c>
      <c r="D62" s="37">
        <v>92.928799999999995</v>
      </c>
      <c r="E62" s="37">
        <v>2.9908999999999999</v>
      </c>
      <c r="F62" s="37">
        <v>3.3910999999999998</v>
      </c>
      <c r="G62" s="37">
        <v>3.6964000000000001</v>
      </c>
      <c r="H62" s="37">
        <v>3.9011</v>
      </c>
      <c r="I62" s="37">
        <v>3.2551000000000001</v>
      </c>
      <c r="J62" s="37">
        <v>3.6356999999999999</v>
      </c>
      <c r="K62" s="37">
        <v>4.1989000000000001</v>
      </c>
      <c r="L62" s="37">
        <v>4.8246000000000002</v>
      </c>
      <c r="M62" s="37">
        <v>5.4558999999999997</v>
      </c>
      <c r="N62" s="37">
        <v>5.9843999999999999</v>
      </c>
      <c r="O62" s="37">
        <v>5.5647000000000002</v>
      </c>
      <c r="P62" s="37">
        <v>5.9409999999999998</v>
      </c>
      <c r="Q62" s="37">
        <v>6.5282999999999998</v>
      </c>
      <c r="R62" s="37">
        <v>7.3120000000000003</v>
      </c>
      <c r="S62" s="37">
        <v>6.9279999999999999</v>
      </c>
      <c r="T62" s="37">
        <v>5.4218999999999999</v>
      </c>
      <c r="U62" s="37">
        <v>5.0004999999999997</v>
      </c>
      <c r="V62" s="37">
        <v>4.2679</v>
      </c>
      <c r="W62" s="37">
        <v>2.4714999999999998</v>
      </c>
      <c r="X62" s="37">
        <v>0.72629999999999995</v>
      </c>
      <c r="Y62" s="37">
        <v>0.113</v>
      </c>
      <c r="Z62" s="37">
        <v>1.3196000000000001</v>
      </c>
    </row>
    <row r="63" spans="1:27" s="41" customFormat="1">
      <c r="A63" s="37" t="str">
        <f t="shared" si="10"/>
        <v>関東地方総数</v>
      </c>
      <c r="B63" s="37" t="s">
        <v>176</v>
      </c>
      <c r="C63" s="37" t="s">
        <v>78</v>
      </c>
      <c r="D63" s="37">
        <v>4365.3441000000003</v>
      </c>
      <c r="E63" s="37">
        <v>155.9434</v>
      </c>
      <c r="F63" s="37">
        <v>170.73840000000001</v>
      </c>
      <c r="G63" s="37">
        <v>176.4263</v>
      </c>
      <c r="H63" s="37">
        <v>187.21449999999999</v>
      </c>
      <c r="I63" s="37">
        <v>226.0795</v>
      </c>
      <c r="J63" s="37">
        <v>236.5232</v>
      </c>
      <c r="K63" s="37">
        <v>245.58959999999999</v>
      </c>
      <c r="L63" s="37">
        <v>272.4821</v>
      </c>
      <c r="M63" s="37">
        <v>303.98020000000002</v>
      </c>
      <c r="N63" s="37">
        <v>354.68090000000001</v>
      </c>
      <c r="O63" s="37">
        <v>317.0172</v>
      </c>
      <c r="P63" s="37">
        <v>270.62540000000001</v>
      </c>
      <c r="Q63" s="37">
        <v>233.2071</v>
      </c>
      <c r="R63" s="37">
        <v>250.50810000000001</v>
      </c>
      <c r="S63" s="37">
        <v>286.5915</v>
      </c>
      <c r="T63" s="37">
        <v>227.34520000000001</v>
      </c>
      <c r="U63" s="37">
        <v>166.40799999999999</v>
      </c>
      <c r="V63" s="37">
        <v>107.4113</v>
      </c>
      <c r="W63" s="37">
        <v>48.927799999999998</v>
      </c>
      <c r="X63" s="37">
        <v>12.965299999999999</v>
      </c>
      <c r="Y63" s="37">
        <v>2.0830000000000002</v>
      </c>
      <c r="Z63" s="37">
        <v>112.59610000000001</v>
      </c>
    </row>
    <row r="64" spans="1:27" s="41" customFormat="1">
      <c r="A64" s="37" t="str">
        <f t="shared" si="10"/>
        <v>関東地方男</v>
      </c>
      <c r="B64" s="37" t="s">
        <v>176</v>
      </c>
      <c r="C64" s="37" t="s">
        <v>17</v>
      </c>
      <c r="D64" s="37">
        <v>2161.2129</v>
      </c>
      <c r="E64" s="37">
        <v>79.772400000000005</v>
      </c>
      <c r="F64" s="37">
        <v>87.463099999999997</v>
      </c>
      <c r="G64" s="37">
        <v>90.508200000000002</v>
      </c>
      <c r="H64" s="37">
        <v>95.765699999999995</v>
      </c>
      <c r="I64" s="37">
        <v>115.0048</v>
      </c>
      <c r="J64" s="37">
        <v>121.0151</v>
      </c>
      <c r="K64" s="37">
        <v>126.0659</v>
      </c>
      <c r="L64" s="37">
        <v>139.8167</v>
      </c>
      <c r="M64" s="37">
        <v>155.8835</v>
      </c>
      <c r="N64" s="37">
        <v>181.26669999999999</v>
      </c>
      <c r="O64" s="37">
        <v>162.6336</v>
      </c>
      <c r="P64" s="37">
        <v>138.80430000000001</v>
      </c>
      <c r="Q64" s="37">
        <v>117.57299999999999</v>
      </c>
      <c r="R64" s="37">
        <v>122.9691</v>
      </c>
      <c r="S64" s="37">
        <v>136.024</v>
      </c>
      <c r="T64" s="37">
        <v>102.959</v>
      </c>
      <c r="U64" s="37">
        <v>70.905799999999999</v>
      </c>
      <c r="V64" s="37">
        <v>39.473599999999998</v>
      </c>
      <c r="W64" s="37">
        <v>13.9758</v>
      </c>
      <c r="X64" s="37">
        <v>2.5411000000000001</v>
      </c>
      <c r="Y64" s="37">
        <v>0.27189999999999998</v>
      </c>
      <c r="Z64" s="37">
        <v>60.519599999999997</v>
      </c>
      <c r="AA64" s="41" t="s">
        <v>183</v>
      </c>
    </row>
    <row r="65" spans="1:27" s="41" customFormat="1">
      <c r="A65" s="37" t="str">
        <f t="shared" si="10"/>
        <v>関東地方女</v>
      </c>
      <c r="B65" s="37" t="s">
        <v>176</v>
      </c>
      <c r="C65" s="37" t="s">
        <v>19</v>
      </c>
      <c r="D65" s="37">
        <v>2204.1311999999998</v>
      </c>
      <c r="E65" s="37">
        <v>76.171000000000006</v>
      </c>
      <c r="F65" s="37">
        <v>83.275300000000001</v>
      </c>
      <c r="G65" s="37">
        <v>85.918099999999995</v>
      </c>
      <c r="H65" s="37">
        <v>91.448800000000006</v>
      </c>
      <c r="I65" s="37">
        <v>111.07470000000001</v>
      </c>
      <c r="J65" s="37">
        <v>115.5081</v>
      </c>
      <c r="K65" s="37">
        <v>119.52370000000001</v>
      </c>
      <c r="L65" s="37">
        <v>132.66540000000001</v>
      </c>
      <c r="M65" s="37">
        <v>148.0967</v>
      </c>
      <c r="N65" s="37">
        <v>173.41419999999999</v>
      </c>
      <c r="O65" s="37">
        <v>154.3836</v>
      </c>
      <c r="P65" s="37">
        <v>131.8211</v>
      </c>
      <c r="Q65" s="37">
        <v>115.6341</v>
      </c>
      <c r="R65" s="37">
        <v>127.539</v>
      </c>
      <c r="S65" s="37">
        <v>150.5675</v>
      </c>
      <c r="T65" s="37">
        <v>124.3862</v>
      </c>
      <c r="U65" s="37">
        <v>95.502200000000002</v>
      </c>
      <c r="V65" s="37">
        <v>67.937700000000007</v>
      </c>
      <c r="W65" s="37">
        <v>34.951999999999998</v>
      </c>
      <c r="X65" s="37">
        <v>10.424200000000001</v>
      </c>
      <c r="Y65" s="37">
        <v>1.8110999999999999</v>
      </c>
      <c r="Z65" s="37">
        <v>52.076500000000003</v>
      </c>
    </row>
    <row r="66" spans="1:27">
      <c r="A66" s="37" t="str">
        <f t="shared" si="10"/>
        <v>茨城県総数</v>
      </c>
      <c r="B66" s="37" t="s">
        <v>88</v>
      </c>
      <c r="C66" s="37" t="s">
        <v>78</v>
      </c>
      <c r="D66" s="37">
        <v>286.70089999999999</v>
      </c>
      <c r="E66" s="37">
        <v>9.6290999999999993</v>
      </c>
      <c r="F66" s="37">
        <v>11.3607</v>
      </c>
      <c r="G66" s="37">
        <v>12.3843</v>
      </c>
      <c r="H66" s="37">
        <v>13.114699999999999</v>
      </c>
      <c r="I66" s="37">
        <v>12.605600000000001</v>
      </c>
      <c r="J66" s="37">
        <v>12.6797</v>
      </c>
      <c r="K66" s="37">
        <v>14.2082</v>
      </c>
      <c r="L66" s="37">
        <v>16.353999999999999</v>
      </c>
      <c r="M66" s="37">
        <v>18.659600000000001</v>
      </c>
      <c r="N66" s="37">
        <v>21.801400000000001</v>
      </c>
      <c r="O66" s="37">
        <v>19.0169</v>
      </c>
      <c r="P66" s="37">
        <v>17.547899999999998</v>
      </c>
      <c r="Q66" s="37">
        <v>17.828499999999998</v>
      </c>
      <c r="R66" s="37">
        <v>20.776299999999999</v>
      </c>
      <c r="S66" s="37">
        <v>21.748899999999999</v>
      </c>
      <c r="T66" s="37">
        <v>16.497699999999998</v>
      </c>
      <c r="U66" s="37">
        <v>11.928100000000001</v>
      </c>
      <c r="V66" s="37">
        <v>7.8423999999999996</v>
      </c>
      <c r="W66" s="37">
        <v>3.9518</v>
      </c>
      <c r="X66" s="37">
        <v>1.0849</v>
      </c>
      <c r="Y66" s="37">
        <v>0.16059999999999999</v>
      </c>
      <c r="Z66" s="37">
        <v>5.5195999999999996</v>
      </c>
    </row>
    <row r="67" spans="1:27">
      <c r="A67" s="37" t="str">
        <f t="shared" si="10"/>
        <v>茨城県男</v>
      </c>
      <c r="B67" s="37" t="s">
        <v>88</v>
      </c>
      <c r="C67" s="37" t="s">
        <v>17</v>
      </c>
      <c r="D67" s="37">
        <v>143.0976</v>
      </c>
      <c r="E67" s="37">
        <v>4.9240000000000004</v>
      </c>
      <c r="F67" s="37">
        <v>5.8292000000000002</v>
      </c>
      <c r="G67" s="37">
        <v>6.3604000000000003</v>
      </c>
      <c r="H67" s="37">
        <v>6.7778</v>
      </c>
      <c r="I67" s="37">
        <v>6.7286999999999999</v>
      </c>
      <c r="J67" s="37">
        <v>6.8837999999999999</v>
      </c>
      <c r="K67" s="37">
        <v>7.5538999999999996</v>
      </c>
      <c r="L67" s="37">
        <v>8.5129000000000001</v>
      </c>
      <c r="M67" s="37">
        <v>9.7007999999999992</v>
      </c>
      <c r="N67" s="37">
        <v>11.3423</v>
      </c>
      <c r="O67" s="37">
        <v>9.8226999999999993</v>
      </c>
      <c r="P67" s="37">
        <v>8.8691999999999993</v>
      </c>
      <c r="Q67" s="37">
        <v>8.8986000000000001</v>
      </c>
      <c r="R67" s="37">
        <v>10.2027</v>
      </c>
      <c r="S67" s="37">
        <v>10.490399999999999</v>
      </c>
      <c r="T67" s="37">
        <v>7.7839999999999998</v>
      </c>
      <c r="U67" s="37">
        <v>5.2637</v>
      </c>
      <c r="V67" s="37">
        <v>2.8635999999999999</v>
      </c>
      <c r="W67" s="37">
        <v>1.0994999999999999</v>
      </c>
      <c r="X67" s="37">
        <v>0.2049</v>
      </c>
      <c r="Y67" s="37">
        <v>2.1399999999999999E-2</v>
      </c>
      <c r="Z67" s="37">
        <v>2.9630999999999998</v>
      </c>
      <c r="AA67" s="37" t="s">
        <v>204</v>
      </c>
    </row>
    <row r="68" spans="1:27">
      <c r="A68" s="37" t="str">
        <f t="shared" si="10"/>
        <v>茨城県女</v>
      </c>
      <c r="B68" s="37" t="s">
        <v>88</v>
      </c>
      <c r="C68" s="37" t="s">
        <v>19</v>
      </c>
      <c r="D68" s="37">
        <v>143.60329999999999</v>
      </c>
      <c r="E68" s="37">
        <v>4.7050999999999998</v>
      </c>
      <c r="F68" s="37">
        <v>5.5315000000000003</v>
      </c>
      <c r="G68" s="37">
        <v>6.0239000000000003</v>
      </c>
      <c r="H68" s="37">
        <v>6.3369</v>
      </c>
      <c r="I68" s="37">
        <v>5.8769</v>
      </c>
      <c r="J68" s="37">
        <v>5.7958999999999996</v>
      </c>
      <c r="K68" s="37">
        <v>6.6543000000000001</v>
      </c>
      <c r="L68" s="37">
        <v>7.8411</v>
      </c>
      <c r="M68" s="37">
        <v>8.9588000000000001</v>
      </c>
      <c r="N68" s="37">
        <v>10.459099999999999</v>
      </c>
      <c r="O68" s="37">
        <v>9.1942000000000004</v>
      </c>
      <c r="P68" s="37">
        <v>8.6786999999999992</v>
      </c>
      <c r="Q68" s="37">
        <v>8.9298999999999999</v>
      </c>
      <c r="R68" s="37">
        <v>10.573600000000001</v>
      </c>
      <c r="S68" s="37">
        <v>11.2585</v>
      </c>
      <c r="T68" s="37">
        <v>8.7136999999999993</v>
      </c>
      <c r="U68" s="37">
        <v>6.6643999999999997</v>
      </c>
      <c r="V68" s="37">
        <v>4.9787999999999997</v>
      </c>
      <c r="W68" s="37">
        <v>2.8523000000000001</v>
      </c>
      <c r="X68" s="37">
        <v>0.88</v>
      </c>
      <c r="Y68" s="37">
        <v>0.13919999999999999</v>
      </c>
      <c r="Z68" s="37">
        <v>2.5565000000000002</v>
      </c>
    </row>
    <row r="69" spans="1:27">
      <c r="A69" s="37" t="str">
        <f t="shared" si="10"/>
        <v>栃木県総数</v>
      </c>
      <c r="B69" s="37" t="s">
        <v>89</v>
      </c>
      <c r="C69" s="37" t="s">
        <v>78</v>
      </c>
      <c r="D69" s="37">
        <v>193.31460000000001</v>
      </c>
      <c r="E69" s="37">
        <v>6.6024000000000003</v>
      </c>
      <c r="F69" s="37">
        <v>7.7301000000000002</v>
      </c>
      <c r="G69" s="37">
        <v>8.4228000000000005</v>
      </c>
      <c r="H69" s="37">
        <v>8.7604000000000006</v>
      </c>
      <c r="I69" s="37">
        <v>8.1438000000000006</v>
      </c>
      <c r="J69" s="37">
        <v>8.7377000000000002</v>
      </c>
      <c r="K69" s="37">
        <v>9.8987999999999996</v>
      </c>
      <c r="L69" s="37">
        <v>11.3591</v>
      </c>
      <c r="M69" s="37">
        <v>12.972200000000001</v>
      </c>
      <c r="N69" s="37">
        <v>14.782</v>
      </c>
      <c r="O69" s="37">
        <v>12.705299999999999</v>
      </c>
      <c r="P69" s="37">
        <v>11.869300000000001</v>
      </c>
      <c r="Q69" s="37">
        <v>12.3325</v>
      </c>
      <c r="R69" s="37">
        <v>14.115399999999999</v>
      </c>
      <c r="S69" s="37">
        <v>14.5589</v>
      </c>
      <c r="T69" s="37">
        <v>10.3165</v>
      </c>
      <c r="U69" s="37">
        <v>7.5846</v>
      </c>
      <c r="V69" s="37">
        <v>5.2976999999999999</v>
      </c>
      <c r="W69" s="37">
        <v>2.7021999999999999</v>
      </c>
      <c r="X69" s="37">
        <v>0.7571</v>
      </c>
      <c r="Y69" s="37">
        <v>0.1057</v>
      </c>
      <c r="Z69" s="37">
        <v>3.5600999999999998</v>
      </c>
    </row>
    <row r="70" spans="1:27">
      <c r="A70" s="37" t="str">
        <f t="shared" si="10"/>
        <v>栃木県男</v>
      </c>
      <c r="B70" s="37" t="s">
        <v>89</v>
      </c>
      <c r="C70" s="37" t="s">
        <v>17</v>
      </c>
      <c r="D70" s="37">
        <v>96.492999999999995</v>
      </c>
      <c r="E70" s="37">
        <v>3.4165999999999999</v>
      </c>
      <c r="F70" s="37">
        <v>3.9679000000000002</v>
      </c>
      <c r="G70" s="37">
        <v>4.3385999999999996</v>
      </c>
      <c r="H70" s="37">
        <v>4.4828000000000001</v>
      </c>
      <c r="I70" s="37">
        <v>4.2817999999999996</v>
      </c>
      <c r="J70" s="37">
        <v>4.7561</v>
      </c>
      <c r="K70" s="37">
        <v>5.2481</v>
      </c>
      <c r="L70" s="37">
        <v>5.9527999999999999</v>
      </c>
      <c r="M70" s="37">
        <v>6.7484000000000002</v>
      </c>
      <c r="N70" s="37">
        <v>7.7077999999999998</v>
      </c>
      <c r="O70" s="37">
        <v>6.4977999999999998</v>
      </c>
      <c r="P70" s="37">
        <v>6.0339</v>
      </c>
      <c r="Q70" s="37">
        <v>6.1755000000000004</v>
      </c>
      <c r="R70" s="37">
        <v>6.9779999999999998</v>
      </c>
      <c r="S70" s="37">
        <v>7.0963000000000003</v>
      </c>
      <c r="T70" s="37">
        <v>4.7882999999999996</v>
      </c>
      <c r="U70" s="37">
        <v>3.2241</v>
      </c>
      <c r="V70" s="37">
        <v>1.8882000000000001</v>
      </c>
      <c r="W70" s="37">
        <v>0.73019999999999996</v>
      </c>
      <c r="X70" s="37">
        <v>0.14580000000000001</v>
      </c>
      <c r="Y70" s="37">
        <v>1.2500000000000001E-2</v>
      </c>
      <c r="Z70" s="37">
        <v>2.0215000000000001</v>
      </c>
      <c r="AA70" s="37" t="s">
        <v>203</v>
      </c>
    </row>
    <row r="71" spans="1:27">
      <c r="A71" s="37" t="str">
        <f t="shared" si="10"/>
        <v>栃木県女</v>
      </c>
      <c r="B71" s="37" t="s">
        <v>89</v>
      </c>
      <c r="C71" s="37" t="s">
        <v>19</v>
      </c>
      <c r="D71" s="37">
        <v>96.821600000000004</v>
      </c>
      <c r="E71" s="37">
        <v>3.1858</v>
      </c>
      <c r="F71" s="37">
        <v>3.7622</v>
      </c>
      <c r="G71" s="37">
        <v>4.0842000000000001</v>
      </c>
      <c r="H71" s="37">
        <v>4.2775999999999996</v>
      </c>
      <c r="I71" s="37">
        <v>3.8620000000000001</v>
      </c>
      <c r="J71" s="37">
        <v>3.9815999999999998</v>
      </c>
      <c r="K71" s="37">
        <v>4.6506999999999996</v>
      </c>
      <c r="L71" s="37">
        <v>5.4062999999999999</v>
      </c>
      <c r="M71" s="37">
        <v>6.2237999999999998</v>
      </c>
      <c r="N71" s="37">
        <v>7.0742000000000003</v>
      </c>
      <c r="O71" s="37">
        <v>6.2074999999999996</v>
      </c>
      <c r="P71" s="37">
        <v>5.8353999999999999</v>
      </c>
      <c r="Q71" s="37">
        <v>6.157</v>
      </c>
      <c r="R71" s="37">
        <v>7.1374000000000004</v>
      </c>
      <c r="S71" s="37">
        <v>7.4626000000000001</v>
      </c>
      <c r="T71" s="37">
        <v>5.5282</v>
      </c>
      <c r="U71" s="37">
        <v>4.3605</v>
      </c>
      <c r="V71" s="37">
        <v>3.4095</v>
      </c>
      <c r="W71" s="37">
        <v>1.972</v>
      </c>
      <c r="X71" s="37">
        <v>0.61129999999999995</v>
      </c>
      <c r="Y71" s="37">
        <v>9.3200000000000005E-2</v>
      </c>
      <c r="Z71" s="37">
        <v>1.5386</v>
      </c>
    </row>
    <row r="72" spans="1:27" s="41" customFormat="1">
      <c r="A72" s="37" t="str">
        <f t="shared" si="10"/>
        <v>群馬県総数</v>
      </c>
      <c r="B72" s="37" t="s">
        <v>90</v>
      </c>
      <c r="C72" s="37" t="s">
        <v>78</v>
      </c>
      <c r="D72" s="37">
        <v>193.911</v>
      </c>
      <c r="E72" s="37">
        <v>6.4476000000000004</v>
      </c>
      <c r="F72" s="37">
        <v>7.5491999999999999</v>
      </c>
      <c r="G72" s="37">
        <v>8.4336000000000002</v>
      </c>
      <c r="H72" s="37">
        <v>9.0433000000000003</v>
      </c>
      <c r="I72" s="37">
        <v>8.4970999999999997</v>
      </c>
      <c r="J72" s="37">
        <v>8.5309000000000008</v>
      </c>
      <c r="K72" s="37">
        <v>9.2004000000000001</v>
      </c>
      <c r="L72" s="37">
        <v>10.549200000000001</v>
      </c>
      <c r="M72" s="37">
        <v>12.5099</v>
      </c>
      <c r="N72" s="37">
        <v>14.8569</v>
      </c>
      <c r="O72" s="37">
        <v>12.9802</v>
      </c>
      <c r="P72" s="37">
        <v>11.8508</v>
      </c>
      <c r="Q72" s="37">
        <v>11.6044</v>
      </c>
      <c r="R72" s="37">
        <v>13.4811</v>
      </c>
      <c r="S72" s="37">
        <v>14.946300000000001</v>
      </c>
      <c r="T72" s="37">
        <v>11.239100000000001</v>
      </c>
      <c r="U72" s="37">
        <v>8.2500999999999998</v>
      </c>
      <c r="V72" s="37">
        <v>5.7888000000000002</v>
      </c>
      <c r="W72" s="37">
        <v>3.0036999999999998</v>
      </c>
      <c r="X72" s="37">
        <v>0.82850000000000001</v>
      </c>
      <c r="Y72" s="37">
        <v>0.1353</v>
      </c>
      <c r="Z72" s="37">
        <v>4.1845999999999997</v>
      </c>
    </row>
    <row r="73" spans="1:27" s="41" customFormat="1">
      <c r="A73" s="37" t="str">
        <f t="shared" si="10"/>
        <v>群馬県男</v>
      </c>
      <c r="B73" s="37" t="s">
        <v>90</v>
      </c>
      <c r="C73" s="37" t="s">
        <v>17</v>
      </c>
      <c r="D73" s="37">
        <v>95.941100000000006</v>
      </c>
      <c r="E73" s="37">
        <v>3.3026</v>
      </c>
      <c r="F73" s="37">
        <v>3.8477999999999999</v>
      </c>
      <c r="G73" s="37">
        <v>4.3362999999999996</v>
      </c>
      <c r="H73" s="37">
        <v>4.6558999999999999</v>
      </c>
      <c r="I73" s="37">
        <v>4.4577</v>
      </c>
      <c r="J73" s="37">
        <v>4.5557999999999996</v>
      </c>
      <c r="K73" s="37">
        <v>4.8586</v>
      </c>
      <c r="L73" s="37">
        <v>5.4687000000000001</v>
      </c>
      <c r="M73" s="37">
        <v>6.4542000000000002</v>
      </c>
      <c r="N73" s="37">
        <v>7.6223000000000001</v>
      </c>
      <c r="O73" s="37">
        <v>6.6162000000000001</v>
      </c>
      <c r="P73" s="37">
        <v>5.9726999999999997</v>
      </c>
      <c r="Q73" s="37">
        <v>5.8083</v>
      </c>
      <c r="R73" s="37">
        <v>6.6079999999999997</v>
      </c>
      <c r="S73" s="37">
        <v>7.1974</v>
      </c>
      <c r="T73" s="37">
        <v>5.1843000000000004</v>
      </c>
      <c r="U73" s="37">
        <v>3.4998999999999998</v>
      </c>
      <c r="V73" s="37">
        <v>2.0874000000000001</v>
      </c>
      <c r="W73" s="37">
        <v>0.8569</v>
      </c>
      <c r="X73" s="37">
        <v>0.1648</v>
      </c>
      <c r="Y73" s="37">
        <v>1.7299999999999999E-2</v>
      </c>
      <c r="Z73" s="37">
        <v>2.3679999999999999</v>
      </c>
      <c r="AA73" s="41" t="s">
        <v>138</v>
      </c>
    </row>
    <row r="74" spans="1:27">
      <c r="A74" s="37" t="str">
        <f t="shared" si="10"/>
        <v>群馬県女</v>
      </c>
      <c r="B74" s="37" t="s">
        <v>90</v>
      </c>
      <c r="C74" s="37" t="s">
        <v>19</v>
      </c>
      <c r="D74" s="37">
        <v>97.969899999999996</v>
      </c>
      <c r="E74" s="37">
        <v>3.145</v>
      </c>
      <c r="F74" s="37">
        <v>3.7014</v>
      </c>
      <c r="G74" s="37">
        <v>4.0972999999999997</v>
      </c>
      <c r="H74" s="37">
        <v>4.3874000000000004</v>
      </c>
      <c r="I74" s="37">
        <v>4.0393999999999997</v>
      </c>
      <c r="J74" s="37">
        <v>3.9750999999999999</v>
      </c>
      <c r="K74" s="37">
        <v>4.3418000000000001</v>
      </c>
      <c r="L74" s="37">
        <v>5.0804999999999998</v>
      </c>
      <c r="M74" s="37">
        <v>6.0556999999999999</v>
      </c>
      <c r="N74" s="37">
        <v>7.2346000000000004</v>
      </c>
      <c r="O74" s="37">
        <v>6.3639999999999999</v>
      </c>
      <c r="P74" s="37">
        <v>5.8780999999999999</v>
      </c>
      <c r="Q74" s="37">
        <v>5.7961</v>
      </c>
      <c r="R74" s="37">
        <v>6.8731</v>
      </c>
      <c r="S74" s="37">
        <v>7.7488999999999999</v>
      </c>
      <c r="T74" s="37">
        <v>6.0548000000000002</v>
      </c>
      <c r="U74" s="37">
        <v>4.7502000000000004</v>
      </c>
      <c r="V74" s="37">
        <v>3.7014</v>
      </c>
      <c r="W74" s="37">
        <v>2.1467999999999998</v>
      </c>
      <c r="X74" s="37">
        <v>0.66369999999999996</v>
      </c>
      <c r="Y74" s="37">
        <v>0.11799999999999999</v>
      </c>
      <c r="Z74" s="37">
        <v>1.8166</v>
      </c>
    </row>
    <row r="75" spans="1:27">
      <c r="A75" s="37" t="str">
        <f t="shared" si="10"/>
        <v>埼玉県総数</v>
      </c>
      <c r="B75" s="37" t="s">
        <v>91</v>
      </c>
      <c r="C75" s="37" t="s">
        <v>78</v>
      </c>
      <c r="D75" s="37">
        <v>734.47649999999999</v>
      </c>
      <c r="E75" s="37">
        <v>25.928100000000001</v>
      </c>
      <c r="F75" s="37">
        <v>29.152699999999999</v>
      </c>
      <c r="G75" s="37">
        <v>30.7576</v>
      </c>
      <c r="H75" s="37">
        <v>32.609099999999998</v>
      </c>
      <c r="I75" s="37">
        <v>36.5852</v>
      </c>
      <c r="J75" s="37">
        <v>36.3962</v>
      </c>
      <c r="K75" s="37">
        <v>38.345199999999998</v>
      </c>
      <c r="L75" s="37">
        <v>43.271799999999999</v>
      </c>
      <c r="M75" s="37">
        <v>49.719099999999997</v>
      </c>
      <c r="N75" s="37">
        <v>59.9666</v>
      </c>
      <c r="O75" s="37">
        <v>52.465499999999999</v>
      </c>
      <c r="P75" s="37">
        <v>44.604500000000002</v>
      </c>
      <c r="Q75" s="37">
        <v>39.555599999999998</v>
      </c>
      <c r="R75" s="37">
        <v>44.6006</v>
      </c>
      <c r="S75" s="37">
        <v>51.910200000000003</v>
      </c>
      <c r="T75" s="37">
        <v>41.725200000000001</v>
      </c>
      <c r="U75" s="37">
        <v>29.113099999999999</v>
      </c>
      <c r="V75" s="37">
        <v>16.873000000000001</v>
      </c>
      <c r="W75" s="37">
        <v>7.1082000000000001</v>
      </c>
      <c r="X75" s="37">
        <v>1.8674999999999999</v>
      </c>
      <c r="Y75" s="37">
        <v>0.30159999999999998</v>
      </c>
      <c r="Z75" s="37">
        <v>21.619900000000001</v>
      </c>
    </row>
    <row r="76" spans="1:27">
      <c r="A76" s="37" t="str">
        <f t="shared" si="10"/>
        <v>埼玉県男</v>
      </c>
      <c r="B76" s="37" t="s">
        <v>91</v>
      </c>
      <c r="C76" s="37" t="s">
        <v>17</v>
      </c>
      <c r="D76" s="37">
        <v>365.21690000000001</v>
      </c>
      <c r="E76" s="37">
        <v>13.226900000000001</v>
      </c>
      <c r="F76" s="37">
        <v>14.9221</v>
      </c>
      <c r="G76" s="37">
        <v>15.7681</v>
      </c>
      <c r="H76" s="37">
        <v>16.710699999999999</v>
      </c>
      <c r="I76" s="37">
        <v>18.6022</v>
      </c>
      <c r="J76" s="37">
        <v>18.5425</v>
      </c>
      <c r="K76" s="37">
        <v>19.761800000000001</v>
      </c>
      <c r="L76" s="37">
        <v>22.2544</v>
      </c>
      <c r="M76" s="37">
        <v>25.737200000000001</v>
      </c>
      <c r="N76" s="37">
        <v>31.046399999999998</v>
      </c>
      <c r="O76" s="37">
        <v>27.0044</v>
      </c>
      <c r="P76" s="37">
        <v>22.846599999999999</v>
      </c>
      <c r="Q76" s="37">
        <v>19.919799999999999</v>
      </c>
      <c r="R76" s="37">
        <v>21.8369</v>
      </c>
      <c r="S76" s="37">
        <v>24.5122</v>
      </c>
      <c r="T76" s="37">
        <v>19.186499999999999</v>
      </c>
      <c r="U76" s="37">
        <v>12.8728</v>
      </c>
      <c r="V76" s="37">
        <v>6.4382000000000001</v>
      </c>
      <c r="W76" s="37">
        <v>2.0491999999999999</v>
      </c>
      <c r="X76" s="37">
        <v>0.34160000000000001</v>
      </c>
      <c r="Y76" s="37">
        <v>4.0599999999999997E-2</v>
      </c>
      <c r="Z76" s="37">
        <v>11.595800000000001</v>
      </c>
      <c r="AA76" s="37" t="s">
        <v>139</v>
      </c>
    </row>
    <row r="77" spans="1:27">
      <c r="A77" s="37" t="str">
        <f t="shared" si="10"/>
        <v>埼玉県女</v>
      </c>
      <c r="B77" s="37" t="s">
        <v>91</v>
      </c>
      <c r="C77" s="37" t="s">
        <v>19</v>
      </c>
      <c r="D77" s="37">
        <v>369.25959999999998</v>
      </c>
      <c r="E77" s="37">
        <v>12.7012</v>
      </c>
      <c r="F77" s="37">
        <v>14.230600000000001</v>
      </c>
      <c r="G77" s="37">
        <v>14.9895</v>
      </c>
      <c r="H77" s="37">
        <v>15.898400000000001</v>
      </c>
      <c r="I77" s="37">
        <v>17.983000000000001</v>
      </c>
      <c r="J77" s="37">
        <v>17.8537</v>
      </c>
      <c r="K77" s="37">
        <v>18.583400000000001</v>
      </c>
      <c r="L77" s="37">
        <v>21.017399999999999</v>
      </c>
      <c r="M77" s="37">
        <v>23.9819</v>
      </c>
      <c r="N77" s="37">
        <v>28.920200000000001</v>
      </c>
      <c r="O77" s="37">
        <v>25.461099999999998</v>
      </c>
      <c r="P77" s="37">
        <v>21.757899999999999</v>
      </c>
      <c r="Q77" s="37">
        <v>19.6358</v>
      </c>
      <c r="R77" s="37">
        <v>22.7637</v>
      </c>
      <c r="S77" s="37">
        <v>27.398</v>
      </c>
      <c r="T77" s="37">
        <v>22.538699999999999</v>
      </c>
      <c r="U77" s="37">
        <v>16.240300000000001</v>
      </c>
      <c r="V77" s="37">
        <v>10.434799999999999</v>
      </c>
      <c r="W77" s="37">
        <v>5.0590000000000002</v>
      </c>
      <c r="X77" s="37">
        <v>1.5259</v>
      </c>
      <c r="Y77" s="37">
        <v>0.26100000000000001</v>
      </c>
      <c r="Z77" s="37">
        <v>10.024100000000001</v>
      </c>
    </row>
    <row r="78" spans="1:27">
      <c r="A78" s="37" t="str">
        <f t="shared" si="10"/>
        <v>千葉県総数</v>
      </c>
      <c r="B78" s="37" t="s">
        <v>92</v>
      </c>
      <c r="C78" s="37" t="s">
        <v>78</v>
      </c>
      <c r="D78" s="37">
        <v>628.44799999999998</v>
      </c>
      <c r="E78" s="37">
        <v>22.1053</v>
      </c>
      <c r="F78" s="37">
        <v>24.879799999999999</v>
      </c>
      <c r="G78" s="37">
        <v>26.464500000000001</v>
      </c>
      <c r="H78" s="37">
        <v>28.154499999999999</v>
      </c>
      <c r="I78" s="37">
        <v>31.6219</v>
      </c>
      <c r="J78" s="37">
        <v>31.146999999999998</v>
      </c>
      <c r="K78" s="37">
        <v>32.985799999999998</v>
      </c>
      <c r="L78" s="37">
        <v>37.286900000000003</v>
      </c>
      <c r="M78" s="37">
        <v>42.3399</v>
      </c>
      <c r="N78" s="37">
        <v>50.785600000000002</v>
      </c>
      <c r="O78" s="37">
        <v>44.766199999999998</v>
      </c>
      <c r="P78" s="37">
        <v>38.203200000000002</v>
      </c>
      <c r="Q78" s="37">
        <v>34.278100000000002</v>
      </c>
      <c r="R78" s="37">
        <v>38.768500000000003</v>
      </c>
      <c r="S78" s="37">
        <v>45.253900000000002</v>
      </c>
      <c r="T78" s="37">
        <v>36.086199999999998</v>
      </c>
      <c r="U78" s="37">
        <v>25.4648</v>
      </c>
      <c r="V78" s="37">
        <v>15.515499999999999</v>
      </c>
      <c r="W78" s="37">
        <v>6.8506999999999998</v>
      </c>
      <c r="X78" s="37">
        <v>1.7751999999999999</v>
      </c>
      <c r="Y78" s="37">
        <v>0.2843</v>
      </c>
      <c r="Z78" s="37">
        <v>13.430199999999999</v>
      </c>
    </row>
    <row r="79" spans="1:27">
      <c r="A79" s="37" t="str">
        <f t="shared" si="10"/>
        <v>千葉県男</v>
      </c>
      <c r="B79" s="37" t="s">
        <v>92</v>
      </c>
      <c r="C79" s="37" t="s">
        <v>17</v>
      </c>
      <c r="D79" s="37">
        <v>311.7987</v>
      </c>
      <c r="E79" s="37">
        <v>11.2943</v>
      </c>
      <c r="F79" s="37">
        <v>12.787100000000001</v>
      </c>
      <c r="G79" s="37">
        <v>13.580500000000001</v>
      </c>
      <c r="H79" s="37">
        <v>14.4597</v>
      </c>
      <c r="I79" s="37">
        <v>16.251000000000001</v>
      </c>
      <c r="J79" s="37">
        <v>15.998100000000001</v>
      </c>
      <c r="K79" s="37">
        <v>17.032</v>
      </c>
      <c r="L79" s="37">
        <v>19.180399999999999</v>
      </c>
      <c r="M79" s="37">
        <v>21.767900000000001</v>
      </c>
      <c r="N79" s="37">
        <v>26.138400000000001</v>
      </c>
      <c r="O79" s="37">
        <v>23.003900000000002</v>
      </c>
      <c r="P79" s="37">
        <v>19.526900000000001</v>
      </c>
      <c r="Q79" s="37">
        <v>17.180399999999999</v>
      </c>
      <c r="R79" s="37">
        <v>18.829599999999999</v>
      </c>
      <c r="S79" s="37">
        <v>21.4087</v>
      </c>
      <c r="T79" s="37">
        <v>16.560099999999998</v>
      </c>
      <c r="U79" s="37">
        <v>11.217000000000001</v>
      </c>
      <c r="V79" s="37">
        <v>5.9032</v>
      </c>
      <c r="W79" s="37">
        <v>1.9850000000000001</v>
      </c>
      <c r="X79" s="37">
        <v>0.34</v>
      </c>
      <c r="Y79" s="37">
        <v>3.5700000000000003E-2</v>
      </c>
      <c r="Z79" s="37">
        <v>7.3188000000000004</v>
      </c>
      <c r="AA79" s="37" t="s">
        <v>140</v>
      </c>
    </row>
    <row r="80" spans="1:27" s="41" customFormat="1">
      <c r="A80" s="37" t="str">
        <f t="shared" si="10"/>
        <v>千葉県女</v>
      </c>
      <c r="B80" s="37" t="s">
        <v>92</v>
      </c>
      <c r="C80" s="37" t="s">
        <v>19</v>
      </c>
      <c r="D80" s="37">
        <v>316.64929999999998</v>
      </c>
      <c r="E80" s="37">
        <v>10.811</v>
      </c>
      <c r="F80" s="37">
        <v>12.092700000000001</v>
      </c>
      <c r="G80" s="37">
        <v>12.884</v>
      </c>
      <c r="H80" s="37">
        <v>13.694800000000001</v>
      </c>
      <c r="I80" s="37">
        <v>15.370900000000001</v>
      </c>
      <c r="J80" s="37">
        <v>15.148899999999999</v>
      </c>
      <c r="K80" s="37">
        <v>15.953799999999999</v>
      </c>
      <c r="L80" s="37">
        <v>18.1065</v>
      </c>
      <c r="M80" s="37">
        <v>20.571999999999999</v>
      </c>
      <c r="N80" s="37">
        <v>24.647200000000002</v>
      </c>
      <c r="O80" s="37">
        <v>21.7623</v>
      </c>
      <c r="P80" s="37">
        <v>18.676300000000001</v>
      </c>
      <c r="Q80" s="37">
        <v>17.0977</v>
      </c>
      <c r="R80" s="37">
        <v>19.9389</v>
      </c>
      <c r="S80" s="37">
        <v>23.845199999999998</v>
      </c>
      <c r="T80" s="37">
        <v>19.5261</v>
      </c>
      <c r="U80" s="37">
        <v>14.2478</v>
      </c>
      <c r="V80" s="37">
        <v>9.6122999999999994</v>
      </c>
      <c r="W80" s="37">
        <v>4.8657000000000004</v>
      </c>
      <c r="X80" s="37">
        <v>1.4352</v>
      </c>
      <c r="Y80" s="37">
        <v>0.24859999999999999</v>
      </c>
      <c r="Z80" s="37">
        <v>6.1113999999999997</v>
      </c>
    </row>
    <row r="81" spans="1:27" s="41" customFormat="1">
      <c r="A81" s="37" t="str">
        <f t="shared" si="10"/>
        <v>東京都総数</v>
      </c>
      <c r="B81" s="37" t="s">
        <v>93</v>
      </c>
      <c r="C81" s="37" t="s">
        <v>78</v>
      </c>
      <c r="D81" s="37">
        <v>1404.7593999999999</v>
      </c>
      <c r="E81" s="37">
        <v>52.106200000000001</v>
      </c>
      <c r="F81" s="37">
        <v>53.182400000000001</v>
      </c>
      <c r="G81" s="37">
        <v>51.395400000000002</v>
      </c>
      <c r="H81" s="37">
        <v>54.407600000000002</v>
      </c>
      <c r="I81" s="37">
        <v>79.882300000000001</v>
      </c>
      <c r="J81" s="37">
        <v>91.194500000000005</v>
      </c>
      <c r="K81" s="37">
        <v>91.744</v>
      </c>
      <c r="L81" s="37">
        <v>97.781199999999998</v>
      </c>
      <c r="M81" s="37">
        <v>103.6974</v>
      </c>
      <c r="N81" s="37">
        <v>115.50109999999999</v>
      </c>
      <c r="O81" s="37">
        <v>104.02800000000001</v>
      </c>
      <c r="P81" s="37">
        <v>87.168499999999995</v>
      </c>
      <c r="Q81" s="37">
        <v>69.014700000000005</v>
      </c>
      <c r="R81" s="37">
        <v>67.826300000000003</v>
      </c>
      <c r="S81" s="37">
        <v>78.421899999999994</v>
      </c>
      <c r="T81" s="37">
        <v>63.014400000000002</v>
      </c>
      <c r="U81" s="37">
        <v>48.4955</v>
      </c>
      <c r="V81" s="37">
        <v>33.325699999999998</v>
      </c>
      <c r="W81" s="37">
        <v>15.097099999999999</v>
      </c>
      <c r="X81" s="37">
        <v>3.9504000000000001</v>
      </c>
      <c r="Y81" s="37">
        <v>0.65090000000000003</v>
      </c>
      <c r="Z81" s="37">
        <v>42.873899999999999</v>
      </c>
    </row>
    <row r="82" spans="1:27">
      <c r="A82" s="37" t="str">
        <f t="shared" si="10"/>
        <v>東京都男</v>
      </c>
      <c r="B82" s="37" t="s">
        <v>93</v>
      </c>
      <c r="C82" s="37" t="s">
        <v>17</v>
      </c>
      <c r="D82" s="37">
        <v>689.83879999999999</v>
      </c>
      <c r="E82" s="37">
        <v>26.637499999999999</v>
      </c>
      <c r="F82" s="37">
        <v>27.190999999999999</v>
      </c>
      <c r="G82" s="37">
        <v>26.354900000000001</v>
      </c>
      <c r="H82" s="37">
        <v>27.6129</v>
      </c>
      <c r="I82" s="37">
        <v>39.691899999999997</v>
      </c>
      <c r="J82" s="37">
        <v>45.563800000000001</v>
      </c>
      <c r="K82" s="37">
        <v>46.204500000000003</v>
      </c>
      <c r="L82" s="37">
        <v>49.762300000000003</v>
      </c>
      <c r="M82" s="37">
        <v>52.655000000000001</v>
      </c>
      <c r="N82" s="37">
        <v>58.157699999999998</v>
      </c>
      <c r="O82" s="37">
        <v>53.000599999999999</v>
      </c>
      <c r="P82" s="37">
        <v>44.799500000000002</v>
      </c>
      <c r="Q82" s="37">
        <v>34.924199999999999</v>
      </c>
      <c r="R82" s="37">
        <v>33.480200000000004</v>
      </c>
      <c r="S82" s="37">
        <v>37.086300000000001</v>
      </c>
      <c r="T82" s="37">
        <v>27.579499999999999</v>
      </c>
      <c r="U82" s="37">
        <v>19.492000000000001</v>
      </c>
      <c r="V82" s="37">
        <v>11.8078</v>
      </c>
      <c r="W82" s="37">
        <v>4.2550999999999997</v>
      </c>
      <c r="X82" s="37">
        <v>0.80200000000000005</v>
      </c>
      <c r="Y82" s="37">
        <v>8.4199999999999997E-2</v>
      </c>
      <c r="Z82" s="37">
        <v>22.695900000000002</v>
      </c>
      <c r="AA82" s="37" t="s">
        <v>141</v>
      </c>
    </row>
    <row r="83" spans="1:27">
      <c r="A83" s="37" t="str">
        <f t="shared" si="10"/>
        <v>東京都女</v>
      </c>
      <c r="B83" s="37" t="s">
        <v>93</v>
      </c>
      <c r="C83" s="37" t="s">
        <v>19</v>
      </c>
      <c r="D83" s="37">
        <v>714.92060000000004</v>
      </c>
      <c r="E83" s="37">
        <v>25.468699999999998</v>
      </c>
      <c r="F83" s="37">
        <v>25.991399999999999</v>
      </c>
      <c r="G83" s="37">
        <v>25.040500000000002</v>
      </c>
      <c r="H83" s="37">
        <v>26.794699999999999</v>
      </c>
      <c r="I83" s="37">
        <v>40.190399999999997</v>
      </c>
      <c r="J83" s="37">
        <v>45.630699999999997</v>
      </c>
      <c r="K83" s="37">
        <v>45.539499999999997</v>
      </c>
      <c r="L83" s="37">
        <v>48.018900000000002</v>
      </c>
      <c r="M83" s="37">
        <v>51.042400000000001</v>
      </c>
      <c r="N83" s="37">
        <v>57.343400000000003</v>
      </c>
      <c r="O83" s="37">
        <v>51.0274</v>
      </c>
      <c r="P83" s="37">
        <v>42.369</v>
      </c>
      <c r="Q83" s="37">
        <v>34.090499999999999</v>
      </c>
      <c r="R83" s="37">
        <v>34.3461</v>
      </c>
      <c r="S83" s="37">
        <v>41.335599999999999</v>
      </c>
      <c r="T83" s="37">
        <v>35.434899999999999</v>
      </c>
      <c r="U83" s="37">
        <v>29.003499999999999</v>
      </c>
      <c r="V83" s="37">
        <v>21.517900000000001</v>
      </c>
      <c r="W83" s="37">
        <v>10.842000000000001</v>
      </c>
      <c r="X83" s="37">
        <v>3.1484000000000001</v>
      </c>
      <c r="Y83" s="37">
        <v>0.56669999999999998</v>
      </c>
      <c r="Z83" s="37">
        <v>20.178000000000001</v>
      </c>
    </row>
    <row r="84" spans="1:27">
      <c r="A84" s="37" t="str">
        <f t="shared" si="10"/>
        <v>神奈川県総数</v>
      </c>
      <c r="B84" s="37" t="s">
        <v>94</v>
      </c>
      <c r="C84" s="37" t="s">
        <v>78</v>
      </c>
      <c r="D84" s="37">
        <v>923.7337</v>
      </c>
      <c r="E84" s="37">
        <v>33.124699999999997</v>
      </c>
      <c r="F84" s="37">
        <v>36.883499999999998</v>
      </c>
      <c r="G84" s="37">
        <v>38.568100000000001</v>
      </c>
      <c r="H84" s="37">
        <v>41.124899999999997</v>
      </c>
      <c r="I84" s="37">
        <v>48.743600000000001</v>
      </c>
      <c r="J84" s="37">
        <v>47.837200000000003</v>
      </c>
      <c r="K84" s="37">
        <v>49.2072</v>
      </c>
      <c r="L84" s="37">
        <v>55.879899999999999</v>
      </c>
      <c r="M84" s="37">
        <v>64.082099999999997</v>
      </c>
      <c r="N84" s="37">
        <v>76.987300000000005</v>
      </c>
      <c r="O84" s="37">
        <v>71.055099999999996</v>
      </c>
      <c r="P84" s="37">
        <v>59.3812</v>
      </c>
      <c r="Q84" s="37">
        <v>48.593299999999999</v>
      </c>
      <c r="R84" s="37">
        <v>50.939900000000002</v>
      </c>
      <c r="S84" s="37">
        <v>59.751399999999997</v>
      </c>
      <c r="T84" s="37">
        <v>48.466099999999997</v>
      </c>
      <c r="U84" s="37">
        <v>35.571800000000003</v>
      </c>
      <c r="V84" s="37">
        <v>22.7682</v>
      </c>
      <c r="W84" s="37">
        <v>10.2141</v>
      </c>
      <c r="X84" s="37">
        <v>2.7017000000000002</v>
      </c>
      <c r="Y84" s="37">
        <v>0.4446</v>
      </c>
      <c r="Z84" s="37">
        <v>21.407800000000002</v>
      </c>
    </row>
    <row r="85" spans="1:27">
      <c r="A85" s="37" t="str">
        <f t="shared" si="10"/>
        <v>神奈川県男</v>
      </c>
      <c r="B85" s="37" t="s">
        <v>94</v>
      </c>
      <c r="C85" s="37" t="s">
        <v>17</v>
      </c>
      <c r="D85" s="37">
        <v>458.82679999999999</v>
      </c>
      <c r="E85" s="37">
        <v>16.970500000000001</v>
      </c>
      <c r="F85" s="37">
        <v>18.917999999999999</v>
      </c>
      <c r="G85" s="37">
        <v>19.769400000000001</v>
      </c>
      <c r="H85" s="37">
        <v>21.065899999999999</v>
      </c>
      <c r="I85" s="37">
        <v>24.991499999999998</v>
      </c>
      <c r="J85" s="37">
        <v>24.715</v>
      </c>
      <c r="K85" s="37">
        <v>25.407</v>
      </c>
      <c r="L85" s="37">
        <v>28.685199999999998</v>
      </c>
      <c r="M85" s="37">
        <v>32.82</v>
      </c>
      <c r="N85" s="37">
        <v>39.251800000000003</v>
      </c>
      <c r="O85" s="37">
        <v>36.688000000000002</v>
      </c>
      <c r="P85" s="37">
        <v>30.755500000000001</v>
      </c>
      <c r="Q85" s="37">
        <v>24.6662</v>
      </c>
      <c r="R85" s="37">
        <v>25.0337</v>
      </c>
      <c r="S85" s="37">
        <v>28.232700000000001</v>
      </c>
      <c r="T85" s="37">
        <v>21.876300000000001</v>
      </c>
      <c r="U85" s="37">
        <v>15.3363</v>
      </c>
      <c r="V85" s="37">
        <v>8.4852000000000007</v>
      </c>
      <c r="W85" s="37">
        <v>2.9998999999999998</v>
      </c>
      <c r="X85" s="37">
        <v>0.54200000000000004</v>
      </c>
      <c r="Y85" s="37">
        <v>6.0199999999999997E-2</v>
      </c>
      <c r="Z85" s="37">
        <v>11.5565</v>
      </c>
      <c r="AA85" s="37" t="s">
        <v>142</v>
      </c>
    </row>
    <row r="86" spans="1:27">
      <c r="A86" s="37" t="str">
        <f t="shared" si="10"/>
        <v>神奈川県女</v>
      </c>
      <c r="B86" s="37" t="s">
        <v>94</v>
      </c>
      <c r="C86" s="37" t="s">
        <v>19</v>
      </c>
      <c r="D86" s="37">
        <v>464.90690000000001</v>
      </c>
      <c r="E86" s="37">
        <v>16.154199999999999</v>
      </c>
      <c r="F86" s="37">
        <v>17.965499999999999</v>
      </c>
      <c r="G86" s="37">
        <v>18.7987</v>
      </c>
      <c r="H86" s="37">
        <v>20.059000000000001</v>
      </c>
      <c r="I86" s="37">
        <v>23.752099999999999</v>
      </c>
      <c r="J86" s="37">
        <v>23.122199999999999</v>
      </c>
      <c r="K86" s="37">
        <v>23.8002</v>
      </c>
      <c r="L86" s="37">
        <v>27.194700000000001</v>
      </c>
      <c r="M86" s="37">
        <v>31.2621</v>
      </c>
      <c r="N86" s="37">
        <v>37.735500000000002</v>
      </c>
      <c r="O86" s="37">
        <v>34.367100000000001</v>
      </c>
      <c r="P86" s="37">
        <v>28.625699999999998</v>
      </c>
      <c r="Q86" s="37">
        <v>23.927099999999999</v>
      </c>
      <c r="R86" s="37">
        <v>25.906199999999998</v>
      </c>
      <c r="S86" s="37">
        <v>31.518699999999999</v>
      </c>
      <c r="T86" s="37">
        <v>26.5898</v>
      </c>
      <c r="U86" s="37">
        <v>20.235499999999998</v>
      </c>
      <c r="V86" s="37">
        <v>14.282999999999999</v>
      </c>
      <c r="W86" s="37">
        <v>7.2141999999999999</v>
      </c>
      <c r="X86" s="37">
        <v>2.1597</v>
      </c>
      <c r="Y86" s="37">
        <v>0.38440000000000002</v>
      </c>
      <c r="Z86" s="37">
        <v>9.8513000000000002</v>
      </c>
    </row>
    <row r="87" spans="1:27">
      <c r="A87" s="37" t="str">
        <f t="shared" si="10"/>
        <v>中部地方総数</v>
      </c>
      <c r="B87" s="37" t="s">
        <v>177</v>
      </c>
      <c r="C87" s="37" t="s">
        <v>78</v>
      </c>
      <c r="D87" s="37">
        <v>2291.8072999999999</v>
      </c>
      <c r="E87" s="37">
        <v>82.706199999999995</v>
      </c>
      <c r="F87" s="37">
        <v>94.970399999999998</v>
      </c>
      <c r="G87" s="37">
        <v>101.7008</v>
      </c>
      <c r="H87" s="37">
        <v>105.371</v>
      </c>
      <c r="I87" s="37">
        <v>103.0087</v>
      </c>
      <c r="J87" s="37">
        <v>105.58920000000001</v>
      </c>
      <c r="K87" s="37">
        <v>114.5791</v>
      </c>
      <c r="L87" s="37">
        <v>128.69919999999999</v>
      </c>
      <c r="M87" s="37">
        <v>148.37710000000001</v>
      </c>
      <c r="N87" s="37">
        <v>175.3561</v>
      </c>
      <c r="O87" s="37">
        <v>153.7268</v>
      </c>
      <c r="P87" s="37">
        <v>141.5069</v>
      </c>
      <c r="Q87" s="37">
        <v>133.4495</v>
      </c>
      <c r="R87" s="37">
        <v>147.3974</v>
      </c>
      <c r="S87" s="37">
        <v>167.95089999999999</v>
      </c>
      <c r="T87" s="37">
        <v>129.78659999999999</v>
      </c>
      <c r="U87" s="37">
        <v>98.524699999999996</v>
      </c>
      <c r="V87" s="37">
        <v>68.428100000000001</v>
      </c>
      <c r="W87" s="37">
        <v>34.119300000000003</v>
      </c>
      <c r="X87" s="37">
        <v>9.5704999999999991</v>
      </c>
      <c r="Y87" s="37">
        <v>1.5046999999999999</v>
      </c>
      <c r="Z87" s="37">
        <v>45.484099999999998</v>
      </c>
    </row>
    <row r="88" spans="1:27">
      <c r="A88" s="37" t="str">
        <f t="shared" si="10"/>
        <v>中部地方男</v>
      </c>
      <c r="B88" s="37" t="s">
        <v>177</v>
      </c>
      <c r="C88" s="37" t="s">
        <v>17</v>
      </c>
      <c r="D88" s="37">
        <v>1127.028</v>
      </c>
      <c r="E88" s="37">
        <v>42.422499999999999</v>
      </c>
      <c r="F88" s="37">
        <v>48.699599999999997</v>
      </c>
      <c r="G88" s="37">
        <v>52.067300000000003</v>
      </c>
      <c r="H88" s="37">
        <v>54.353499999999997</v>
      </c>
      <c r="I88" s="37">
        <v>53.470999999999997</v>
      </c>
      <c r="J88" s="37">
        <v>55.532299999999999</v>
      </c>
      <c r="K88" s="37">
        <v>59.628700000000002</v>
      </c>
      <c r="L88" s="37">
        <v>66.215699999999998</v>
      </c>
      <c r="M88" s="37">
        <v>76.09</v>
      </c>
      <c r="N88" s="37">
        <v>89.626000000000005</v>
      </c>
      <c r="O88" s="37">
        <v>78.062600000000003</v>
      </c>
      <c r="P88" s="37">
        <v>70.972499999999997</v>
      </c>
      <c r="Q88" s="37">
        <v>66.070300000000003</v>
      </c>
      <c r="R88" s="37">
        <v>71.608500000000006</v>
      </c>
      <c r="S88" s="37">
        <v>80.084699999999998</v>
      </c>
      <c r="T88" s="37">
        <v>59.1051</v>
      </c>
      <c r="U88" s="37">
        <v>41.620600000000003</v>
      </c>
      <c r="V88" s="37">
        <v>24.570799999999998</v>
      </c>
      <c r="W88" s="37">
        <v>9.6395999999999997</v>
      </c>
      <c r="X88" s="37">
        <v>1.8263</v>
      </c>
      <c r="Y88" s="37">
        <v>0.18049999999999999</v>
      </c>
      <c r="Z88" s="37">
        <v>25.1799</v>
      </c>
      <c r="AA88" s="37" t="s">
        <v>184</v>
      </c>
    </row>
    <row r="89" spans="1:27">
      <c r="A89" s="37" t="str">
        <f t="shared" si="10"/>
        <v>中部地方女</v>
      </c>
      <c r="B89" s="37" t="s">
        <v>177</v>
      </c>
      <c r="C89" s="37" t="s">
        <v>19</v>
      </c>
      <c r="D89" s="37">
        <v>1164.7792999999999</v>
      </c>
      <c r="E89" s="37">
        <v>40.283700000000003</v>
      </c>
      <c r="F89" s="37">
        <v>46.270800000000001</v>
      </c>
      <c r="G89" s="37">
        <v>49.633499999999998</v>
      </c>
      <c r="H89" s="37">
        <v>51.017499999999998</v>
      </c>
      <c r="I89" s="37">
        <v>49.537700000000001</v>
      </c>
      <c r="J89" s="37">
        <v>50.056899999999999</v>
      </c>
      <c r="K89" s="37">
        <v>54.950400000000002</v>
      </c>
      <c r="L89" s="37">
        <v>62.483499999999999</v>
      </c>
      <c r="M89" s="37">
        <v>72.287099999999995</v>
      </c>
      <c r="N89" s="37">
        <v>85.730099999999993</v>
      </c>
      <c r="O89" s="37">
        <v>75.664199999999994</v>
      </c>
      <c r="P89" s="37">
        <v>70.534400000000005</v>
      </c>
      <c r="Q89" s="37">
        <v>67.379199999999997</v>
      </c>
      <c r="R89" s="37">
        <v>75.788899999999998</v>
      </c>
      <c r="S89" s="37">
        <v>87.866200000000006</v>
      </c>
      <c r="T89" s="37">
        <v>70.6815</v>
      </c>
      <c r="U89" s="37">
        <v>56.9041</v>
      </c>
      <c r="V89" s="37">
        <v>43.857300000000002</v>
      </c>
      <c r="W89" s="37">
        <v>24.479700000000001</v>
      </c>
      <c r="X89" s="37">
        <v>7.7442000000000002</v>
      </c>
      <c r="Y89" s="37">
        <v>1.3242</v>
      </c>
      <c r="Z89" s="37">
        <v>20.304200000000002</v>
      </c>
    </row>
    <row r="90" spans="1:27">
      <c r="A90" s="37" t="str">
        <f t="shared" si="10"/>
        <v>新潟県総数</v>
      </c>
      <c r="B90" s="37" t="s">
        <v>95</v>
      </c>
      <c r="C90" s="37" t="s">
        <v>78</v>
      </c>
      <c r="D90" s="37">
        <v>220.12719999999999</v>
      </c>
      <c r="E90" s="37">
        <v>7.1013999999999999</v>
      </c>
      <c r="F90" s="37">
        <v>8.4736999999999991</v>
      </c>
      <c r="G90" s="37">
        <v>9.1729000000000003</v>
      </c>
      <c r="H90" s="37">
        <v>9.5564999999999998</v>
      </c>
      <c r="I90" s="37">
        <v>8.5245999999999995</v>
      </c>
      <c r="J90" s="37">
        <v>8.8453999999999997</v>
      </c>
      <c r="K90" s="37">
        <v>10.253</v>
      </c>
      <c r="L90" s="37">
        <v>11.918799999999999</v>
      </c>
      <c r="M90" s="37">
        <v>14.0684</v>
      </c>
      <c r="N90" s="37">
        <v>15.567600000000001</v>
      </c>
      <c r="O90" s="37">
        <v>14.0685</v>
      </c>
      <c r="P90" s="37">
        <v>13.79</v>
      </c>
      <c r="Q90" s="37">
        <v>14.498900000000001</v>
      </c>
      <c r="R90" s="37">
        <v>16.8337</v>
      </c>
      <c r="S90" s="37">
        <v>17.531099999999999</v>
      </c>
      <c r="T90" s="37">
        <v>12.662000000000001</v>
      </c>
      <c r="U90" s="37">
        <v>10.773899999999999</v>
      </c>
      <c r="V90" s="37">
        <v>8.0490999999999993</v>
      </c>
      <c r="W90" s="37">
        <v>4.2831999999999999</v>
      </c>
      <c r="X90" s="37">
        <v>1.2548999999999999</v>
      </c>
      <c r="Y90" s="37">
        <v>0.2056</v>
      </c>
      <c r="Z90" s="37">
        <v>2.694</v>
      </c>
    </row>
    <row r="91" spans="1:27">
      <c r="A91" s="37" t="str">
        <f t="shared" si="10"/>
        <v>新潟県男</v>
      </c>
      <c r="B91" s="37" t="s">
        <v>95</v>
      </c>
      <c r="C91" s="37" t="s">
        <v>17</v>
      </c>
      <c r="D91" s="37">
        <v>106.867</v>
      </c>
      <c r="E91" s="37">
        <v>3.6373000000000002</v>
      </c>
      <c r="F91" s="37">
        <v>4.3384999999999998</v>
      </c>
      <c r="G91" s="37">
        <v>4.7144000000000004</v>
      </c>
      <c r="H91" s="37">
        <v>4.9245000000000001</v>
      </c>
      <c r="I91" s="37">
        <v>4.4518000000000004</v>
      </c>
      <c r="J91" s="37">
        <v>4.5754999999999999</v>
      </c>
      <c r="K91" s="37">
        <v>5.2759999999999998</v>
      </c>
      <c r="L91" s="37">
        <v>6.0880000000000001</v>
      </c>
      <c r="M91" s="37">
        <v>7.1947000000000001</v>
      </c>
      <c r="N91" s="37">
        <v>7.9065000000000003</v>
      </c>
      <c r="O91" s="37">
        <v>7.1242999999999999</v>
      </c>
      <c r="P91" s="37">
        <v>6.8967000000000001</v>
      </c>
      <c r="Q91" s="37">
        <v>7.2371999999999996</v>
      </c>
      <c r="R91" s="37">
        <v>8.2377000000000002</v>
      </c>
      <c r="S91" s="37">
        <v>8.4695</v>
      </c>
      <c r="T91" s="37">
        <v>5.7041000000000004</v>
      </c>
      <c r="U91" s="37">
        <v>4.4039999999999999</v>
      </c>
      <c r="V91" s="37">
        <v>2.7606999999999999</v>
      </c>
      <c r="W91" s="37">
        <v>1.1393</v>
      </c>
      <c r="X91" s="37">
        <v>0.22</v>
      </c>
      <c r="Y91" s="37">
        <v>2.5000000000000001E-2</v>
      </c>
      <c r="Z91" s="37">
        <v>1.5412999999999999</v>
      </c>
      <c r="AA91" s="37" t="s">
        <v>143</v>
      </c>
    </row>
    <row r="92" spans="1:27">
      <c r="A92" s="37" t="str">
        <f t="shared" si="10"/>
        <v>新潟県女</v>
      </c>
      <c r="B92" s="37" t="s">
        <v>95</v>
      </c>
      <c r="C92" s="37" t="s">
        <v>19</v>
      </c>
      <c r="D92" s="37">
        <v>113.2602</v>
      </c>
      <c r="E92" s="37">
        <v>3.4641000000000002</v>
      </c>
      <c r="F92" s="37">
        <v>4.1352000000000002</v>
      </c>
      <c r="G92" s="37">
        <v>4.4584999999999999</v>
      </c>
      <c r="H92" s="37">
        <v>4.6319999999999997</v>
      </c>
      <c r="I92" s="37">
        <v>4.0728</v>
      </c>
      <c r="J92" s="37">
        <v>4.2698999999999998</v>
      </c>
      <c r="K92" s="37">
        <v>4.9770000000000003</v>
      </c>
      <c r="L92" s="37">
        <v>5.8308</v>
      </c>
      <c r="M92" s="37">
        <v>6.8737000000000004</v>
      </c>
      <c r="N92" s="37">
        <v>7.6611000000000002</v>
      </c>
      <c r="O92" s="37">
        <v>6.9442000000000004</v>
      </c>
      <c r="P92" s="37">
        <v>6.8933</v>
      </c>
      <c r="Q92" s="37">
        <v>7.2617000000000003</v>
      </c>
      <c r="R92" s="37">
        <v>8.5960000000000001</v>
      </c>
      <c r="S92" s="37">
        <v>9.0616000000000003</v>
      </c>
      <c r="T92" s="37">
        <v>6.9579000000000004</v>
      </c>
      <c r="U92" s="37">
        <v>6.3699000000000003</v>
      </c>
      <c r="V92" s="37">
        <v>5.2884000000000002</v>
      </c>
      <c r="W92" s="37">
        <v>3.1438999999999999</v>
      </c>
      <c r="X92" s="37">
        <v>1.0348999999999999</v>
      </c>
      <c r="Y92" s="37">
        <v>0.18060000000000001</v>
      </c>
      <c r="Z92" s="37">
        <v>1.1527000000000001</v>
      </c>
    </row>
    <row r="93" spans="1:27">
      <c r="A93" s="37" t="str">
        <f t="shared" si="10"/>
        <v>富山県総数</v>
      </c>
      <c r="B93" s="37" t="s">
        <v>96</v>
      </c>
      <c r="C93" s="37" t="s">
        <v>78</v>
      </c>
      <c r="D93" s="37">
        <v>103.48139999999999</v>
      </c>
      <c r="E93" s="37">
        <v>3.3851</v>
      </c>
      <c r="F93" s="37">
        <v>3.8511000000000002</v>
      </c>
      <c r="G93" s="37">
        <v>4.2815000000000003</v>
      </c>
      <c r="H93" s="37">
        <v>4.5194999999999999</v>
      </c>
      <c r="I93" s="37">
        <v>4.2234999999999996</v>
      </c>
      <c r="J93" s="37">
        <v>4.3502000000000001</v>
      </c>
      <c r="K93" s="37">
        <v>4.6628999999999996</v>
      </c>
      <c r="L93" s="37">
        <v>5.3756000000000004</v>
      </c>
      <c r="M93" s="37">
        <v>6.5465999999999998</v>
      </c>
      <c r="N93" s="37">
        <v>8.0645000000000007</v>
      </c>
      <c r="O93" s="37">
        <v>6.7191999999999998</v>
      </c>
      <c r="P93" s="37">
        <v>6.2119</v>
      </c>
      <c r="Q93" s="37">
        <v>6.1313000000000004</v>
      </c>
      <c r="R93" s="37">
        <v>7.0972999999999997</v>
      </c>
      <c r="S93" s="37">
        <v>8.7909000000000006</v>
      </c>
      <c r="T93" s="37">
        <v>6.4667000000000003</v>
      </c>
      <c r="U93" s="37">
        <v>4.8125999999999998</v>
      </c>
      <c r="V93" s="37">
        <v>3.6084999999999998</v>
      </c>
      <c r="W93" s="37">
        <v>1.8863000000000001</v>
      </c>
      <c r="X93" s="37">
        <v>0.54910000000000003</v>
      </c>
      <c r="Y93" s="37">
        <v>8.9399999999999993E-2</v>
      </c>
      <c r="Z93" s="37">
        <v>1.8576999999999999</v>
      </c>
    </row>
    <row r="94" spans="1:27">
      <c r="A94" s="37" t="str">
        <f t="shared" si="10"/>
        <v>富山県男</v>
      </c>
      <c r="B94" s="37" t="s">
        <v>96</v>
      </c>
      <c r="C94" s="37" t="s">
        <v>17</v>
      </c>
      <c r="D94" s="37">
        <v>50.2637</v>
      </c>
      <c r="E94" s="37">
        <v>1.7444</v>
      </c>
      <c r="F94" s="37">
        <v>1.9876</v>
      </c>
      <c r="G94" s="37">
        <v>2.1974999999999998</v>
      </c>
      <c r="H94" s="37">
        <v>2.3525999999999998</v>
      </c>
      <c r="I94" s="37">
        <v>2.2433999999999998</v>
      </c>
      <c r="J94" s="37">
        <v>2.3188</v>
      </c>
      <c r="K94" s="37">
        <v>2.4436</v>
      </c>
      <c r="L94" s="37">
        <v>2.7770999999999999</v>
      </c>
      <c r="M94" s="37">
        <v>3.3803999999999998</v>
      </c>
      <c r="N94" s="37">
        <v>4.1154000000000002</v>
      </c>
      <c r="O94" s="37">
        <v>3.3794</v>
      </c>
      <c r="P94" s="37">
        <v>3.0669</v>
      </c>
      <c r="Q94" s="37">
        <v>2.9967000000000001</v>
      </c>
      <c r="R94" s="37">
        <v>3.395</v>
      </c>
      <c r="S94" s="37">
        <v>4.1513999999999998</v>
      </c>
      <c r="T94" s="37">
        <v>2.8860999999999999</v>
      </c>
      <c r="U94" s="37">
        <v>1.9327000000000001</v>
      </c>
      <c r="V94" s="37">
        <v>1.1984999999999999</v>
      </c>
      <c r="W94" s="37">
        <v>0.49370000000000003</v>
      </c>
      <c r="X94" s="37">
        <v>9.7199999999999995E-2</v>
      </c>
      <c r="Y94" s="37">
        <v>1.17E-2</v>
      </c>
      <c r="Z94" s="37">
        <v>1.0935999999999999</v>
      </c>
      <c r="AA94" s="37" t="s">
        <v>144</v>
      </c>
    </row>
    <row r="95" spans="1:27">
      <c r="A95" s="37" t="str">
        <f t="shared" si="10"/>
        <v>富山県女</v>
      </c>
      <c r="B95" s="37" t="s">
        <v>96</v>
      </c>
      <c r="C95" s="37" t="s">
        <v>19</v>
      </c>
      <c r="D95" s="37">
        <v>53.217700000000001</v>
      </c>
      <c r="E95" s="37">
        <v>1.6407</v>
      </c>
      <c r="F95" s="37">
        <v>1.8634999999999999</v>
      </c>
      <c r="G95" s="37">
        <v>2.0840000000000001</v>
      </c>
      <c r="H95" s="37">
        <v>2.1669</v>
      </c>
      <c r="I95" s="37">
        <v>1.9801</v>
      </c>
      <c r="J95" s="37">
        <v>2.0314000000000001</v>
      </c>
      <c r="K95" s="37">
        <v>2.2193000000000001</v>
      </c>
      <c r="L95" s="37">
        <v>2.5985</v>
      </c>
      <c r="M95" s="37">
        <v>3.1661999999999999</v>
      </c>
      <c r="N95" s="37">
        <v>3.9491000000000001</v>
      </c>
      <c r="O95" s="37">
        <v>3.3397999999999999</v>
      </c>
      <c r="P95" s="37">
        <v>3.145</v>
      </c>
      <c r="Q95" s="37">
        <v>3.1345999999999998</v>
      </c>
      <c r="R95" s="37">
        <v>3.7023000000000001</v>
      </c>
      <c r="S95" s="37">
        <v>4.6395</v>
      </c>
      <c r="T95" s="37">
        <v>3.5806</v>
      </c>
      <c r="U95" s="37">
        <v>2.8799000000000001</v>
      </c>
      <c r="V95" s="37">
        <v>2.41</v>
      </c>
      <c r="W95" s="37">
        <v>1.3926000000000001</v>
      </c>
      <c r="X95" s="37">
        <v>0.45190000000000002</v>
      </c>
      <c r="Y95" s="37">
        <v>7.7700000000000005E-2</v>
      </c>
      <c r="Z95" s="37">
        <v>0.7641</v>
      </c>
    </row>
    <row r="96" spans="1:27">
      <c r="A96" s="37" t="str">
        <f t="shared" si="10"/>
        <v>石川県総数</v>
      </c>
      <c r="B96" s="37" t="s">
        <v>97</v>
      </c>
      <c r="C96" s="37" t="s">
        <v>78</v>
      </c>
      <c r="D96" s="37">
        <v>113.2526</v>
      </c>
      <c r="E96" s="37">
        <v>4.0919999999999996</v>
      </c>
      <c r="F96" s="37">
        <v>4.6449999999999996</v>
      </c>
      <c r="G96" s="37">
        <v>4.9725999999999999</v>
      </c>
      <c r="H96" s="37">
        <v>5.4721000000000002</v>
      </c>
      <c r="I96" s="37">
        <v>5.5044000000000004</v>
      </c>
      <c r="J96" s="37">
        <v>5.0228999999999999</v>
      </c>
      <c r="K96" s="37">
        <v>5.3929999999999998</v>
      </c>
      <c r="L96" s="37">
        <v>6.0609000000000002</v>
      </c>
      <c r="M96" s="37">
        <v>7.2851999999999997</v>
      </c>
      <c r="N96" s="37">
        <v>8.7547999999999995</v>
      </c>
      <c r="O96" s="37">
        <v>7.3067000000000002</v>
      </c>
      <c r="P96" s="37">
        <v>6.7255000000000003</v>
      </c>
      <c r="Q96" s="37">
        <v>6.6128</v>
      </c>
      <c r="R96" s="37">
        <v>7.3346</v>
      </c>
      <c r="S96" s="37">
        <v>9.0196000000000005</v>
      </c>
      <c r="T96" s="37">
        <v>6.4667000000000003</v>
      </c>
      <c r="U96" s="37">
        <v>4.6432000000000002</v>
      </c>
      <c r="V96" s="37">
        <v>3.4626000000000001</v>
      </c>
      <c r="W96" s="37">
        <v>1.8202</v>
      </c>
      <c r="X96" s="37">
        <v>0.52690000000000003</v>
      </c>
      <c r="Y96" s="37">
        <v>9.2200000000000004E-2</v>
      </c>
      <c r="Z96" s="37">
        <v>2.0387</v>
      </c>
    </row>
    <row r="97" spans="1:27" s="41" customFormat="1">
      <c r="A97" s="37" t="str">
        <f t="shared" si="10"/>
        <v>石川県男</v>
      </c>
      <c r="B97" s="37" t="s">
        <v>97</v>
      </c>
      <c r="C97" s="37" t="s">
        <v>17</v>
      </c>
      <c r="D97" s="37">
        <v>54.9771</v>
      </c>
      <c r="E97" s="37">
        <v>2.1076999999999999</v>
      </c>
      <c r="F97" s="37">
        <v>2.3815</v>
      </c>
      <c r="G97" s="37">
        <v>2.5211999999999999</v>
      </c>
      <c r="H97" s="37">
        <v>2.8616000000000001</v>
      </c>
      <c r="I97" s="37">
        <v>2.9550999999999998</v>
      </c>
      <c r="J97" s="37">
        <v>2.5871</v>
      </c>
      <c r="K97" s="37">
        <v>2.7545999999999999</v>
      </c>
      <c r="L97" s="37">
        <v>3.0592999999999999</v>
      </c>
      <c r="M97" s="37">
        <v>3.6972999999999998</v>
      </c>
      <c r="N97" s="37">
        <v>4.4307999999999996</v>
      </c>
      <c r="O97" s="37">
        <v>3.6269999999999998</v>
      </c>
      <c r="P97" s="37">
        <v>3.2837999999999998</v>
      </c>
      <c r="Q97" s="37">
        <v>3.2002000000000002</v>
      </c>
      <c r="R97" s="37">
        <v>3.5181</v>
      </c>
      <c r="S97" s="37">
        <v>4.2582000000000004</v>
      </c>
      <c r="T97" s="37">
        <v>2.9026999999999998</v>
      </c>
      <c r="U97" s="37">
        <v>1.8764000000000001</v>
      </c>
      <c r="V97" s="37">
        <v>1.1576</v>
      </c>
      <c r="W97" s="37">
        <v>0.47239999999999999</v>
      </c>
      <c r="X97" s="37">
        <v>9.4799999999999995E-2</v>
      </c>
      <c r="Y97" s="37">
        <v>1.1299999999999999E-2</v>
      </c>
      <c r="Z97" s="37">
        <v>1.2183999999999999</v>
      </c>
      <c r="AA97" s="41" t="s">
        <v>145</v>
      </c>
    </row>
    <row r="98" spans="1:27" s="41" customFormat="1">
      <c r="A98" s="37" t="str">
        <f t="shared" si="10"/>
        <v>石川県女</v>
      </c>
      <c r="B98" s="37" t="s">
        <v>97</v>
      </c>
      <c r="C98" s="37" t="s">
        <v>19</v>
      </c>
      <c r="D98" s="37">
        <v>58.275500000000001</v>
      </c>
      <c r="E98" s="37">
        <v>1.9843</v>
      </c>
      <c r="F98" s="37">
        <v>2.2635000000000001</v>
      </c>
      <c r="G98" s="37">
        <v>2.4514</v>
      </c>
      <c r="H98" s="37">
        <v>2.6105</v>
      </c>
      <c r="I98" s="37">
        <v>2.5493000000000001</v>
      </c>
      <c r="J98" s="37">
        <v>2.4358</v>
      </c>
      <c r="K98" s="37">
        <v>2.6383999999999999</v>
      </c>
      <c r="L98" s="37">
        <v>3.0015999999999998</v>
      </c>
      <c r="M98" s="37">
        <v>3.5878999999999999</v>
      </c>
      <c r="N98" s="37">
        <v>4.3239999999999998</v>
      </c>
      <c r="O98" s="37">
        <v>3.6797</v>
      </c>
      <c r="P98" s="37">
        <v>3.4417</v>
      </c>
      <c r="Q98" s="37">
        <v>3.4125999999999999</v>
      </c>
      <c r="R98" s="37">
        <v>3.8165</v>
      </c>
      <c r="S98" s="37">
        <v>4.7614000000000001</v>
      </c>
      <c r="T98" s="37">
        <v>3.5640000000000001</v>
      </c>
      <c r="U98" s="37">
        <v>2.7667999999999999</v>
      </c>
      <c r="V98" s="37">
        <v>2.3050000000000002</v>
      </c>
      <c r="W98" s="37">
        <v>1.3478000000000001</v>
      </c>
      <c r="X98" s="37">
        <v>0.43209999999999998</v>
      </c>
      <c r="Y98" s="37">
        <v>8.09E-2</v>
      </c>
      <c r="Z98" s="37">
        <v>0.82030000000000003</v>
      </c>
    </row>
    <row r="99" spans="1:27">
      <c r="A99" s="37" t="str">
        <f t="shared" si="10"/>
        <v>福井県総数</v>
      </c>
      <c r="B99" s="37" t="s">
        <v>98</v>
      </c>
      <c r="C99" s="37" t="s">
        <v>78</v>
      </c>
      <c r="D99" s="37">
        <v>76.686300000000003</v>
      </c>
      <c r="E99" s="37">
        <v>2.8033000000000001</v>
      </c>
      <c r="F99" s="37">
        <v>3.2208000000000001</v>
      </c>
      <c r="G99" s="37">
        <v>3.5303</v>
      </c>
      <c r="H99" s="37">
        <v>3.5200999999999998</v>
      </c>
      <c r="I99" s="37">
        <v>3.177</v>
      </c>
      <c r="J99" s="37">
        <v>3.3774000000000002</v>
      </c>
      <c r="K99" s="37">
        <v>3.7332999999999998</v>
      </c>
      <c r="L99" s="37">
        <v>4.1726999999999999</v>
      </c>
      <c r="M99" s="37">
        <v>4.8167999999999997</v>
      </c>
      <c r="N99" s="37">
        <v>5.5506000000000002</v>
      </c>
      <c r="O99" s="37">
        <v>4.7969999999999997</v>
      </c>
      <c r="P99" s="37">
        <v>4.8331999999999997</v>
      </c>
      <c r="Q99" s="37">
        <v>4.8202999999999996</v>
      </c>
      <c r="R99" s="37">
        <v>5.3019999999999996</v>
      </c>
      <c r="S99" s="37">
        <v>5.8338000000000001</v>
      </c>
      <c r="T99" s="37">
        <v>4.2934000000000001</v>
      </c>
      <c r="U99" s="37">
        <v>3.3677999999999999</v>
      </c>
      <c r="V99" s="37">
        <v>2.6164999999999998</v>
      </c>
      <c r="W99" s="37">
        <v>1.3918999999999999</v>
      </c>
      <c r="X99" s="37">
        <v>0.3992</v>
      </c>
      <c r="Y99" s="37">
        <v>6.3799999999999996E-2</v>
      </c>
      <c r="Z99" s="37">
        <v>1.0650999999999999</v>
      </c>
    </row>
    <row r="100" spans="1:27">
      <c r="A100" s="37" t="str">
        <f t="shared" si="10"/>
        <v>福井県男</v>
      </c>
      <c r="B100" s="37" t="s">
        <v>98</v>
      </c>
      <c r="C100" s="37" t="s">
        <v>17</v>
      </c>
      <c r="D100" s="37">
        <v>37.397300000000001</v>
      </c>
      <c r="E100" s="37">
        <v>1.4365000000000001</v>
      </c>
      <c r="F100" s="37">
        <v>1.6595</v>
      </c>
      <c r="G100" s="37">
        <v>1.8141</v>
      </c>
      <c r="H100" s="37">
        <v>1.8327</v>
      </c>
      <c r="I100" s="37">
        <v>1.6773</v>
      </c>
      <c r="J100" s="37">
        <v>1.7804</v>
      </c>
      <c r="K100" s="37">
        <v>1.9172</v>
      </c>
      <c r="L100" s="37">
        <v>2.1204999999999998</v>
      </c>
      <c r="M100" s="37">
        <v>2.4645000000000001</v>
      </c>
      <c r="N100" s="37">
        <v>2.8241999999999998</v>
      </c>
      <c r="O100" s="37">
        <v>2.3892000000000002</v>
      </c>
      <c r="P100" s="37">
        <v>2.4028999999999998</v>
      </c>
      <c r="Q100" s="37">
        <v>2.3664999999999998</v>
      </c>
      <c r="R100" s="37">
        <v>2.5802</v>
      </c>
      <c r="S100" s="37">
        <v>2.8083</v>
      </c>
      <c r="T100" s="37">
        <v>1.9343999999999999</v>
      </c>
      <c r="U100" s="37">
        <v>1.3708</v>
      </c>
      <c r="V100" s="37">
        <v>0.91479999999999995</v>
      </c>
      <c r="W100" s="37">
        <v>0.38700000000000001</v>
      </c>
      <c r="X100" s="37">
        <v>7.2400000000000006E-2</v>
      </c>
      <c r="Y100" s="37">
        <v>8.8999999999999999E-3</v>
      </c>
      <c r="Z100" s="37">
        <v>0.63500000000000001</v>
      </c>
      <c r="AA100" s="37" t="s">
        <v>146</v>
      </c>
    </row>
    <row r="101" spans="1:27">
      <c r="A101" s="37" t="str">
        <f t="shared" si="10"/>
        <v>福井県女</v>
      </c>
      <c r="B101" s="37" t="s">
        <v>98</v>
      </c>
      <c r="C101" s="37" t="s">
        <v>19</v>
      </c>
      <c r="D101" s="37">
        <v>39.289000000000001</v>
      </c>
      <c r="E101" s="37">
        <v>1.3668</v>
      </c>
      <c r="F101" s="37">
        <v>1.5612999999999999</v>
      </c>
      <c r="G101" s="37">
        <v>1.7161999999999999</v>
      </c>
      <c r="H101" s="37">
        <v>1.6874</v>
      </c>
      <c r="I101" s="37">
        <v>1.4997</v>
      </c>
      <c r="J101" s="37">
        <v>1.597</v>
      </c>
      <c r="K101" s="37">
        <v>1.8161</v>
      </c>
      <c r="L101" s="37">
        <v>2.0522</v>
      </c>
      <c r="M101" s="37">
        <v>2.3523000000000001</v>
      </c>
      <c r="N101" s="37">
        <v>2.7263999999999999</v>
      </c>
      <c r="O101" s="37">
        <v>2.4077999999999999</v>
      </c>
      <c r="P101" s="37">
        <v>2.4302999999999999</v>
      </c>
      <c r="Q101" s="37">
        <v>2.4538000000000002</v>
      </c>
      <c r="R101" s="37">
        <v>2.7218</v>
      </c>
      <c r="S101" s="37">
        <v>3.0255000000000001</v>
      </c>
      <c r="T101" s="37">
        <v>2.359</v>
      </c>
      <c r="U101" s="37">
        <v>1.9970000000000001</v>
      </c>
      <c r="V101" s="37">
        <v>1.7017</v>
      </c>
      <c r="W101" s="37">
        <v>1.0048999999999999</v>
      </c>
      <c r="X101" s="37">
        <v>0.32679999999999998</v>
      </c>
      <c r="Y101" s="37">
        <v>5.4899999999999997E-2</v>
      </c>
      <c r="Z101" s="37">
        <v>0.43009999999999998</v>
      </c>
    </row>
    <row r="102" spans="1:27">
      <c r="A102" s="37" t="str">
        <f t="shared" si="10"/>
        <v>山梨県総数</v>
      </c>
      <c r="B102" s="37" t="s">
        <v>99</v>
      </c>
      <c r="C102" s="37" t="s">
        <v>78</v>
      </c>
      <c r="D102" s="37">
        <v>80.997399999999999</v>
      </c>
      <c r="E102" s="37">
        <v>2.6991999999999998</v>
      </c>
      <c r="F102" s="37">
        <v>3.0718000000000001</v>
      </c>
      <c r="G102" s="37">
        <v>3.3919000000000001</v>
      </c>
      <c r="H102" s="37">
        <v>3.8965999999999998</v>
      </c>
      <c r="I102" s="37">
        <v>3.5653999999999999</v>
      </c>
      <c r="J102" s="37">
        <v>3.3761999999999999</v>
      </c>
      <c r="K102" s="37">
        <v>3.6423000000000001</v>
      </c>
      <c r="L102" s="37">
        <v>4.1557000000000004</v>
      </c>
      <c r="M102" s="37">
        <v>4.8494000000000002</v>
      </c>
      <c r="N102" s="37">
        <v>5.8006000000000002</v>
      </c>
      <c r="O102" s="37">
        <v>5.5685000000000002</v>
      </c>
      <c r="P102" s="37">
        <v>5.3201000000000001</v>
      </c>
      <c r="Q102" s="37">
        <v>5.1885000000000003</v>
      </c>
      <c r="R102" s="37">
        <v>5.6978999999999997</v>
      </c>
      <c r="S102" s="37">
        <v>6.0153999999999996</v>
      </c>
      <c r="T102" s="37">
        <v>4.6614000000000004</v>
      </c>
      <c r="U102" s="37">
        <v>3.6101999999999999</v>
      </c>
      <c r="V102" s="37">
        <v>2.6461000000000001</v>
      </c>
      <c r="W102" s="37">
        <v>1.4381999999999999</v>
      </c>
      <c r="X102" s="37">
        <v>0.44540000000000002</v>
      </c>
      <c r="Y102" s="37">
        <v>7.3800000000000004E-2</v>
      </c>
      <c r="Z102" s="37">
        <v>1.8828</v>
      </c>
    </row>
    <row r="103" spans="1:27">
      <c r="A103" s="37" t="str">
        <f t="shared" si="10"/>
        <v>山梨県男</v>
      </c>
      <c r="B103" s="37" t="s">
        <v>99</v>
      </c>
      <c r="C103" s="37" t="s">
        <v>17</v>
      </c>
      <c r="D103" s="37">
        <v>39.730899999999998</v>
      </c>
      <c r="E103" s="37">
        <v>1.3761000000000001</v>
      </c>
      <c r="F103" s="37">
        <v>1.5636000000000001</v>
      </c>
      <c r="G103" s="37">
        <v>1.7383</v>
      </c>
      <c r="H103" s="37">
        <v>2.0306999999999999</v>
      </c>
      <c r="I103" s="37">
        <v>1.8653999999999999</v>
      </c>
      <c r="J103" s="37">
        <v>1.7830999999999999</v>
      </c>
      <c r="K103" s="37">
        <v>1.8936999999999999</v>
      </c>
      <c r="L103" s="37">
        <v>2.1269</v>
      </c>
      <c r="M103" s="37">
        <v>2.4613</v>
      </c>
      <c r="N103" s="37">
        <v>2.9601999999999999</v>
      </c>
      <c r="O103" s="37">
        <v>2.8140999999999998</v>
      </c>
      <c r="P103" s="37">
        <v>2.6686000000000001</v>
      </c>
      <c r="Q103" s="37">
        <v>2.5687000000000002</v>
      </c>
      <c r="R103" s="37">
        <v>2.8077999999999999</v>
      </c>
      <c r="S103" s="37">
        <v>2.8879000000000001</v>
      </c>
      <c r="T103" s="37">
        <v>2.1223000000000001</v>
      </c>
      <c r="U103" s="37">
        <v>1.5150999999999999</v>
      </c>
      <c r="V103" s="37">
        <v>0.95350000000000001</v>
      </c>
      <c r="W103" s="37">
        <v>0.41789999999999999</v>
      </c>
      <c r="X103" s="37">
        <v>9.0999999999999998E-2</v>
      </c>
      <c r="Y103" s="37">
        <v>9.4000000000000004E-3</v>
      </c>
      <c r="Z103" s="37">
        <v>1.0752999999999999</v>
      </c>
      <c r="AA103" s="37" t="s">
        <v>147</v>
      </c>
    </row>
    <row r="104" spans="1:27">
      <c r="A104" s="37" t="str">
        <f t="shared" ref="A104:A167" si="11">B104&amp;C104</f>
        <v>山梨県女</v>
      </c>
      <c r="B104" s="37" t="s">
        <v>99</v>
      </c>
      <c r="C104" s="37" t="s">
        <v>19</v>
      </c>
      <c r="D104" s="37">
        <v>41.266500000000001</v>
      </c>
      <c r="E104" s="37">
        <v>1.3230999999999999</v>
      </c>
      <c r="F104" s="37">
        <v>1.5082</v>
      </c>
      <c r="G104" s="37">
        <v>1.6536</v>
      </c>
      <c r="H104" s="37">
        <v>1.8658999999999999</v>
      </c>
      <c r="I104" s="37">
        <v>1.7</v>
      </c>
      <c r="J104" s="37">
        <v>1.5931</v>
      </c>
      <c r="K104" s="37">
        <v>1.7485999999999999</v>
      </c>
      <c r="L104" s="37">
        <v>2.0287999999999999</v>
      </c>
      <c r="M104" s="37">
        <v>2.3881000000000001</v>
      </c>
      <c r="N104" s="37">
        <v>2.8403999999999998</v>
      </c>
      <c r="O104" s="37">
        <v>2.7544</v>
      </c>
      <c r="P104" s="37">
        <v>2.6515</v>
      </c>
      <c r="Q104" s="37">
        <v>2.6198000000000001</v>
      </c>
      <c r="R104" s="37">
        <v>2.8900999999999999</v>
      </c>
      <c r="S104" s="37">
        <v>3.1274999999999999</v>
      </c>
      <c r="T104" s="37">
        <v>2.5390999999999999</v>
      </c>
      <c r="U104" s="37">
        <v>2.0951</v>
      </c>
      <c r="V104" s="37">
        <v>1.6926000000000001</v>
      </c>
      <c r="W104" s="37">
        <v>1.0203</v>
      </c>
      <c r="X104" s="37">
        <v>0.35439999999999999</v>
      </c>
      <c r="Y104" s="37">
        <v>6.4399999999999999E-2</v>
      </c>
      <c r="Z104" s="37">
        <v>0.8075</v>
      </c>
    </row>
    <row r="105" spans="1:27" s="41" customFormat="1">
      <c r="A105" s="37" t="str">
        <f t="shared" si="11"/>
        <v>長野県総数</v>
      </c>
      <c r="B105" s="37" t="s">
        <v>100</v>
      </c>
      <c r="C105" s="37" t="s">
        <v>78</v>
      </c>
      <c r="D105" s="37">
        <v>204.80109999999999</v>
      </c>
      <c r="E105" s="37">
        <v>6.9989999999999997</v>
      </c>
      <c r="F105" s="37">
        <v>8.2203999999999997</v>
      </c>
      <c r="G105" s="37">
        <v>9.0678999999999998</v>
      </c>
      <c r="H105" s="37">
        <v>9.1524000000000001</v>
      </c>
      <c r="I105" s="37">
        <v>7.6757</v>
      </c>
      <c r="J105" s="37">
        <v>8.3073999999999995</v>
      </c>
      <c r="K105" s="37">
        <v>9.1941000000000006</v>
      </c>
      <c r="L105" s="37">
        <v>10.594099999999999</v>
      </c>
      <c r="M105" s="37">
        <v>12.9673</v>
      </c>
      <c r="N105" s="37">
        <v>15.1088</v>
      </c>
      <c r="O105" s="37">
        <v>13.5556</v>
      </c>
      <c r="P105" s="37">
        <v>12.736800000000001</v>
      </c>
      <c r="Q105" s="37">
        <v>12.550700000000001</v>
      </c>
      <c r="R105" s="37">
        <v>13.9244</v>
      </c>
      <c r="S105" s="37">
        <v>15.5625</v>
      </c>
      <c r="T105" s="37">
        <v>12.4017</v>
      </c>
      <c r="U105" s="37">
        <v>9.6877999999999993</v>
      </c>
      <c r="V105" s="37">
        <v>7.4010999999999996</v>
      </c>
      <c r="W105" s="37">
        <v>4.2621000000000002</v>
      </c>
      <c r="X105" s="37">
        <v>1.2608999999999999</v>
      </c>
      <c r="Y105" s="37">
        <v>0.19370000000000001</v>
      </c>
      <c r="Z105" s="37">
        <v>3.9767000000000001</v>
      </c>
    </row>
    <row r="106" spans="1:27" s="41" customFormat="1">
      <c r="A106" s="37" t="str">
        <f t="shared" si="11"/>
        <v>長野県男</v>
      </c>
      <c r="B106" s="37" t="s">
        <v>100</v>
      </c>
      <c r="C106" s="37" t="s">
        <v>17</v>
      </c>
      <c r="D106" s="37">
        <v>100.0389</v>
      </c>
      <c r="E106" s="37">
        <v>3.5884999999999998</v>
      </c>
      <c r="F106" s="37">
        <v>4.2058</v>
      </c>
      <c r="G106" s="37">
        <v>4.6401000000000003</v>
      </c>
      <c r="H106" s="37">
        <v>4.7199</v>
      </c>
      <c r="I106" s="37">
        <v>4.0026999999999999</v>
      </c>
      <c r="J106" s="37">
        <v>4.3602999999999996</v>
      </c>
      <c r="K106" s="37">
        <v>4.7342000000000004</v>
      </c>
      <c r="L106" s="37">
        <v>5.3975999999999997</v>
      </c>
      <c r="M106" s="37">
        <v>6.5890000000000004</v>
      </c>
      <c r="N106" s="37">
        <v>7.7102000000000004</v>
      </c>
      <c r="O106" s="37">
        <v>6.8526999999999996</v>
      </c>
      <c r="P106" s="37">
        <v>6.3658000000000001</v>
      </c>
      <c r="Q106" s="37">
        <v>6.2016</v>
      </c>
      <c r="R106" s="37">
        <v>6.8255999999999997</v>
      </c>
      <c r="S106" s="37">
        <v>7.4874000000000001</v>
      </c>
      <c r="T106" s="37">
        <v>5.6993</v>
      </c>
      <c r="U106" s="37">
        <v>4.1205999999999996</v>
      </c>
      <c r="V106" s="37">
        <v>2.7606000000000002</v>
      </c>
      <c r="W106" s="37">
        <v>1.2576000000000001</v>
      </c>
      <c r="X106" s="37">
        <v>0.26779999999999998</v>
      </c>
      <c r="Y106" s="37">
        <v>2.3400000000000001E-2</v>
      </c>
      <c r="Z106" s="37">
        <v>2.2282000000000002</v>
      </c>
      <c r="AA106" s="41" t="s">
        <v>148</v>
      </c>
    </row>
    <row r="107" spans="1:27">
      <c r="A107" s="37" t="str">
        <f t="shared" si="11"/>
        <v>長野県女</v>
      </c>
      <c r="B107" s="37" t="s">
        <v>100</v>
      </c>
      <c r="C107" s="37" t="s">
        <v>19</v>
      </c>
      <c r="D107" s="37">
        <v>104.76220000000001</v>
      </c>
      <c r="E107" s="37">
        <v>3.4104999999999999</v>
      </c>
      <c r="F107" s="37">
        <v>4.0145999999999997</v>
      </c>
      <c r="G107" s="37">
        <v>4.4278000000000004</v>
      </c>
      <c r="H107" s="37">
        <v>4.4325000000000001</v>
      </c>
      <c r="I107" s="37">
        <v>3.673</v>
      </c>
      <c r="J107" s="37">
        <v>3.9470999999999998</v>
      </c>
      <c r="K107" s="37">
        <v>4.4599000000000002</v>
      </c>
      <c r="L107" s="37">
        <v>5.1965000000000003</v>
      </c>
      <c r="M107" s="37">
        <v>6.3783000000000003</v>
      </c>
      <c r="N107" s="37">
        <v>7.3986000000000001</v>
      </c>
      <c r="O107" s="37">
        <v>6.7028999999999996</v>
      </c>
      <c r="P107" s="37">
        <v>6.3710000000000004</v>
      </c>
      <c r="Q107" s="37">
        <v>6.3491</v>
      </c>
      <c r="R107" s="37">
        <v>7.0987999999999998</v>
      </c>
      <c r="S107" s="37">
        <v>8.0751000000000008</v>
      </c>
      <c r="T107" s="37">
        <v>6.7023999999999999</v>
      </c>
      <c r="U107" s="37">
        <v>5.5671999999999997</v>
      </c>
      <c r="V107" s="37">
        <v>4.6405000000000003</v>
      </c>
      <c r="W107" s="37">
        <v>3.0045000000000002</v>
      </c>
      <c r="X107" s="37">
        <v>0.99309999999999998</v>
      </c>
      <c r="Y107" s="37">
        <v>0.17030000000000001</v>
      </c>
      <c r="Z107" s="37">
        <v>1.7484999999999999</v>
      </c>
    </row>
    <row r="108" spans="1:27">
      <c r="A108" s="37" t="str">
        <f t="shared" si="11"/>
        <v>岐阜県総数</v>
      </c>
      <c r="B108" s="37" t="s">
        <v>101</v>
      </c>
      <c r="C108" s="37" t="s">
        <v>78</v>
      </c>
      <c r="D108" s="37">
        <v>197.8742</v>
      </c>
      <c r="E108" s="37">
        <v>6.8460000000000001</v>
      </c>
      <c r="F108" s="37">
        <v>8.2402999999999995</v>
      </c>
      <c r="G108" s="37">
        <v>8.9657</v>
      </c>
      <c r="H108" s="37">
        <v>9.4220000000000006</v>
      </c>
      <c r="I108" s="37">
        <v>8.7552000000000003</v>
      </c>
      <c r="J108" s="37">
        <v>8.2970000000000006</v>
      </c>
      <c r="K108" s="37">
        <v>9.1668000000000003</v>
      </c>
      <c r="L108" s="37">
        <v>10.532</v>
      </c>
      <c r="M108" s="37">
        <v>12.391</v>
      </c>
      <c r="N108" s="37">
        <v>14.8261</v>
      </c>
      <c r="O108" s="37">
        <v>12.969099999999999</v>
      </c>
      <c r="P108" s="37">
        <v>12.312099999999999</v>
      </c>
      <c r="Q108" s="37">
        <v>11.850199999999999</v>
      </c>
      <c r="R108" s="37">
        <v>13.316700000000001</v>
      </c>
      <c r="S108" s="37">
        <v>15.305</v>
      </c>
      <c r="T108" s="37">
        <v>11.6958</v>
      </c>
      <c r="U108" s="37">
        <v>8.9549000000000003</v>
      </c>
      <c r="V108" s="37">
        <v>6.1398999999999999</v>
      </c>
      <c r="W108" s="37">
        <v>3.016</v>
      </c>
      <c r="X108" s="37">
        <v>0.82120000000000004</v>
      </c>
      <c r="Y108" s="37">
        <v>0.12559999999999999</v>
      </c>
      <c r="Z108" s="37">
        <v>3.9256000000000002</v>
      </c>
    </row>
    <row r="109" spans="1:27">
      <c r="A109" s="37" t="str">
        <f t="shared" si="11"/>
        <v>岐阜県男</v>
      </c>
      <c r="B109" s="37" t="s">
        <v>101</v>
      </c>
      <c r="C109" s="37" t="s">
        <v>17</v>
      </c>
      <c r="D109" s="37">
        <v>96.043599999999998</v>
      </c>
      <c r="E109" s="37">
        <v>3.5043000000000002</v>
      </c>
      <c r="F109" s="37">
        <v>4.2268999999999997</v>
      </c>
      <c r="G109" s="37">
        <v>4.5853999999999999</v>
      </c>
      <c r="H109" s="37">
        <v>4.7984999999999998</v>
      </c>
      <c r="I109" s="37">
        <v>4.4204999999999997</v>
      </c>
      <c r="J109" s="37">
        <v>4.2630999999999997</v>
      </c>
      <c r="K109" s="37">
        <v>4.7115</v>
      </c>
      <c r="L109" s="37">
        <v>5.3300999999999998</v>
      </c>
      <c r="M109" s="37">
        <v>6.3022</v>
      </c>
      <c r="N109" s="37">
        <v>7.4848999999999997</v>
      </c>
      <c r="O109" s="37">
        <v>6.4443999999999999</v>
      </c>
      <c r="P109" s="37">
        <v>6.0061</v>
      </c>
      <c r="Q109" s="37">
        <v>5.7257999999999996</v>
      </c>
      <c r="R109" s="37">
        <v>6.3708999999999998</v>
      </c>
      <c r="S109" s="37">
        <v>7.3040000000000003</v>
      </c>
      <c r="T109" s="37">
        <v>5.3162000000000003</v>
      </c>
      <c r="U109" s="37">
        <v>3.7877999999999998</v>
      </c>
      <c r="V109" s="37">
        <v>2.2385000000000002</v>
      </c>
      <c r="W109" s="37">
        <v>0.86480000000000001</v>
      </c>
      <c r="X109" s="37">
        <v>0.15809999999999999</v>
      </c>
      <c r="Y109" s="37">
        <v>1.55E-2</v>
      </c>
      <c r="Z109" s="37">
        <v>2.1840999999999999</v>
      </c>
      <c r="AA109" s="37" t="s">
        <v>149</v>
      </c>
    </row>
    <row r="110" spans="1:27">
      <c r="A110" s="37" t="str">
        <f t="shared" si="11"/>
        <v>岐阜県女</v>
      </c>
      <c r="B110" s="37" t="s">
        <v>101</v>
      </c>
      <c r="C110" s="37" t="s">
        <v>19</v>
      </c>
      <c r="D110" s="37">
        <v>101.8306</v>
      </c>
      <c r="E110" s="37">
        <v>3.3416999999999999</v>
      </c>
      <c r="F110" s="37">
        <v>4.0133999999999999</v>
      </c>
      <c r="G110" s="37">
        <v>4.3803000000000001</v>
      </c>
      <c r="H110" s="37">
        <v>4.6234999999999999</v>
      </c>
      <c r="I110" s="37">
        <v>4.3346999999999998</v>
      </c>
      <c r="J110" s="37">
        <v>4.0339</v>
      </c>
      <c r="K110" s="37">
        <v>4.4553000000000003</v>
      </c>
      <c r="L110" s="37">
        <v>5.2019000000000002</v>
      </c>
      <c r="M110" s="37">
        <v>6.0888</v>
      </c>
      <c r="N110" s="37">
        <v>7.3411999999999997</v>
      </c>
      <c r="O110" s="37">
        <v>6.5247000000000002</v>
      </c>
      <c r="P110" s="37">
        <v>6.306</v>
      </c>
      <c r="Q110" s="37">
        <v>6.1243999999999996</v>
      </c>
      <c r="R110" s="37">
        <v>6.9458000000000002</v>
      </c>
      <c r="S110" s="37">
        <v>8.0009999999999994</v>
      </c>
      <c r="T110" s="37">
        <v>6.3795999999999999</v>
      </c>
      <c r="U110" s="37">
        <v>5.1670999999999996</v>
      </c>
      <c r="V110" s="37">
        <v>3.9014000000000002</v>
      </c>
      <c r="W110" s="37">
        <v>2.1511999999999998</v>
      </c>
      <c r="X110" s="37">
        <v>0.66310000000000002</v>
      </c>
      <c r="Y110" s="37">
        <v>0.1101</v>
      </c>
      <c r="Z110" s="37">
        <v>1.7415</v>
      </c>
    </row>
    <row r="111" spans="1:27">
      <c r="A111" s="37" t="str">
        <f t="shared" si="11"/>
        <v>静岡県総数</v>
      </c>
      <c r="B111" s="37" t="s">
        <v>102</v>
      </c>
      <c r="C111" s="37" t="s">
        <v>78</v>
      </c>
      <c r="D111" s="37">
        <v>363.3202</v>
      </c>
      <c r="E111" s="37">
        <v>12.6776</v>
      </c>
      <c r="F111" s="37">
        <v>14.9854</v>
      </c>
      <c r="G111" s="37">
        <v>16.209299999999999</v>
      </c>
      <c r="H111" s="37">
        <v>16.259499999999999</v>
      </c>
      <c r="I111" s="37">
        <v>14.8873</v>
      </c>
      <c r="J111" s="37">
        <v>16.1615</v>
      </c>
      <c r="K111" s="37">
        <v>18.0883</v>
      </c>
      <c r="L111" s="37">
        <v>20.590499999999999</v>
      </c>
      <c r="M111" s="37">
        <v>23.480699999999999</v>
      </c>
      <c r="N111" s="37">
        <v>27.772300000000001</v>
      </c>
      <c r="O111" s="37">
        <v>24.7272</v>
      </c>
      <c r="P111" s="37">
        <v>22.901</v>
      </c>
      <c r="Q111" s="37">
        <v>22.2575</v>
      </c>
      <c r="R111" s="37">
        <v>24.7803</v>
      </c>
      <c r="S111" s="37">
        <v>27.467199999999998</v>
      </c>
      <c r="T111" s="37">
        <v>21.552900000000001</v>
      </c>
      <c r="U111" s="37">
        <v>16.288</v>
      </c>
      <c r="V111" s="37">
        <v>11.1038</v>
      </c>
      <c r="W111" s="37">
        <v>5.4554</v>
      </c>
      <c r="X111" s="37">
        <v>1.5411999999999999</v>
      </c>
      <c r="Y111" s="37">
        <v>0.2394</v>
      </c>
      <c r="Z111" s="37">
        <v>3.8938999999999999</v>
      </c>
    </row>
    <row r="112" spans="1:27">
      <c r="A112" s="37" t="str">
        <f t="shared" si="11"/>
        <v>静岡県男</v>
      </c>
      <c r="B112" s="37" t="s">
        <v>102</v>
      </c>
      <c r="C112" s="37" t="s">
        <v>17</v>
      </c>
      <c r="D112" s="37">
        <v>179.11179999999999</v>
      </c>
      <c r="E112" s="37">
        <v>6.5180999999999996</v>
      </c>
      <c r="F112" s="37">
        <v>7.6848999999999998</v>
      </c>
      <c r="G112" s="37">
        <v>8.2948000000000004</v>
      </c>
      <c r="H112" s="37">
        <v>8.4283999999999999</v>
      </c>
      <c r="I112" s="37">
        <v>7.7443999999999997</v>
      </c>
      <c r="J112" s="37">
        <v>8.6085999999999991</v>
      </c>
      <c r="K112" s="37">
        <v>9.4547000000000008</v>
      </c>
      <c r="L112" s="37">
        <v>10.6282</v>
      </c>
      <c r="M112" s="37">
        <v>12.0808</v>
      </c>
      <c r="N112" s="37">
        <v>14.254</v>
      </c>
      <c r="O112" s="37">
        <v>12.629099999999999</v>
      </c>
      <c r="P112" s="37">
        <v>11.572100000000001</v>
      </c>
      <c r="Q112" s="37">
        <v>11.098000000000001</v>
      </c>
      <c r="R112" s="37">
        <v>12.1478</v>
      </c>
      <c r="S112" s="37">
        <v>13.136200000000001</v>
      </c>
      <c r="T112" s="37">
        <v>9.8295999999999992</v>
      </c>
      <c r="U112" s="37">
        <v>6.9427000000000003</v>
      </c>
      <c r="V112" s="37">
        <v>4.0025000000000004</v>
      </c>
      <c r="W112" s="37">
        <v>1.5474000000000001</v>
      </c>
      <c r="X112" s="37">
        <v>0.29770000000000002</v>
      </c>
      <c r="Y112" s="37">
        <v>2.8199999999999999E-2</v>
      </c>
      <c r="Z112" s="37">
        <v>2.1836000000000002</v>
      </c>
      <c r="AA112" s="37" t="s">
        <v>150</v>
      </c>
    </row>
    <row r="113" spans="1:27">
      <c r="A113" s="37" t="str">
        <f t="shared" si="11"/>
        <v>静岡県女</v>
      </c>
      <c r="B113" s="37" t="s">
        <v>102</v>
      </c>
      <c r="C113" s="37" t="s">
        <v>19</v>
      </c>
      <c r="D113" s="37">
        <v>184.20840000000001</v>
      </c>
      <c r="E113" s="37">
        <v>6.1595000000000004</v>
      </c>
      <c r="F113" s="37">
        <v>7.3005000000000004</v>
      </c>
      <c r="G113" s="37">
        <v>7.9145000000000003</v>
      </c>
      <c r="H113" s="37">
        <v>7.8311000000000002</v>
      </c>
      <c r="I113" s="37">
        <v>7.1429</v>
      </c>
      <c r="J113" s="37">
        <v>7.5529000000000002</v>
      </c>
      <c r="K113" s="37">
        <v>8.6335999999999995</v>
      </c>
      <c r="L113" s="37">
        <v>9.9623000000000008</v>
      </c>
      <c r="M113" s="37">
        <v>11.399900000000001</v>
      </c>
      <c r="N113" s="37">
        <v>13.5183</v>
      </c>
      <c r="O113" s="37">
        <v>12.098100000000001</v>
      </c>
      <c r="P113" s="37">
        <v>11.328900000000001</v>
      </c>
      <c r="Q113" s="37">
        <v>11.1595</v>
      </c>
      <c r="R113" s="37">
        <v>12.6325</v>
      </c>
      <c r="S113" s="37">
        <v>14.331</v>
      </c>
      <c r="T113" s="37">
        <v>11.7233</v>
      </c>
      <c r="U113" s="37">
        <v>9.3452999999999999</v>
      </c>
      <c r="V113" s="37">
        <v>7.1013000000000002</v>
      </c>
      <c r="W113" s="37">
        <v>3.9079999999999999</v>
      </c>
      <c r="X113" s="37">
        <v>1.2435</v>
      </c>
      <c r="Y113" s="37">
        <v>0.2112</v>
      </c>
      <c r="Z113" s="37">
        <v>1.7102999999999999</v>
      </c>
    </row>
    <row r="114" spans="1:27">
      <c r="A114" s="37" t="str">
        <f t="shared" si="11"/>
        <v>愛知県総数</v>
      </c>
      <c r="B114" s="37" t="s">
        <v>103</v>
      </c>
      <c r="C114" s="37" t="s">
        <v>78</v>
      </c>
      <c r="D114" s="37">
        <v>754.24149999999997</v>
      </c>
      <c r="E114" s="37">
        <v>29.982299999999999</v>
      </c>
      <c r="F114" s="37">
        <v>33.085999999999999</v>
      </c>
      <c r="G114" s="37">
        <v>34.295900000000003</v>
      </c>
      <c r="H114" s="37">
        <v>35.490200000000002</v>
      </c>
      <c r="I114" s="37">
        <v>39.019399999999997</v>
      </c>
      <c r="J114" s="37">
        <v>40.011600000000001</v>
      </c>
      <c r="K114" s="37">
        <v>41.909500000000001</v>
      </c>
      <c r="L114" s="37">
        <v>45.736899999999999</v>
      </c>
      <c r="M114" s="37">
        <v>50.872500000000002</v>
      </c>
      <c r="N114" s="37">
        <v>60.518900000000002</v>
      </c>
      <c r="O114" s="37">
        <v>52.275500000000001</v>
      </c>
      <c r="P114" s="37">
        <v>45.453000000000003</v>
      </c>
      <c r="Q114" s="37">
        <v>38.983800000000002</v>
      </c>
      <c r="R114" s="37">
        <v>41.4679</v>
      </c>
      <c r="S114" s="37">
        <v>49.210999999999999</v>
      </c>
      <c r="T114" s="37">
        <v>39.2361</v>
      </c>
      <c r="U114" s="37">
        <v>28.47</v>
      </c>
      <c r="V114" s="37">
        <v>17.8569</v>
      </c>
      <c r="W114" s="37">
        <v>7.8624999999999998</v>
      </c>
      <c r="X114" s="37">
        <v>2.0436999999999999</v>
      </c>
      <c r="Y114" s="37">
        <v>0.31219999999999998</v>
      </c>
      <c r="Z114" s="37">
        <v>20.145700000000001</v>
      </c>
    </row>
    <row r="115" spans="1:27">
      <c r="A115" s="37" t="str">
        <f t="shared" si="11"/>
        <v>愛知県男</v>
      </c>
      <c r="B115" s="37" t="s">
        <v>103</v>
      </c>
      <c r="C115" s="37" t="s">
        <v>17</v>
      </c>
      <c r="D115" s="37">
        <v>376.15019999999998</v>
      </c>
      <c r="E115" s="37">
        <v>15.368600000000001</v>
      </c>
      <c r="F115" s="37">
        <v>16.978100000000001</v>
      </c>
      <c r="G115" s="37">
        <v>17.573799999999999</v>
      </c>
      <c r="H115" s="37">
        <v>18.274100000000001</v>
      </c>
      <c r="I115" s="37">
        <v>20.1706</v>
      </c>
      <c r="J115" s="37">
        <v>21.096</v>
      </c>
      <c r="K115" s="37">
        <v>22.008800000000001</v>
      </c>
      <c r="L115" s="37">
        <v>23.778099999999998</v>
      </c>
      <c r="M115" s="37">
        <v>26.258400000000002</v>
      </c>
      <c r="N115" s="37">
        <v>31.13</v>
      </c>
      <c r="O115" s="37">
        <v>26.911200000000001</v>
      </c>
      <c r="P115" s="37">
        <v>23.168700000000001</v>
      </c>
      <c r="Q115" s="37">
        <v>19.540500000000002</v>
      </c>
      <c r="R115" s="37">
        <v>20.1403</v>
      </c>
      <c r="S115" s="37">
        <v>23.3262</v>
      </c>
      <c r="T115" s="37">
        <v>18.0136</v>
      </c>
      <c r="U115" s="37">
        <v>12.327500000000001</v>
      </c>
      <c r="V115" s="37">
        <v>6.5757000000000003</v>
      </c>
      <c r="W115" s="37">
        <v>2.2671000000000001</v>
      </c>
      <c r="X115" s="37">
        <v>0.39610000000000001</v>
      </c>
      <c r="Y115" s="37">
        <v>3.4599999999999999E-2</v>
      </c>
      <c r="Z115" s="37">
        <v>10.812200000000001</v>
      </c>
      <c r="AA115" s="37" t="s">
        <v>151</v>
      </c>
    </row>
    <row r="116" spans="1:27">
      <c r="A116" s="37" t="str">
        <f t="shared" si="11"/>
        <v>愛知県女</v>
      </c>
      <c r="B116" s="37" t="s">
        <v>103</v>
      </c>
      <c r="C116" s="37" t="s">
        <v>19</v>
      </c>
      <c r="D116" s="37">
        <v>378.09129999999999</v>
      </c>
      <c r="E116" s="37">
        <v>14.6137</v>
      </c>
      <c r="F116" s="37">
        <v>16.107900000000001</v>
      </c>
      <c r="G116" s="37">
        <v>16.722100000000001</v>
      </c>
      <c r="H116" s="37">
        <v>17.216100000000001</v>
      </c>
      <c r="I116" s="37">
        <v>18.848800000000001</v>
      </c>
      <c r="J116" s="37">
        <v>18.915600000000001</v>
      </c>
      <c r="K116" s="37">
        <v>19.900700000000001</v>
      </c>
      <c r="L116" s="37">
        <v>21.9588</v>
      </c>
      <c r="M116" s="37">
        <v>24.614100000000001</v>
      </c>
      <c r="N116" s="37">
        <v>29.3889</v>
      </c>
      <c r="O116" s="37">
        <v>25.3643</v>
      </c>
      <c r="P116" s="37">
        <v>22.284300000000002</v>
      </c>
      <c r="Q116" s="37">
        <v>19.443300000000001</v>
      </c>
      <c r="R116" s="37">
        <v>21.3276</v>
      </c>
      <c r="S116" s="37">
        <v>25.884799999999998</v>
      </c>
      <c r="T116" s="37">
        <v>21.2225</v>
      </c>
      <c r="U116" s="37">
        <v>16.142499999999998</v>
      </c>
      <c r="V116" s="37">
        <v>11.2812</v>
      </c>
      <c r="W116" s="37">
        <v>5.5953999999999997</v>
      </c>
      <c r="X116" s="37">
        <v>1.6476</v>
      </c>
      <c r="Y116" s="37">
        <v>0.27760000000000001</v>
      </c>
      <c r="Z116" s="37">
        <v>9.3335000000000008</v>
      </c>
    </row>
    <row r="117" spans="1:27">
      <c r="A117" s="37" t="str">
        <f t="shared" si="11"/>
        <v>三重県総数</v>
      </c>
      <c r="B117" s="37" t="s">
        <v>104</v>
      </c>
      <c r="C117" s="37" t="s">
        <v>78</v>
      </c>
      <c r="D117" s="37">
        <v>177.02539999999999</v>
      </c>
      <c r="E117" s="37">
        <v>6.1203000000000003</v>
      </c>
      <c r="F117" s="37">
        <v>7.1759000000000004</v>
      </c>
      <c r="G117" s="37">
        <v>7.8128000000000002</v>
      </c>
      <c r="H117" s="37">
        <v>8.0821000000000005</v>
      </c>
      <c r="I117" s="37">
        <v>7.6761999999999997</v>
      </c>
      <c r="J117" s="37">
        <v>7.8395999999999999</v>
      </c>
      <c r="K117" s="37">
        <v>8.5358999999999998</v>
      </c>
      <c r="L117" s="37">
        <v>9.5619999999999994</v>
      </c>
      <c r="M117" s="37">
        <v>11.0992</v>
      </c>
      <c r="N117" s="37">
        <v>13.3919</v>
      </c>
      <c r="O117" s="37">
        <v>11.7395</v>
      </c>
      <c r="P117" s="37">
        <v>11.2233</v>
      </c>
      <c r="Q117" s="37">
        <v>10.5555</v>
      </c>
      <c r="R117" s="37">
        <v>11.6426</v>
      </c>
      <c r="S117" s="37">
        <v>13.214399999999999</v>
      </c>
      <c r="T117" s="37">
        <v>10.3499</v>
      </c>
      <c r="U117" s="37">
        <v>7.9162999999999997</v>
      </c>
      <c r="V117" s="37">
        <v>5.5435999999999996</v>
      </c>
      <c r="W117" s="37">
        <v>2.7035</v>
      </c>
      <c r="X117" s="37">
        <v>0.72799999999999998</v>
      </c>
      <c r="Y117" s="37">
        <v>0.109</v>
      </c>
      <c r="Z117" s="37">
        <v>4.0038999999999998</v>
      </c>
    </row>
    <row r="118" spans="1:27" s="42" customFormat="1">
      <c r="A118" s="37" t="str">
        <f t="shared" si="11"/>
        <v>三重県男</v>
      </c>
      <c r="B118" s="37" t="s">
        <v>104</v>
      </c>
      <c r="C118" s="37" t="s">
        <v>17</v>
      </c>
      <c r="D118" s="37">
        <v>86.447500000000005</v>
      </c>
      <c r="E118" s="37">
        <v>3.141</v>
      </c>
      <c r="F118" s="37">
        <v>3.6732</v>
      </c>
      <c r="G118" s="37">
        <v>3.9876999999999998</v>
      </c>
      <c r="H118" s="37">
        <v>4.1304999999999996</v>
      </c>
      <c r="I118" s="37">
        <v>3.9398</v>
      </c>
      <c r="J118" s="37">
        <v>4.1593999999999998</v>
      </c>
      <c r="K118" s="37">
        <v>4.4344000000000001</v>
      </c>
      <c r="L118" s="37">
        <v>4.9099000000000004</v>
      </c>
      <c r="M118" s="37">
        <v>5.6614000000000004</v>
      </c>
      <c r="N118" s="37">
        <v>6.8098000000000001</v>
      </c>
      <c r="O118" s="37">
        <v>5.8912000000000004</v>
      </c>
      <c r="P118" s="37">
        <v>5.5408999999999997</v>
      </c>
      <c r="Q118" s="37">
        <v>5.1351000000000004</v>
      </c>
      <c r="R118" s="37">
        <v>5.5850999999999997</v>
      </c>
      <c r="S118" s="37">
        <v>6.2556000000000003</v>
      </c>
      <c r="T118" s="37">
        <v>4.6967999999999996</v>
      </c>
      <c r="U118" s="37">
        <v>3.343</v>
      </c>
      <c r="V118" s="37">
        <v>2.0084</v>
      </c>
      <c r="W118" s="37">
        <v>0.79239999999999999</v>
      </c>
      <c r="X118" s="37">
        <v>0.13120000000000001</v>
      </c>
      <c r="Y118" s="37">
        <v>1.2500000000000001E-2</v>
      </c>
      <c r="Z118" s="37">
        <v>2.2082000000000002</v>
      </c>
      <c r="AA118" s="42" t="s">
        <v>152</v>
      </c>
    </row>
    <row r="119" spans="1:27" s="42" customFormat="1" ht="15" customHeight="1">
      <c r="A119" s="37" t="str">
        <f t="shared" si="11"/>
        <v>三重県女</v>
      </c>
      <c r="B119" s="37" t="s">
        <v>104</v>
      </c>
      <c r="C119" s="37" t="s">
        <v>19</v>
      </c>
      <c r="D119" s="37">
        <v>90.5779</v>
      </c>
      <c r="E119" s="37">
        <v>2.9792999999999998</v>
      </c>
      <c r="F119" s="37">
        <v>3.5026999999999999</v>
      </c>
      <c r="G119" s="37">
        <v>3.8250999999999999</v>
      </c>
      <c r="H119" s="37">
        <v>3.9516</v>
      </c>
      <c r="I119" s="37">
        <v>3.7364000000000002</v>
      </c>
      <c r="J119" s="37">
        <v>3.6802000000000001</v>
      </c>
      <c r="K119" s="37">
        <v>4.1014999999999997</v>
      </c>
      <c r="L119" s="37">
        <v>4.6520999999999999</v>
      </c>
      <c r="M119" s="37">
        <v>5.4378000000000002</v>
      </c>
      <c r="N119" s="37">
        <v>6.5820999999999996</v>
      </c>
      <c r="O119" s="37">
        <v>5.8483000000000001</v>
      </c>
      <c r="P119" s="37">
        <v>5.6824000000000003</v>
      </c>
      <c r="Q119" s="37">
        <v>5.4203999999999999</v>
      </c>
      <c r="R119" s="37">
        <v>6.0575000000000001</v>
      </c>
      <c r="S119" s="37">
        <v>6.9588000000000001</v>
      </c>
      <c r="T119" s="37">
        <v>5.6531000000000002</v>
      </c>
      <c r="U119" s="37">
        <v>4.5732999999999997</v>
      </c>
      <c r="V119" s="37">
        <v>3.5352000000000001</v>
      </c>
      <c r="W119" s="37">
        <v>1.9111</v>
      </c>
      <c r="X119" s="37">
        <v>0.5968</v>
      </c>
      <c r="Y119" s="37">
        <v>9.6500000000000002E-2</v>
      </c>
      <c r="Z119" s="37">
        <v>1.7957000000000001</v>
      </c>
    </row>
    <row r="120" spans="1:27" s="42" customFormat="1" ht="15" customHeight="1">
      <c r="A120" s="37" t="str">
        <f t="shared" si="11"/>
        <v>近畿地方総数</v>
      </c>
      <c r="B120" s="37" t="s">
        <v>178</v>
      </c>
      <c r="C120" s="37" t="s">
        <v>78</v>
      </c>
      <c r="D120" s="37">
        <v>2054.1441</v>
      </c>
      <c r="E120" s="37">
        <v>73.299599999999998</v>
      </c>
      <c r="F120" s="37">
        <v>82.4893</v>
      </c>
      <c r="G120" s="37">
        <v>87.628</v>
      </c>
      <c r="H120" s="37">
        <v>94.8065</v>
      </c>
      <c r="I120" s="37">
        <v>102.3723</v>
      </c>
      <c r="J120" s="37">
        <v>96.441000000000003</v>
      </c>
      <c r="K120" s="37">
        <v>102.4016</v>
      </c>
      <c r="L120" s="37">
        <v>113.6143</v>
      </c>
      <c r="M120" s="37">
        <v>131.04920000000001</v>
      </c>
      <c r="N120" s="37">
        <v>160.6026</v>
      </c>
      <c r="O120" s="37">
        <v>142.15719999999999</v>
      </c>
      <c r="P120" s="37">
        <v>125.7253</v>
      </c>
      <c r="Q120" s="37">
        <v>111.7043</v>
      </c>
      <c r="R120" s="37">
        <v>124.20569999999999</v>
      </c>
      <c r="S120" s="37">
        <v>149.6634</v>
      </c>
      <c r="T120" s="37">
        <v>119.43040000000001</v>
      </c>
      <c r="U120" s="37">
        <v>87.332499999999996</v>
      </c>
      <c r="V120" s="37">
        <v>57.481999999999999</v>
      </c>
      <c r="W120" s="37">
        <v>26.412099999999999</v>
      </c>
      <c r="X120" s="37">
        <v>7.1193999999999997</v>
      </c>
      <c r="Y120" s="37">
        <v>1.1691</v>
      </c>
      <c r="Z120" s="37">
        <v>57.0383</v>
      </c>
    </row>
    <row r="121" spans="1:27" s="42" customFormat="1" ht="15" customHeight="1">
      <c r="A121" s="37" t="str">
        <f t="shared" si="11"/>
        <v>近畿地方男</v>
      </c>
      <c r="B121" s="37" t="s">
        <v>178</v>
      </c>
      <c r="C121" s="37" t="s">
        <v>17</v>
      </c>
      <c r="D121" s="37">
        <v>982.35860000000002</v>
      </c>
      <c r="E121" s="37">
        <v>37.530700000000003</v>
      </c>
      <c r="F121" s="37">
        <v>42.178100000000001</v>
      </c>
      <c r="G121" s="37">
        <v>44.889800000000001</v>
      </c>
      <c r="H121" s="37">
        <v>48.320700000000002</v>
      </c>
      <c r="I121" s="37">
        <v>50.968400000000003</v>
      </c>
      <c r="J121" s="37">
        <v>47.716700000000003</v>
      </c>
      <c r="K121" s="37">
        <v>50.8187</v>
      </c>
      <c r="L121" s="37">
        <v>55.923900000000003</v>
      </c>
      <c r="M121" s="37">
        <v>64.227900000000005</v>
      </c>
      <c r="N121" s="37">
        <v>78.812100000000001</v>
      </c>
      <c r="O121" s="37">
        <v>69.339200000000005</v>
      </c>
      <c r="P121" s="37">
        <v>60.926000000000002</v>
      </c>
      <c r="Q121" s="37">
        <v>53.898899999999998</v>
      </c>
      <c r="R121" s="37">
        <v>58.945799999999998</v>
      </c>
      <c r="S121" s="37">
        <v>69.229799999999997</v>
      </c>
      <c r="T121" s="37">
        <v>52.839300000000001</v>
      </c>
      <c r="U121" s="37">
        <v>36.431600000000003</v>
      </c>
      <c r="V121" s="37">
        <v>20.471</v>
      </c>
      <c r="W121" s="37">
        <v>7.3106999999999998</v>
      </c>
      <c r="X121" s="37">
        <v>1.3003</v>
      </c>
      <c r="Y121" s="37">
        <v>0.13550000000000001</v>
      </c>
      <c r="Z121" s="37">
        <v>30.1435</v>
      </c>
      <c r="AA121" s="42" t="s">
        <v>185</v>
      </c>
    </row>
    <row r="122" spans="1:27" s="42" customFormat="1" ht="15" customHeight="1">
      <c r="A122" s="37" t="str">
        <f t="shared" si="11"/>
        <v>近畿地方女</v>
      </c>
      <c r="B122" s="37" t="s">
        <v>178</v>
      </c>
      <c r="C122" s="37" t="s">
        <v>19</v>
      </c>
      <c r="D122" s="37">
        <v>1071.7855</v>
      </c>
      <c r="E122" s="37">
        <v>35.768900000000002</v>
      </c>
      <c r="F122" s="37">
        <v>40.311199999999999</v>
      </c>
      <c r="G122" s="37">
        <v>42.738199999999999</v>
      </c>
      <c r="H122" s="37">
        <v>46.485799999999998</v>
      </c>
      <c r="I122" s="37">
        <v>51.4039</v>
      </c>
      <c r="J122" s="37">
        <v>48.724299999999999</v>
      </c>
      <c r="K122" s="37">
        <v>51.582900000000002</v>
      </c>
      <c r="L122" s="37">
        <v>57.690399999999997</v>
      </c>
      <c r="M122" s="37">
        <v>66.821299999999994</v>
      </c>
      <c r="N122" s="37">
        <v>81.790499999999994</v>
      </c>
      <c r="O122" s="37">
        <v>72.817999999999998</v>
      </c>
      <c r="P122" s="37">
        <v>64.799300000000002</v>
      </c>
      <c r="Q122" s="37">
        <v>57.805399999999999</v>
      </c>
      <c r="R122" s="37">
        <v>65.259900000000002</v>
      </c>
      <c r="S122" s="37">
        <v>80.433599999999998</v>
      </c>
      <c r="T122" s="37">
        <v>66.591099999999997</v>
      </c>
      <c r="U122" s="37">
        <v>50.9009</v>
      </c>
      <c r="V122" s="37">
        <v>37.011000000000003</v>
      </c>
      <c r="W122" s="37">
        <v>19.101400000000002</v>
      </c>
      <c r="X122" s="37">
        <v>5.8190999999999997</v>
      </c>
      <c r="Y122" s="37">
        <v>1.0336000000000001</v>
      </c>
      <c r="Z122" s="37">
        <v>26.8948</v>
      </c>
    </row>
    <row r="123" spans="1:27" s="42" customFormat="1">
      <c r="A123" s="37" t="str">
        <f t="shared" si="11"/>
        <v>滋賀県総数</v>
      </c>
      <c r="B123" s="37" t="s">
        <v>105</v>
      </c>
      <c r="C123" s="37" t="s">
        <v>78</v>
      </c>
      <c r="D123" s="37">
        <v>141.36099999999999</v>
      </c>
      <c r="E123" s="37">
        <v>5.6791</v>
      </c>
      <c r="F123" s="37">
        <v>6.5793999999999997</v>
      </c>
      <c r="G123" s="37">
        <v>6.8784000000000001</v>
      </c>
      <c r="H123" s="37">
        <v>7.1349999999999998</v>
      </c>
      <c r="I123" s="37">
        <v>7.1037999999999997</v>
      </c>
      <c r="J123" s="37">
        <v>6.5262000000000002</v>
      </c>
      <c r="K123" s="37">
        <v>7.3628999999999998</v>
      </c>
      <c r="L123" s="37">
        <v>8.3451000000000004</v>
      </c>
      <c r="M123" s="37">
        <v>9.5820000000000007</v>
      </c>
      <c r="N123" s="37">
        <v>10.9147</v>
      </c>
      <c r="O123" s="37">
        <v>9.1771999999999991</v>
      </c>
      <c r="P123" s="37">
        <v>8.4212000000000007</v>
      </c>
      <c r="Q123" s="37">
        <v>7.91</v>
      </c>
      <c r="R123" s="37">
        <v>8.6495999999999995</v>
      </c>
      <c r="S123" s="37">
        <v>9.6270000000000007</v>
      </c>
      <c r="T123" s="37">
        <v>7.1196999999999999</v>
      </c>
      <c r="U123" s="37">
        <v>5.1430999999999996</v>
      </c>
      <c r="V123" s="37">
        <v>3.5794999999999999</v>
      </c>
      <c r="W123" s="37">
        <v>1.8293999999999999</v>
      </c>
      <c r="X123" s="37">
        <v>0.49940000000000001</v>
      </c>
      <c r="Y123" s="37">
        <v>8.3400000000000002E-2</v>
      </c>
      <c r="Z123" s="37">
        <v>3.2149000000000001</v>
      </c>
    </row>
    <row r="124" spans="1:27" s="42" customFormat="1">
      <c r="A124" s="37" t="str">
        <f t="shared" si="11"/>
        <v>滋賀県男</v>
      </c>
      <c r="B124" s="37" t="s">
        <v>105</v>
      </c>
      <c r="C124" s="37" t="s">
        <v>17</v>
      </c>
      <c r="D124" s="37">
        <v>69.742900000000006</v>
      </c>
      <c r="E124" s="37">
        <v>2.9163999999999999</v>
      </c>
      <c r="F124" s="37">
        <v>3.3807</v>
      </c>
      <c r="G124" s="37">
        <v>3.5400999999999998</v>
      </c>
      <c r="H124" s="37">
        <v>3.6960000000000002</v>
      </c>
      <c r="I124" s="37">
        <v>3.7833999999999999</v>
      </c>
      <c r="J124" s="37">
        <v>3.4415</v>
      </c>
      <c r="K124" s="37">
        <v>3.8018000000000001</v>
      </c>
      <c r="L124" s="37">
        <v>4.2298999999999998</v>
      </c>
      <c r="M124" s="37">
        <v>4.7910000000000004</v>
      </c>
      <c r="N124" s="37">
        <v>5.5206999999999997</v>
      </c>
      <c r="O124" s="37">
        <v>4.5796000000000001</v>
      </c>
      <c r="P124" s="37">
        <v>4.1611000000000002</v>
      </c>
      <c r="Q124" s="37">
        <v>3.8569</v>
      </c>
      <c r="R124" s="37">
        <v>4.2168999999999999</v>
      </c>
      <c r="S124" s="37">
        <v>4.6062000000000003</v>
      </c>
      <c r="T124" s="37">
        <v>3.3105000000000002</v>
      </c>
      <c r="U124" s="37">
        <v>2.2238000000000002</v>
      </c>
      <c r="V124" s="37">
        <v>1.3109</v>
      </c>
      <c r="W124" s="37">
        <v>0.52959999999999996</v>
      </c>
      <c r="X124" s="37">
        <v>8.72E-2</v>
      </c>
      <c r="Y124" s="37">
        <v>1.11E-2</v>
      </c>
      <c r="Z124" s="37">
        <v>1.7476</v>
      </c>
      <c r="AA124" s="42" t="s">
        <v>153</v>
      </c>
    </row>
    <row r="125" spans="1:27" s="42" customFormat="1">
      <c r="A125" s="37" t="str">
        <f t="shared" si="11"/>
        <v>滋賀県女</v>
      </c>
      <c r="B125" s="37" t="s">
        <v>105</v>
      </c>
      <c r="C125" s="37" t="s">
        <v>19</v>
      </c>
      <c r="D125" s="37">
        <v>71.618099999999998</v>
      </c>
      <c r="E125" s="37">
        <v>2.7627000000000002</v>
      </c>
      <c r="F125" s="37">
        <v>3.1987000000000001</v>
      </c>
      <c r="G125" s="37">
        <v>3.3382999999999998</v>
      </c>
      <c r="H125" s="37">
        <v>3.4390000000000001</v>
      </c>
      <c r="I125" s="37">
        <v>3.3203999999999998</v>
      </c>
      <c r="J125" s="37">
        <v>3.0847000000000002</v>
      </c>
      <c r="K125" s="37">
        <v>3.5611000000000002</v>
      </c>
      <c r="L125" s="37">
        <v>4.1151999999999997</v>
      </c>
      <c r="M125" s="37">
        <v>4.7910000000000004</v>
      </c>
      <c r="N125" s="37">
        <v>5.3940000000000001</v>
      </c>
      <c r="O125" s="37">
        <v>4.5975999999999999</v>
      </c>
      <c r="P125" s="37">
        <v>4.2601000000000004</v>
      </c>
      <c r="Q125" s="37">
        <v>4.0530999999999997</v>
      </c>
      <c r="R125" s="37">
        <v>4.4326999999999996</v>
      </c>
      <c r="S125" s="37">
        <v>5.0208000000000004</v>
      </c>
      <c r="T125" s="37">
        <v>3.8092000000000001</v>
      </c>
      <c r="U125" s="37">
        <v>2.9192999999999998</v>
      </c>
      <c r="V125" s="37">
        <v>2.2686000000000002</v>
      </c>
      <c r="W125" s="37">
        <v>1.2998000000000001</v>
      </c>
      <c r="X125" s="37">
        <v>0.41220000000000001</v>
      </c>
      <c r="Y125" s="37">
        <v>7.2300000000000003E-2</v>
      </c>
      <c r="Z125" s="37">
        <v>1.4673</v>
      </c>
    </row>
    <row r="126" spans="1:27" s="42" customFormat="1">
      <c r="A126" s="37" t="str">
        <f t="shared" si="11"/>
        <v>京都府総数</v>
      </c>
      <c r="B126" s="37" t="s">
        <v>106</v>
      </c>
      <c r="C126" s="37" t="s">
        <v>78</v>
      </c>
      <c r="D126" s="37">
        <v>257.80869999999999</v>
      </c>
      <c r="E126" s="37">
        <v>8.7673000000000005</v>
      </c>
      <c r="F126" s="37">
        <v>9.9421999999999997</v>
      </c>
      <c r="G126" s="37">
        <v>10.637</v>
      </c>
      <c r="H126" s="37">
        <v>12.2742</v>
      </c>
      <c r="I126" s="37">
        <v>14.367800000000001</v>
      </c>
      <c r="J126" s="37">
        <v>11.755699999999999</v>
      </c>
      <c r="K126" s="37">
        <v>12.3208</v>
      </c>
      <c r="L126" s="37">
        <v>13.871600000000001</v>
      </c>
      <c r="M126" s="37">
        <v>16.312100000000001</v>
      </c>
      <c r="N126" s="37">
        <v>19.668700000000001</v>
      </c>
      <c r="O126" s="37">
        <v>17.124400000000001</v>
      </c>
      <c r="P126" s="37">
        <v>15.2683</v>
      </c>
      <c r="Q126" s="37">
        <v>13.757999999999999</v>
      </c>
      <c r="R126" s="37">
        <v>15.404400000000001</v>
      </c>
      <c r="S126" s="37">
        <v>19.578600000000002</v>
      </c>
      <c r="T126" s="37">
        <v>15.077400000000001</v>
      </c>
      <c r="U126" s="37">
        <v>10.9824</v>
      </c>
      <c r="V126" s="37">
        <v>7.5480999999999998</v>
      </c>
      <c r="W126" s="37">
        <v>3.6400999999999999</v>
      </c>
      <c r="X126" s="37">
        <v>1.0290999999999999</v>
      </c>
      <c r="Y126" s="37">
        <v>0.18920000000000001</v>
      </c>
      <c r="Z126" s="37">
        <v>8.2912999999999997</v>
      </c>
    </row>
    <row r="127" spans="1:27" s="42" customFormat="1">
      <c r="A127" s="37" t="str">
        <f t="shared" si="11"/>
        <v>京都府男</v>
      </c>
      <c r="B127" s="37" t="s">
        <v>106</v>
      </c>
      <c r="C127" s="37" t="s">
        <v>17</v>
      </c>
      <c r="D127" s="37">
        <v>123.1468</v>
      </c>
      <c r="E127" s="37">
        <v>4.4920999999999998</v>
      </c>
      <c r="F127" s="37">
        <v>5.0989000000000004</v>
      </c>
      <c r="G127" s="37">
        <v>5.4600999999999997</v>
      </c>
      <c r="H127" s="37">
        <v>6.2816000000000001</v>
      </c>
      <c r="I127" s="37">
        <v>7.2975000000000003</v>
      </c>
      <c r="J127" s="37">
        <v>5.8228</v>
      </c>
      <c r="K127" s="37">
        <v>6.1071999999999997</v>
      </c>
      <c r="L127" s="37">
        <v>6.7929000000000004</v>
      </c>
      <c r="M127" s="37">
        <v>8.0204000000000004</v>
      </c>
      <c r="N127" s="37">
        <v>9.6445000000000007</v>
      </c>
      <c r="O127" s="37">
        <v>8.3620000000000001</v>
      </c>
      <c r="P127" s="37">
        <v>7.3769999999999998</v>
      </c>
      <c r="Q127" s="37">
        <v>6.6426999999999996</v>
      </c>
      <c r="R127" s="37">
        <v>7.2290000000000001</v>
      </c>
      <c r="S127" s="37">
        <v>8.9957999999999991</v>
      </c>
      <c r="T127" s="37">
        <v>6.6769999999999996</v>
      </c>
      <c r="U127" s="37">
        <v>4.5894000000000004</v>
      </c>
      <c r="V127" s="37">
        <v>2.7239</v>
      </c>
      <c r="W127" s="37">
        <v>1.0165</v>
      </c>
      <c r="X127" s="37">
        <v>0.18179999999999999</v>
      </c>
      <c r="Y127" s="37">
        <v>2.1700000000000001E-2</v>
      </c>
      <c r="Z127" s="37">
        <v>4.3120000000000003</v>
      </c>
      <c r="AA127" s="42" t="s">
        <v>154</v>
      </c>
    </row>
    <row r="128" spans="1:27" s="42" customFormat="1">
      <c r="A128" s="37" t="str">
        <f t="shared" si="11"/>
        <v>京都府女</v>
      </c>
      <c r="B128" s="37" t="s">
        <v>106</v>
      </c>
      <c r="C128" s="37" t="s">
        <v>19</v>
      </c>
      <c r="D128" s="37">
        <v>134.6619</v>
      </c>
      <c r="E128" s="37">
        <v>4.2751999999999999</v>
      </c>
      <c r="F128" s="37">
        <v>4.8433000000000002</v>
      </c>
      <c r="G128" s="37">
        <v>5.1768999999999998</v>
      </c>
      <c r="H128" s="37">
        <v>5.9926000000000004</v>
      </c>
      <c r="I128" s="37">
        <v>7.0702999999999996</v>
      </c>
      <c r="J128" s="37">
        <v>5.9329000000000001</v>
      </c>
      <c r="K128" s="37">
        <v>6.2135999999999996</v>
      </c>
      <c r="L128" s="37">
        <v>7.0787000000000004</v>
      </c>
      <c r="M128" s="37">
        <v>8.2917000000000005</v>
      </c>
      <c r="N128" s="37">
        <v>10.0242</v>
      </c>
      <c r="O128" s="37">
        <v>8.7623999999999995</v>
      </c>
      <c r="P128" s="37">
        <v>7.8913000000000002</v>
      </c>
      <c r="Q128" s="37">
        <v>7.1153000000000004</v>
      </c>
      <c r="R128" s="37">
        <v>8.1753999999999998</v>
      </c>
      <c r="S128" s="37">
        <v>10.582800000000001</v>
      </c>
      <c r="T128" s="37">
        <v>8.4003999999999994</v>
      </c>
      <c r="U128" s="37">
        <v>6.3929999999999998</v>
      </c>
      <c r="V128" s="37">
        <v>4.8242000000000003</v>
      </c>
      <c r="W128" s="37">
        <v>2.6236000000000002</v>
      </c>
      <c r="X128" s="37">
        <v>0.84730000000000005</v>
      </c>
      <c r="Y128" s="37">
        <v>0.16750000000000001</v>
      </c>
      <c r="Z128" s="37">
        <v>3.9792999999999998</v>
      </c>
    </row>
    <row r="129" spans="1:27" s="42" customFormat="1">
      <c r="A129" s="37" t="str">
        <f t="shared" si="11"/>
        <v>大阪府総数</v>
      </c>
      <c r="B129" s="37" t="s">
        <v>107</v>
      </c>
      <c r="C129" s="37" t="s">
        <v>78</v>
      </c>
      <c r="D129" s="37">
        <v>883.76850000000002</v>
      </c>
      <c r="E129" s="37">
        <v>31.741399999999999</v>
      </c>
      <c r="F129" s="37">
        <v>34.594000000000001</v>
      </c>
      <c r="G129" s="37">
        <v>36.6145</v>
      </c>
      <c r="H129" s="37">
        <v>40.082099999999997</v>
      </c>
      <c r="I129" s="37">
        <v>46.719499999999996</v>
      </c>
      <c r="J129" s="37">
        <v>45.7956</v>
      </c>
      <c r="K129" s="37">
        <v>46.702399999999997</v>
      </c>
      <c r="L129" s="37">
        <v>50.148200000000003</v>
      </c>
      <c r="M129" s="37">
        <v>57.236199999999997</v>
      </c>
      <c r="N129" s="37">
        <v>71.191900000000004</v>
      </c>
      <c r="O129" s="37">
        <v>63.367899999999999</v>
      </c>
      <c r="P129" s="37">
        <v>53.808500000000002</v>
      </c>
      <c r="Q129" s="37">
        <v>44.898099999999999</v>
      </c>
      <c r="R129" s="37">
        <v>49.924900000000001</v>
      </c>
      <c r="S129" s="37">
        <v>61.873199999999997</v>
      </c>
      <c r="T129" s="37">
        <v>51.171799999999998</v>
      </c>
      <c r="U129" s="37">
        <v>37.440899999999999</v>
      </c>
      <c r="V129" s="37">
        <v>23.063500000000001</v>
      </c>
      <c r="W129" s="37">
        <v>9.7857000000000003</v>
      </c>
      <c r="X129" s="37">
        <v>2.5047999999999999</v>
      </c>
      <c r="Y129" s="37">
        <v>0.40749999999999997</v>
      </c>
      <c r="Z129" s="37">
        <v>24.695900000000002</v>
      </c>
    </row>
    <row r="130" spans="1:27" s="42" customFormat="1">
      <c r="A130" s="37" t="str">
        <f t="shared" si="11"/>
        <v>大阪府男</v>
      </c>
      <c r="B130" s="37" t="s">
        <v>107</v>
      </c>
      <c r="C130" s="37" t="s">
        <v>17</v>
      </c>
      <c r="D130" s="37">
        <v>423.59559999999999</v>
      </c>
      <c r="E130" s="37">
        <v>16.235399999999998</v>
      </c>
      <c r="F130" s="37">
        <v>17.647400000000001</v>
      </c>
      <c r="G130" s="37">
        <v>18.753399999999999</v>
      </c>
      <c r="H130" s="37">
        <v>20.3718</v>
      </c>
      <c r="I130" s="37">
        <v>23.154199999999999</v>
      </c>
      <c r="J130" s="37">
        <v>22.4908</v>
      </c>
      <c r="K130" s="37">
        <v>23.065300000000001</v>
      </c>
      <c r="L130" s="37">
        <v>24.733499999999999</v>
      </c>
      <c r="M130" s="37">
        <v>28.073599999999999</v>
      </c>
      <c r="N130" s="37">
        <v>35.048099999999998</v>
      </c>
      <c r="O130" s="37">
        <v>31.195799999999998</v>
      </c>
      <c r="P130" s="37">
        <v>26.4101</v>
      </c>
      <c r="Q130" s="37">
        <v>21.876200000000001</v>
      </c>
      <c r="R130" s="37">
        <v>23.730599999999999</v>
      </c>
      <c r="S130" s="37">
        <v>28.4877</v>
      </c>
      <c r="T130" s="37">
        <v>22.430499999999999</v>
      </c>
      <c r="U130" s="37">
        <v>15.551</v>
      </c>
      <c r="V130" s="37">
        <v>8.1844999999999999</v>
      </c>
      <c r="W130" s="37">
        <v>2.6515</v>
      </c>
      <c r="X130" s="37">
        <v>0.45100000000000001</v>
      </c>
      <c r="Y130" s="37">
        <v>4.7699999999999999E-2</v>
      </c>
      <c r="Z130" s="37">
        <v>13.0055</v>
      </c>
      <c r="AA130" s="42" t="s">
        <v>155</v>
      </c>
    </row>
    <row r="131" spans="1:27" s="42" customFormat="1">
      <c r="A131" s="37" t="str">
        <f t="shared" si="11"/>
        <v>大阪府女</v>
      </c>
      <c r="B131" s="37" t="s">
        <v>107</v>
      </c>
      <c r="C131" s="37" t="s">
        <v>19</v>
      </c>
      <c r="D131" s="37">
        <v>460.17290000000003</v>
      </c>
      <c r="E131" s="37">
        <v>15.506</v>
      </c>
      <c r="F131" s="37">
        <v>16.9466</v>
      </c>
      <c r="G131" s="37">
        <v>17.8611</v>
      </c>
      <c r="H131" s="37">
        <v>19.7103</v>
      </c>
      <c r="I131" s="37">
        <v>23.565300000000001</v>
      </c>
      <c r="J131" s="37">
        <v>23.3048</v>
      </c>
      <c r="K131" s="37">
        <v>23.6371</v>
      </c>
      <c r="L131" s="37">
        <v>25.4147</v>
      </c>
      <c r="M131" s="37">
        <v>29.162600000000001</v>
      </c>
      <c r="N131" s="37">
        <v>36.143799999999999</v>
      </c>
      <c r="O131" s="37">
        <v>32.1721</v>
      </c>
      <c r="P131" s="37">
        <v>27.398399999999999</v>
      </c>
      <c r="Q131" s="37">
        <v>23.021899999999999</v>
      </c>
      <c r="R131" s="37">
        <v>26.194299999999998</v>
      </c>
      <c r="S131" s="37">
        <v>33.3855</v>
      </c>
      <c r="T131" s="37">
        <v>28.741299999999999</v>
      </c>
      <c r="U131" s="37">
        <v>21.889900000000001</v>
      </c>
      <c r="V131" s="37">
        <v>14.879</v>
      </c>
      <c r="W131" s="37">
        <v>7.1341999999999999</v>
      </c>
      <c r="X131" s="37">
        <v>2.0537999999999998</v>
      </c>
      <c r="Y131" s="37">
        <v>0.35980000000000001</v>
      </c>
      <c r="Z131" s="37">
        <v>11.6904</v>
      </c>
    </row>
    <row r="132" spans="1:27" s="42" customFormat="1">
      <c r="A132" s="37" t="str">
        <f t="shared" si="11"/>
        <v>兵庫県総数</v>
      </c>
      <c r="B132" s="37" t="s">
        <v>108</v>
      </c>
      <c r="C132" s="37" t="s">
        <v>78</v>
      </c>
      <c r="D132" s="37">
        <v>546.50019999999995</v>
      </c>
      <c r="E132" s="37">
        <v>19.647500000000001</v>
      </c>
      <c r="F132" s="37">
        <v>22.503399999999999</v>
      </c>
      <c r="G132" s="37">
        <v>23.869599999999998</v>
      </c>
      <c r="H132" s="37">
        <v>24.913900000000002</v>
      </c>
      <c r="I132" s="37">
        <v>24.564499999999999</v>
      </c>
      <c r="J132" s="37">
        <v>23.421399999999998</v>
      </c>
      <c r="K132" s="37">
        <v>25.9573</v>
      </c>
      <c r="L132" s="37">
        <v>29.728000000000002</v>
      </c>
      <c r="M132" s="37">
        <v>34.470399999999998</v>
      </c>
      <c r="N132" s="37">
        <v>42.148699999999998</v>
      </c>
      <c r="O132" s="37">
        <v>37.424500000000002</v>
      </c>
      <c r="P132" s="37">
        <v>33.801600000000001</v>
      </c>
      <c r="Q132" s="37">
        <v>31.155999999999999</v>
      </c>
      <c r="R132" s="37">
        <v>34.379399999999997</v>
      </c>
      <c r="S132" s="37">
        <v>40.157899999999998</v>
      </c>
      <c r="T132" s="37">
        <v>31.438800000000001</v>
      </c>
      <c r="U132" s="37">
        <v>22.9724</v>
      </c>
      <c r="V132" s="37">
        <v>15.845700000000001</v>
      </c>
      <c r="W132" s="37">
        <v>7.4751000000000003</v>
      </c>
      <c r="X132" s="37">
        <v>2.0546000000000002</v>
      </c>
      <c r="Y132" s="37">
        <v>0.33040000000000003</v>
      </c>
      <c r="Z132" s="37">
        <v>18.239100000000001</v>
      </c>
    </row>
    <row r="133" spans="1:27" s="42" customFormat="1">
      <c r="A133" s="37" t="str">
        <f t="shared" si="11"/>
        <v>兵庫県男</v>
      </c>
      <c r="B133" s="37" t="s">
        <v>108</v>
      </c>
      <c r="C133" s="37" t="s">
        <v>17</v>
      </c>
      <c r="D133" s="37">
        <v>259.97559999999999</v>
      </c>
      <c r="E133" s="37">
        <v>10.061500000000001</v>
      </c>
      <c r="F133" s="37">
        <v>11.5268</v>
      </c>
      <c r="G133" s="37">
        <v>12.225899999999999</v>
      </c>
      <c r="H133" s="37">
        <v>12.6328</v>
      </c>
      <c r="I133" s="37">
        <v>11.967499999999999</v>
      </c>
      <c r="J133" s="37">
        <v>11.5518</v>
      </c>
      <c r="K133" s="37">
        <v>12.8811</v>
      </c>
      <c r="L133" s="37">
        <v>14.5578</v>
      </c>
      <c r="M133" s="37">
        <v>16.786200000000001</v>
      </c>
      <c r="N133" s="37">
        <v>20.492899999999999</v>
      </c>
      <c r="O133" s="37">
        <v>18.069800000000001</v>
      </c>
      <c r="P133" s="37">
        <v>16.195</v>
      </c>
      <c r="Q133" s="37">
        <v>14.892099999999999</v>
      </c>
      <c r="R133" s="37">
        <v>16.287600000000001</v>
      </c>
      <c r="S133" s="37">
        <v>18.655799999999999</v>
      </c>
      <c r="T133" s="37">
        <v>13.9155</v>
      </c>
      <c r="U133" s="37">
        <v>9.5143000000000004</v>
      </c>
      <c r="V133" s="37">
        <v>5.6058000000000003</v>
      </c>
      <c r="W133" s="37">
        <v>2.0811999999999999</v>
      </c>
      <c r="X133" s="37">
        <v>0.38990000000000002</v>
      </c>
      <c r="Y133" s="37">
        <v>3.8199999999999998E-2</v>
      </c>
      <c r="Z133" s="37">
        <v>9.6461000000000006</v>
      </c>
      <c r="AA133" s="42" t="s">
        <v>156</v>
      </c>
    </row>
    <row r="134" spans="1:27" s="42" customFormat="1">
      <c r="A134" s="37" t="str">
        <f t="shared" si="11"/>
        <v>兵庫県女</v>
      </c>
      <c r="B134" s="37" t="s">
        <v>108</v>
      </c>
      <c r="C134" s="37" t="s">
        <v>19</v>
      </c>
      <c r="D134" s="37">
        <v>286.52460000000002</v>
      </c>
      <c r="E134" s="37">
        <v>9.5860000000000003</v>
      </c>
      <c r="F134" s="37">
        <v>10.976599999999999</v>
      </c>
      <c r="G134" s="37">
        <v>11.643700000000001</v>
      </c>
      <c r="H134" s="37">
        <v>12.2811</v>
      </c>
      <c r="I134" s="37">
        <v>12.597</v>
      </c>
      <c r="J134" s="37">
        <v>11.8696</v>
      </c>
      <c r="K134" s="37">
        <v>13.0762</v>
      </c>
      <c r="L134" s="37">
        <v>15.170199999999999</v>
      </c>
      <c r="M134" s="37">
        <v>17.684200000000001</v>
      </c>
      <c r="N134" s="37">
        <v>21.655799999999999</v>
      </c>
      <c r="O134" s="37">
        <v>19.354700000000001</v>
      </c>
      <c r="P134" s="37">
        <v>17.6066</v>
      </c>
      <c r="Q134" s="37">
        <v>16.2639</v>
      </c>
      <c r="R134" s="37">
        <v>18.091799999999999</v>
      </c>
      <c r="S134" s="37">
        <v>21.502099999999999</v>
      </c>
      <c r="T134" s="37">
        <v>17.523299999999999</v>
      </c>
      <c r="U134" s="37">
        <v>13.4581</v>
      </c>
      <c r="V134" s="37">
        <v>10.2399</v>
      </c>
      <c r="W134" s="37">
        <v>5.3939000000000004</v>
      </c>
      <c r="X134" s="37">
        <v>1.6647000000000001</v>
      </c>
      <c r="Y134" s="37">
        <v>0.29220000000000002</v>
      </c>
      <c r="Z134" s="37">
        <v>8.593</v>
      </c>
    </row>
    <row r="135" spans="1:27" s="42" customFormat="1">
      <c r="A135" s="37" t="str">
        <f t="shared" si="11"/>
        <v>奈良県総数</v>
      </c>
      <c r="B135" s="37" t="s">
        <v>109</v>
      </c>
      <c r="C135" s="37" t="s">
        <v>78</v>
      </c>
      <c r="D135" s="37">
        <v>132.44730000000001</v>
      </c>
      <c r="E135" s="37">
        <v>4.4170999999999996</v>
      </c>
      <c r="F135" s="37">
        <v>5.2647000000000004</v>
      </c>
      <c r="G135" s="37">
        <v>5.7453000000000003</v>
      </c>
      <c r="H135" s="37">
        <v>6.4062999999999999</v>
      </c>
      <c r="I135" s="37">
        <v>6.1073000000000004</v>
      </c>
      <c r="J135" s="37">
        <v>5.2801999999999998</v>
      </c>
      <c r="K135" s="37">
        <v>5.8886000000000003</v>
      </c>
      <c r="L135" s="37">
        <v>6.8162000000000003</v>
      </c>
      <c r="M135" s="37">
        <v>8.0145999999999997</v>
      </c>
      <c r="N135" s="37">
        <v>9.9480000000000004</v>
      </c>
      <c r="O135" s="37">
        <v>8.9834999999999994</v>
      </c>
      <c r="P135" s="37">
        <v>8.3444000000000003</v>
      </c>
      <c r="Q135" s="37">
        <v>7.9783999999999997</v>
      </c>
      <c r="R135" s="37">
        <v>9.1941000000000006</v>
      </c>
      <c r="S135" s="37">
        <v>10.797599999999999</v>
      </c>
      <c r="T135" s="37">
        <v>8.6203000000000003</v>
      </c>
      <c r="U135" s="37">
        <v>6.1917</v>
      </c>
      <c r="V135" s="37">
        <v>4.0575999999999999</v>
      </c>
      <c r="W135" s="37">
        <v>1.9587000000000001</v>
      </c>
      <c r="X135" s="37">
        <v>0.55169999999999997</v>
      </c>
      <c r="Y135" s="37">
        <v>8.5900000000000004E-2</v>
      </c>
      <c r="Z135" s="37">
        <v>1.7950999999999999</v>
      </c>
    </row>
    <row r="136" spans="1:27" s="42" customFormat="1">
      <c r="A136" s="37" t="str">
        <f t="shared" si="11"/>
        <v>奈良県男</v>
      </c>
      <c r="B136" s="37" t="s">
        <v>109</v>
      </c>
      <c r="C136" s="37" t="s">
        <v>17</v>
      </c>
      <c r="D136" s="37">
        <v>62.392600000000002</v>
      </c>
      <c r="E136" s="37">
        <v>2.2606999999999999</v>
      </c>
      <c r="F136" s="37">
        <v>2.6901999999999999</v>
      </c>
      <c r="G136" s="37">
        <v>2.9205999999999999</v>
      </c>
      <c r="H136" s="37">
        <v>3.2665999999999999</v>
      </c>
      <c r="I136" s="37">
        <v>2.9977999999999998</v>
      </c>
      <c r="J136" s="37">
        <v>2.5457999999999998</v>
      </c>
      <c r="K136" s="37">
        <v>2.8715000000000002</v>
      </c>
      <c r="L136" s="37">
        <v>3.2928999999999999</v>
      </c>
      <c r="M136" s="37">
        <v>3.8614999999999999</v>
      </c>
      <c r="N136" s="37">
        <v>4.7901999999999996</v>
      </c>
      <c r="O136" s="37">
        <v>4.2347999999999999</v>
      </c>
      <c r="P136" s="37">
        <v>3.9319000000000002</v>
      </c>
      <c r="Q136" s="37">
        <v>3.7511000000000001</v>
      </c>
      <c r="R136" s="37">
        <v>4.3146000000000004</v>
      </c>
      <c r="S136" s="37">
        <v>4.9519000000000002</v>
      </c>
      <c r="T136" s="37">
        <v>3.8898999999999999</v>
      </c>
      <c r="U136" s="37">
        <v>2.6970000000000001</v>
      </c>
      <c r="V136" s="37">
        <v>1.4964999999999999</v>
      </c>
      <c r="W136" s="37">
        <v>0.55259999999999998</v>
      </c>
      <c r="X136" s="37">
        <v>0.1032</v>
      </c>
      <c r="Y136" s="37">
        <v>8.8000000000000005E-3</v>
      </c>
      <c r="Z136" s="37">
        <v>0.96250000000000002</v>
      </c>
      <c r="AA136" s="42" t="s">
        <v>157</v>
      </c>
    </row>
    <row r="137" spans="1:27" s="42" customFormat="1">
      <c r="A137" s="37" t="str">
        <f t="shared" si="11"/>
        <v>奈良県女</v>
      </c>
      <c r="B137" s="37" t="s">
        <v>109</v>
      </c>
      <c r="C137" s="37" t="s">
        <v>19</v>
      </c>
      <c r="D137" s="37">
        <v>70.054699999999997</v>
      </c>
      <c r="E137" s="37">
        <v>2.1564000000000001</v>
      </c>
      <c r="F137" s="37">
        <v>2.5745</v>
      </c>
      <c r="G137" s="37">
        <v>2.8247</v>
      </c>
      <c r="H137" s="37">
        <v>3.1396999999999999</v>
      </c>
      <c r="I137" s="37">
        <v>3.1095000000000002</v>
      </c>
      <c r="J137" s="37">
        <v>2.7343999999999999</v>
      </c>
      <c r="K137" s="37">
        <v>3.0171000000000001</v>
      </c>
      <c r="L137" s="37">
        <v>3.5232999999999999</v>
      </c>
      <c r="M137" s="37">
        <v>4.1531000000000002</v>
      </c>
      <c r="N137" s="37">
        <v>5.1577999999999999</v>
      </c>
      <c r="O137" s="37">
        <v>4.7487000000000004</v>
      </c>
      <c r="P137" s="37">
        <v>4.4124999999999996</v>
      </c>
      <c r="Q137" s="37">
        <v>4.2272999999999996</v>
      </c>
      <c r="R137" s="37">
        <v>4.8795000000000002</v>
      </c>
      <c r="S137" s="37">
        <v>5.8456999999999999</v>
      </c>
      <c r="T137" s="37">
        <v>4.7304000000000004</v>
      </c>
      <c r="U137" s="37">
        <v>3.4946999999999999</v>
      </c>
      <c r="V137" s="37">
        <v>2.5611000000000002</v>
      </c>
      <c r="W137" s="37">
        <v>1.4060999999999999</v>
      </c>
      <c r="X137" s="37">
        <v>0.44850000000000001</v>
      </c>
      <c r="Y137" s="37">
        <v>7.7100000000000002E-2</v>
      </c>
      <c r="Z137" s="37">
        <v>0.83260000000000001</v>
      </c>
    </row>
    <row r="138" spans="1:27" s="42" customFormat="1">
      <c r="A138" s="37" t="str">
        <f t="shared" si="11"/>
        <v>和歌山県総数</v>
      </c>
      <c r="B138" s="37" t="s">
        <v>49</v>
      </c>
      <c r="C138" s="37" t="s">
        <v>78</v>
      </c>
      <c r="D138" s="37">
        <v>92.258399999999995</v>
      </c>
      <c r="E138" s="37">
        <v>3.0472000000000001</v>
      </c>
      <c r="F138" s="37">
        <v>3.6055999999999999</v>
      </c>
      <c r="G138" s="37">
        <v>3.8832</v>
      </c>
      <c r="H138" s="37">
        <v>3.9950000000000001</v>
      </c>
      <c r="I138" s="37">
        <v>3.5093999999999999</v>
      </c>
      <c r="J138" s="37">
        <v>3.6619000000000002</v>
      </c>
      <c r="K138" s="37">
        <v>4.1696</v>
      </c>
      <c r="L138" s="37">
        <v>4.7051999999999996</v>
      </c>
      <c r="M138" s="37">
        <v>5.4339000000000004</v>
      </c>
      <c r="N138" s="37">
        <v>6.7305999999999999</v>
      </c>
      <c r="O138" s="37">
        <v>6.0796999999999999</v>
      </c>
      <c r="P138" s="37">
        <v>6.0812999999999997</v>
      </c>
      <c r="Q138" s="37">
        <v>6.0038</v>
      </c>
      <c r="R138" s="37">
        <v>6.6532999999999998</v>
      </c>
      <c r="S138" s="37">
        <v>7.6291000000000002</v>
      </c>
      <c r="T138" s="37">
        <v>6.0023999999999997</v>
      </c>
      <c r="U138" s="37">
        <v>4.6020000000000003</v>
      </c>
      <c r="V138" s="37">
        <v>3.3875999999999999</v>
      </c>
      <c r="W138" s="37">
        <v>1.7231000000000001</v>
      </c>
      <c r="X138" s="37">
        <v>0.4798</v>
      </c>
      <c r="Y138" s="37">
        <v>7.2700000000000001E-2</v>
      </c>
      <c r="Z138" s="37">
        <v>0.80200000000000005</v>
      </c>
    </row>
    <row r="139" spans="1:27" s="42" customFormat="1">
      <c r="A139" s="37" t="str">
        <f t="shared" si="11"/>
        <v>和歌山県男</v>
      </c>
      <c r="B139" s="37" t="s">
        <v>49</v>
      </c>
      <c r="C139" s="37" t="s">
        <v>17</v>
      </c>
      <c r="D139" s="37">
        <v>43.505099999999999</v>
      </c>
      <c r="E139" s="37">
        <v>1.5646</v>
      </c>
      <c r="F139" s="37">
        <v>1.8341000000000001</v>
      </c>
      <c r="G139" s="37">
        <v>1.9897</v>
      </c>
      <c r="H139" s="37">
        <v>2.0718999999999999</v>
      </c>
      <c r="I139" s="37">
        <v>1.768</v>
      </c>
      <c r="J139" s="37">
        <v>1.8640000000000001</v>
      </c>
      <c r="K139" s="37">
        <v>2.0918000000000001</v>
      </c>
      <c r="L139" s="37">
        <v>2.3169</v>
      </c>
      <c r="M139" s="37">
        <v>2.6951999999999998</v>
      </c>
      <c r="N139" s="37">
        <v>3.3157000000000001</v>
      </c>
      <c r="O139" s="37">
        <v>2.8972000000000002</v>
      </c>
      <c r="P139" s="37">
        <v>2.8509000000000002</v>
      </c>
      <c r="Q139" s="37">
        <v>2.8799000000000001</v>
      </c>
      <c r="R139" s="37">
        <v>3.1671</v>
      </c>
      <c r="S139" s="37">
        <v>3.5324</v>
      </c>
      <c r="T139" s="37">
        <v>2.6158999999999999</v>
      </c>
      <c r="U139" s="37">
        <v>1.8561000000000001</v>
      </c>
      <c r="V139" s="37">
        <v>1.1494</v>
      </c>
      <c r="W139" s="37">
        <v>0.4793</v>
      </c>
      <c r="X139" s="37">
        <v>8.72E-2</v>
      </c>
      <c r="Y139" s="37">
        <v>8.0000000000000002E-3</v>
      </c>
      <c r="Z139" s="37">
        <v>0.4698</v>
      </c>
      <c r="AA139" s="42" t="s">
        <v>158</v>
      </c>
    </row>
    <row r="140" spans="1:27" s="42" customFormat="1">
      <c r="A140" s="37" t="str">
        <f t="shared" si="11"/>
        <v>和歌山県女</v>
      </c>
      <c r="B140" s="37" t="s">
        <v>49</v>
      </c>
      <c r="C140" s="37" t="s">
        <v>19</v>
      </c>
      <c r="D140" s="37">
        <v>48.753300000000003</v>
      </c>
      <c r="E140" s="37">
        <v>1.4825999999999999</v>
      </c>
      <c r="F140" s="37">
        <v>1.7715000000000001</v>
      </c>
      <c r="G140" s="37">
        <v>1.8935</v>
      </c>
      <c r="H140" s="37">
        <v>1.9231</v>
      </c>
      <c r="I140" s="37">
        <v>1.7414000000000001</v>
      </c>
      <c r="J140" s="37">
        <v>1.7979000000000001</v>
      </c>
      <c r="K140" s="37">
        <v>2.0777999999999999</v>
      </c>
      <c r="L140" s="37">
        <v>2.3883000000000001</v>
      </c>
      <c r="M140" s="37">
        <v>2.7387000000000001</v>
      </c>
      <c r="N140" s="37">
        <v>3.4148999999999998</v>
      </c>
      <c r="O140" s="37">
        <v>3.1825000000000001</v>
      </c>
      <c r="P140" s="37">
        <v>3.2303999999999999</v>
      </c>
      <c r="Q140" s="37">
        <v>3.1238999999999999</v>
      </c>
      <c r="R140" s="37">
        <v>3.4862000000000002</v>
      </c>
      <c r="S140" s="37">
        <v>4.0967000000000002</v>
      </c>
      <c r="T140" s="37">
        <v>3.3864999999999998</v>
      </c>
      <c r="U140" s="37">
        <v>2.7458999999999998</v>
      </c>
      <c r="V140" s="37">
        <v>2.2382</v>
      </c>
      <c r="W140" s="37">
        <v>1.2438</v>
      </c>
      <c r="X140" s="37">
        <v>0.3926</v>
      </c>
      <c r="Y140" s="37">
        <v>6.4699999999999994E-2</v>
      </c>
      <c r="Z140" s="37">
        <v>0.3322</v>
      </c>
    </row>
    <row r="141" spans="1:27" s="42" customFormat="1">
      <c r="A141" s="37" t="str">
        <f t="shared" si="11"/>
        <v>中国地方総数</v>
      </c>
      <c r="B141" s="37" t="s">
        <v>179</v>
      </c>
      <c r="C141" s="37" t="s">
        <v>78</v>
      </c>
      <c r="D141" s="37">
        <v>725.47260000000006</v>
      </c>
      <c r="E141" s="37">
        <v>26.375499999999999</v>
      </c>
      <c r="F141" s="37">
        <v>30.378799999999998</v>
      </c>
      <c r="G141" s="37">
        <v>31.8066</v>
      </c>
      <c r="H141" s="37">
        <v>33.0122</v>
      </c>
      <c r="I141" s="37">
        <v>31.400200000000002</v>
      </c>
      <c r="J141" s="37">
        <v>31.323</v>
      </c>
      <c r="K141" s="37">
        <v>34.528500000000001</v>
      </c>
      <c r="L141" s="37">
        <v>39.241</v>
      </c>
      <c r="M141" s="37">
        <v>45.052300000000002</v>
      </c>
      <c r="N141" s="37">
        <v>53.016800000000003</v>
      </c>
      <c r="O141" s="37">
        <v>44.617100000000001</v>
      </c>
      <c r="P141" s="37">
        <v>41.955599999999997</v>
      </c>
      <c r="Q141" s="37">
        <v>43.363100000000003</v>
      </c>
      <c r="R141" s="37">
        <v>49.127400000000002</v>
      </c>
      <c r="S141" s="37">
        <v>56.693600000000004</v>
      </c>
      <c r="T141" s="37">
        <v>42.929200000000002</v>
      </c>
      <c r="U141" s="37">
        <v>32.569200000000002</v>
      </c>
      <c r="V141" s="37">
        <v>24.714700000000001</v>
      </c>
      <c r="W141" s="37">
        <v>12.8795</v>
      </c>
      <c r="X141" s="37">
        <v>3.8995000000000002</v>
      </c>
      <c r="Y141" s="37">
        <v>0.66749999999999998</v>
      </c>
      <c r="Z141" s="37">
        <v>15.9213</v>
      </c>
    </row>
    <row r="142" spans="1:27" s="42" customFormat="1">
      <c r="A142" s="37" t="str">
        <f t="shared" si="11"/>
        <v>中国地方男</v>
      </c>
      <c r="B142" s="37" t="s">
        <v>179</v>
      </c>
      <c r="C142" s="37" t="s">
        <v>17</v>
      </c>
      <c r="D142" s="37">
        <v>349.06599999999997</v>
      </c>
      <c r="E142" s="37">
        <v>13.5101</v>
      </c>
      <c r="F142" s="37">
        <v>15.5688</v>
      </c>
      <c r="G142" s="37">
        <v>16.3309</v>
      </c>
      <c r="H142" s="37">
        <v>17.0228</v>
      </c>
      <c r="I142" s="37">
        <v>16.0825</v>
      </c>
      <c r="J142" s="37">
        <v>16.111999999999998</v>
      </c>
      <c r="K142" s="37">
        <v>17.607700000000001</v>
      </c>
      <c r="L142" s="37">
        <v>19.775300000000001</v>
      </c>
      <c r="M142" s="37">
        <v>22.692699999999999</v>
      </c>
      <c r="N142" s="37">
        <v>26.6296</v>
      </c>
      <c r="O142" s="37">
        <v>21.986799999999999</v>
      </c>
      <c r="P142" s="37">
        <v>20.4907</v>
      </c>
      <c r="Q142" s="37">
        <v>21.052600000000002</v>
      </c>
      <c r="R142" s="37">
        <v>23.8264</v>
      </c>
      <c r="S142" s="37">
        <v>26.709700000000002</v>
      </c>
      <c r="T142" s="37">
        <v>19.017900000000001</v>
      </c>
      <c r="U142" s="37">
        <v>13.2196</v>
      </c>
      <c r="V142" s="37">
        <v>8.4992000000000001</v>
      </c>
      <c r="W142" s="37">
        <v>3.4283999999999999</v>
      </c>
      <c r="X142" s="37">
        <v>0.70989999999999998</v>
      </c>
      <c r="Y142" s="37">
        <v>8.1900000000000001E-2</v>
      </c>
      <c r="Z142" s="37">
        <v>8.7104999999999997</v>
      </c>
      <c r="AA142" s="42" t="s">
        <v>186</v>
      </c>
    </row>
    <row r="143" spans="1:27" s="42" customFormat="1">
      <c r="A143" s="37" t="str">
        <f t="shared" si="11"/>
        <v>中国地方女</v>
      </c>
      <c r="B143" s="37" t="s">
        <v>179</v>
      </c>
      <c r="C143" s="37" t="s">
        <v>19</v>
      </c>
      <c r="D143" s="37">
        <v>376.40660000000003</v>
      </c>
      <c r="E143" s="37">
        <v>12.865399999999999</v>
      </c>
      <c r="F143" s="37">
        <v>14.81</v>
      </c>
      <c r="G143" s="37">
        <v>15.4757</v>
      </c>
      <c r="H143" s="37">
        <v>15.9894</v>
      </c>
      <c r="I143" s="37">
        <v>15.3177</v>
      </c>
      <c r="J143" s="37">
        <v>15.211</v>
      </c>
      <c r="K143" s="37">
        <v>16.9208</v>
      </c>
      <c r="L143" s="37">
        <v>19.465699999999998</v>
      </c>
      <c r="M143" s="37">
        <v>22.3596</v>
      </c>
      <c r="N143" s="37">
        <v>26.3872</v>
      </c>
      <c r="O143" s="37">
        <v>22.630299999999998</v>
      </c>
      <c r="P143" s="37">
        <v>21.4649</v>
      </c>
      <c r="Q143" s="37">
        <v>22.310500000000001</v>
      </c>
      <c r="R143" s="37">
        <v>25.300999999999998</v>
      </c>
      <c r="S143" s="37">
        <v>29.983899999999998</v>
      </c>
      <c r="T143" s="37">
        <v>23.911300000000001</v>
      </c>
      <c r="U143" s="37">
        <v>19.349599999999999</v>
      </c>
      <c r="V143" s="37">
        <v>16.215499999999999</v>
      </c>
      <c r="W143" s="37">
        <v>9.4511000000000003</v>
      </c>
      <c r="X143" s="37">
        <v>3.1896</v>
      </c>
      <c r="Y143" s="37">
        <v>0.58560000000000001</v>
      </c>
      <c r="Z143" s="37">
        <v>7.2107999999999999</v>
      </c>
    </row>
    <row r="144" spans="1:27" s="42" customFormat="1">
      <c r="A144" s="37" t="str">
        <f t="shared" si="11"/>
        <v>鳥取県総数</v>
      </c>
      <c r="B144" s="37" t="s">
        <v>110</v>
      </c>
      <c r="C144" s="37" t="s">
        <v>78</v>
      </c>
      <c r="D144" s="37">
        <v>55.340699999999998</v>
      </c>
      <c r="E144" s="37">
        <v>2.0594000000000001</v>
      </c>
      <c r="F144" s="37">
        <v>2.3405999999999998</v>
      </c>
      <c r="G144" s="37">
        <v>2.4329999999999998</v>
      </c>
      <c r="H144" s="37">
        <v>2.4950000000000001</v>
      </c>
      <c r="I144" s="37">
        <v>2.1436000000000002</v>
      </c>
      <c r="J144" s="37">
        <v>2.1941999999999999</v>
      </c>
      <c r="K144" s="37">
        <v>2.5747</v>
      </c>
      <c r="L144" s="37">
        <v>3.0788000000000002</v>
      </c>
      <c r="M144" s="37">
        <v>3.4775999999999998</v>
      </c>
      <c r="N144" s="37">
        <v>3.7993000000000001</v>
      </c>
      <c r="O144" s="37">
        <v>3.2124000000000001</v>
      </c>
      <c r="P144" s="37">
        <v>3.3348</v>
      </c>
      <c r="Q144" s="37">
        <v>3.6898</v>
      </c>
      <c r="R144" s="37">
        <v>4.1737000000000002</v>
      </c>
      <c r="S144" s="37">
        <v>4.2834000000000003</v>
      </c>
      <c r="T144" s="37">
        <v>3.0543</v>
      </c>
      <c r="U144" s="37">
        <v>2.5459999999999998</v>
      </c>
      <c r="V144" s="37">
        <v>2.0602</v>
      </c>
      <c r="W144" s="37">
        <v>1.1668000000000001</v>
      </c>
      <c r="X144" s="37">
        <v>0.35820000000000002</v>
      </c>
      <c r="Y144" s="37">
        <v>6.2E-2</v>
      </c>
      <c r="Z144" s="37">
        <v>0.80289999999999995</v>
      </c>
    </row>
    <row r="145" spans="1:27" s="42" customFormat="1">
      <c r="A145" s="37" t="str">
        <f t="shared" si="11"/>
        <v>鳥取県男</v>
      </c>
      <c r="B145" s="37" t="s">
        <v>110</v>
      </c>
      <c r="C145" s="37" t="s">
        <v>17</v>
      </c>
      <c r="D145" s="37">
        <v>26.443200000000001</v>
      </c>
      <c r="E145" s="37">
        <v>1.0698000000000001</v>
      </c>
      <c r="F145" s="37">
        <v>1.1845000000000001</v>
      </c>
      <c r="G145" s="37">
        <v>1.2517</v>
      </c>
      <c r="H145" s="37">
        <v>1.2905</v>
      </c>
      <c r="I145" s="37">
        <v>1.1056999999999999</v>
      </c>
      <c r="J145" s="37">
        <v>1.0982000000000001</v>
      </c>
      <c r="K145" s="37">
        <v>1.2982</v>
      </c>
      <c r="L145" s="37">
        <v>1.5604</v>
      </c>
      <c r="M145" s="37">
        <v>1.7614000000000001</v>
      </c>
      <c r="N145" s="37">
        <v>1.9208000000000001</v>
      </c>
      <c r="O145" s="37">
        <v>1.5813999999999999</v>
      </c>
      <c r="P145" s="37">
        <v>1.6176999999999999</v>
      </c>
      <c r="Q145" s="37">
        <v>1.794</v>
      </c>
      <c r="R145" s="37">
        <v>2.0421999999999998</v>
      </c>
      <c r="S145" s="37">
        <v>2.0344000000000002</v>
      </c>
      <c r="T145" s="37">
        <v>1.3472</v>
      </c>
      <c r="U145" s="37">
        <v>0.995</v>
      </c>
      <c r="V145" s="37">
        <v>0.6764</v>
      </c>
      <c r="W145" s="37">
        <v>0.29770000000000002</v>
      </c>
      <c r="X145" s="37">
        <v>6.3E-2</v>
      </c>
      <c r="Y145" s="37">
        <v>5.7000000000000002E-3</v>
      </c>
      <c r="Z145" s="37">
        <v>0.44729999999999998</v>
      </c>
      <c r="AA145" s="42" t="s">
        <v>159</v>
      </c>
    </row>
    <row r="146" spans="1:27" s="42" customFormat="1">
      <c r="A146" s="37" t="str">
        <f t="shared" si="11"/>
        <v>鳥取県女</v>
      </c>
      <c r="B146" s="37" t="s">
        <v>110</v>
      </c>
      <c r="C146" s="37" t="s">
        <v>19</v>
      </c>
      <c r="D146" s="37">
        <v>28.897500000000001</v>
      </c>
      <c r="E146" s="37">
        <v>0.98960000000000004</v>
      </c>
      <c r="F146" s="37">
        <v>1.1560999999999999</v>
      </c>
      <c r="G146" s="37">
        <v>1.1813</v>
      </c>
      <c r="H146" s="37">
        <v>1.2044999999999999</v>
      </c>
      <c r="I146" s="37">
        <v>1.0379</v>
      </c>
      <c r="J146" s="37">
        <v>1.0960000000000001</v>
      </c>
      <c r="K146" s="37">
        <v>1.2765</v>
      </c>
      <c r="L146" s="37">
        <v>1.5184</v>
      </c>
      <c r="M146" s="37">
        <v>1.7161999999999999</v>
      </c>
      <c r="N146" s="37">
        <v>1.8785000000000001</v>
      </c>
      <c r="O146" s="37">
        <v>1.631</v>
      </c>
      <c r="P146" s="37">
        <v>1.7171000000000001</v>
      </c>
      <c r="Q146" s="37">
        <v>1.8957999999999999</v>
      </c>
      <c r="R146" s="37">
        <v>2.1315</v>
      </c>
      <c r="S146" s="37">
        <v>2.2490000000000001</v>
      </c>
      <c r="T146" s="37">
        <v>1.7071000000000001</v>
      </c>
      <c r="U146" s="37">
        <v>1.5509999999999999</v>
      </c>
      <c r="V146" s="37">
        <v>1.3837999999999999</v>
      </c>
      <c r="W146" s="37">
        <v>0.86909999999999998</v>
      </c>
      <c r="X146" s="37">
        <v>0.29520000000000002</v>
      </c>
      <c r="Y146" s="37">
        <v>5.6300000000000003E-2</v>
      </c>
      <c r="Z146" s="37">
        <v>0.35560000000000003</v>
      </c>
    </row>
    <row r="147" spans="1:27" s="42" customFormat="1">
      <c r="A147" s="37" t="str">
        <f t="shared" si="11"/>
        <v>島根県総数</v>
      </c>
      <c r="B147" s="37" t="s">
        <v>111</v>
      </c>
      <c r="C147" s="37" t="s">
        <v>78</v>
      </c>
      <c r="D147" s="37">
        <v>67.1126</v>
      </c>
      <c r="E147" s="37">
        <v>2.4396</v>
      </c>
      <c r="F147" s="37">
        <v>2.8104</v>
      </c>
      <c r="G147" s="37">
        <v>2.9140999999999999</v>
      </c>
      <c r="H147" s="37">
        <v>2.9813000000000001</v>
      </c>
      <c r="I147" s="37">
        <v>2.4178999999999999</v>
      </c>
      <c r="J147" s="37">
        <v>2.6608000000000001</v>
      </c>
      <c r="K147" s="37">
        <v>3.0253999999999999</v>
      </c>
      <c r="L147" s="37">
        <v>3.5114999999999998</v>
      </c>
      <c r="M147" s="37">
        <v>4.0509000000000004</v>
      </c>
      <c r="N147" s="37">
        <v>4.4705000000000004</v>
      </c>
      <c r="O147" s="37">
        <v>3.8319000000000001</v>
      </c>
      <c r="P147" s="37">
        <v>3.9462999999999999</v>
      </c>
      <c r="Q147" s="37">
        <v>4.3691000000000004</v>
      </c>
      <c r="R147" s="37">
        <v>5.0084999999999997</v>
      </c>
      <c r="S147" s="37">
        <v>5.5305999999999997</v>
      </c>
      <c r="T147" s="37">
        <v>3.9014000000000002</v>
      </c>
      <c r="U147" s="37">
        <v>3.3544999999999998</v>
      </c>
      <c r="V147" s="37">
        <v>2.8546999999999998</v>
      </c>
      <c r="W147" s="37">
        <v>1.56</v>
      </c>
      <c r="X147" s="37">
        <v>0.49280000000000002</v>
      </c>
      <c r="Y147" s="37">
        <v>8.5599999999999996E-2</v>
      </c>
      <c r="Z147" s="37">
        <v>0.89480000000000004</v>
      </c>
    </row>
    <row r="148" spans="1:27" s="42" customFormat="1">
      <c r="A148" s="37" t="str">
        <f t="shared" si="11"/>
        <v>島根県男</v>
      </c>
      <c r="B148" s="37" t="s">
        <v>111</v>
      </c>
      <c r="C148" s="37" t="s">
        <v>17</v>
      </c>
      <c r="D148" s="37">
        <v>32.429099999999998</v>
      </c>
      <c r="E148" s="37">
        <v>1.2585999999999999</v>
      </c>
      <c r="F148" s="37">
        <v>1.4518</v>
      </c>
      <c r="G148" s="37">
        <v>1.4898</v>
      </c>
      <c r="H148" s="37">
        <v>1.5813999999999999</v>
      </c>
      <c r="I148" s="37">
        <v>1.2625999999999999</v>
      </c>
      <c r="J148" s="37">
        <v>1.377</v>
      </c>
      <c r="K148" s="37">
        <v>1.5492999999999999</v>
      </c>
      <c r="L148" s="37">
        <v>1.7925</v>
      </c>
      <c r="M148" s="37">
        <v>2.0922999999999998</v>
      </c>
      <c r="N148" s="37">
        <v>2.2900999999999998</v>
      </c>
      <c r="O148" s="37">
        <v>1.9307000000000001</v>
      </c>
      <c r="P148" s="37">
        <v>1.9481999999999999</v>
      </c>
      <c r="Q148" s="37">
        <v>2.1817000000000002</v>
      </c>
      <c r="R148" s="37">
        <v>2.4923999999999999</v>
      </c>
      <c r="S148" s="37">
        <v>2.6855000000000002</v>
      </c>
      <c r="T148" s="37">
        <v>1.7146999999999999</v>
      </c>
      <c r="U148" s="37">
        <v>1.3251999999999999</v>
      </c>
      <c r="V148" s="37">
        <v>0.98199999999999998</v>
      </c>
      <c r="W148" s="37">
        <v>0.4047</v>
      </c>
      <c r="X148" s="37">
        <v>9.0399999999999994E-2</v>
      </c>
      <c r="Y148" s="37">
        <v>1.12E-2</v>
      </c>
      <c r="Z148" s="37">
        <v>0.51700000000000002</v>
      </c>
      <c r="AA148" s="42" t="s">
        <v>160</v>
      </c>
    </row>
    <row r="149" spans="1:27" s="42" customFormat="1">
      <c r="A149" s="37" t="str">
        <f t="shared" si="11"/>
        <v>島根県女</v>
      </c>
      <c r="B149" s="37" t="s">
        <v>111</v>
      </c>
      <c r="C149" s="37" t="s">
        <v>19</v>
      </c>
      <c r="D149" s="37">
        <v>34.683500000000002</v>
      </c>
      <c r="E149" s="37">
        <v>1.181</v>
      </c>
      <c r="F149" s="37">
        <v>1.3586</v>
      </c>
      <c r="G149" s="37">
        <v>1.4242999999999999</v>
      </c>
      <c r="H149" s="37">
        <v>1.3998999999999999</v>
      </c>
      <c r="I149" s="37">
        <v>1.1553</v>
      </c>
      <c r="J149" s="37">
        <v>1.2838000000000001</v>
      </c>
      <c r="K149" s="37">
        <v>1.4761</v>
      </c>
      <c r="L149" s="37">
        <v>1.7190000000000001</v>
      </c>
      <c r="M149" s="37">
        <v>1.9585999999999999</v>
      </c>
      <c r="N149" s="37">
        <v>2.1804000000000001</v>
      </c>
      <c r="O149" s="37">
        <v>1.9012</v>
      </c>
      <c r="P149" s="37">
        <v>1.9981</v>
      </c>
      <c r="Q149" s="37">
        <v>2.1873999999999998</v>
      </c>
      <c r="R149" s="37">
        <v>2.5160999999999998</v>
      </c>
      <c r="S149" s="37">
        <v>2.8451</v>
      </c>
      <c r="T149" s="37">
        <v>2.1867000000000001</v>
      </c>
      <c r="U149" s="37">
        <v>2.0293000000000001</v>
      </c>
      <c r="V149" s="37">
        <v>1.8727</v>
      </c>
      <c r="W149" s="37">
        <v>1.1553</v>
      </c>
      <c r="X149" s="37">
        <v>0.40239999999999998</v>
      </c>
      <c r="Y149" s="37">
        <v>7.4399999999999994E-2</v>
      </c>
      <c r="Z149" s="37">
        <v>0.37780000000000002</v>
      </c>
    </row>
    <row r="150" spans="1:27" s="42" customFormat="1">
      <c r="A150" s="37" t="str">
        <f t="shared" si="11"/>
        <v>岡山県総数</v>
      </c>
      <c r="B150" s="37" t="s">
        <v>112</v>
      </c>
      <c r="C150" s="37" t="s">
        <v>78</v>
      </c>
      <c r="D150" s="37">
        <v>188.8432</v>
      </c>
      <c r="E150" s="37">
        <v>6.9215999999999998</v>
      </c>
      <c r="F150" s="37">
        <v>7.8057999999999996</v>
      </c>
      <c r="G150" s="37">
        <v>8.2078000000000007</v>
      </c>
      <c r="H150" s="37">
        <v>8.8430999999999997</v>
      </c>
      <c r="I150" s="37">
        <v>8.8059999999999992</v>
      </c>
      <c r="J150" s="37">
        <v>8.3963000000000001</v>
      </c>
      <c r="K150" s="37">
        <v>9.0593000000000004</v>
      </c>
      <c r="L150" s="37">
        <v>10.146000000000001</v>
      </c>
      <c r="M150" s="37">
        <v>11.5167</v>
      </c>
      <c r="N150" s="37">
        <v>13.6967</v>
      </c>
      <c r="O150" s="37">
        <v>11.315200000000001</v>
      </c>
      <c r="P150" s="37">
        <v>10.571</v>
      </c>
      <c r="Q150" s="37">
        <v>10.889099999999999</v>
      </c>
      <c r="R150" s="37">
        <v>11.9937</v>
      </c>
      <c r="S150" s="37">
        <v>14.1395</v>
      </c>
      <c r="T150" s="37">
        <v>10.9701</v>
      </c>
      <c r="U150" s="37">
        <v>8.1420999999999992</v>
      </c>
      <c r="V150" s="37">
        <v>6.2344999999999997</v>
      </c>
      <c r="W150" s="37">
        <v>3.2269999999999999</v>
      </c>
      <c r="X150" s="37">
        <v>0.93259999999999998</v>
      </c>
      <c r="Y150" s="37">
        <v>0.15959999999999999</v>
      </c>
      <c r="Z150" s="37">
        <v>6.8695000000000004</v>
      </c>
    </row>
    <row r="151" spans="1:27" s="42" customFormat="1">
      <c r="A151" s="37" t="str">
        <f t="shared" si="11"/>
        <v>岡山県男</v>
      </c>
      <c r="B151" s="37" t="s">
        <v>112</v>
      </c>
      <c r="C151" s="37" t="s">
        <v>17</v>
      </c>
      <c r="D151" s="37">
        <v>90.804500000000004</v>
      </c>
      <c r="E151" s="37">
        <v>3.528</v>
      </c>
      <c r="F151" s="37">
        <v>4.0117000000000003</v>
      </c>
      <c r="G151" s="37">
        <v>4.2526999999999999</v>
      </c>
      <c r="H151" s="37">
        <v>4.5167000000000002</v>
      </c>
      <c r="I151" s="37">
        <v>4.4168000000000003</v>
      </c>
      <c r="J151" s="37">
        <v>4.2628000000000004</v>
      </c>
      <c r="K151" s="37">
        <v>4.5373000000000001</v>
      </c>
      <c r="L151" s="37">
        <v>5.0602</v>
      </c>
      <c r="M151" s="37">
        <v>5.7847</v>
      </c>
      <c r="N151" s="37">
        <v>6.8338999999999999</v>
      </c>
      <c r="O151" s="37">
        <v>5.5488</v>
      </c>
      <c r="P151" s="37">
        <v>5.1515000000000004</v>
      </c>
      <c r="Q151" s="37">
        <v>5.2779999999999996</v>
      </c>
      <c r="R151" s="37">
        <v>5.8063000000000002</v>
      </c>
      <c r="S151" s="37">
        <v>6.6474000000000002</v>
      </c>
      <c r="T151" s="37">
        <v>4.9162999999999997</v>
      </c>
      <c r="U151" s="37">
        <v>3.3582000000000001</v>
      </c>
      <c r="V151" s="37">
        <v>2.1951000000000001</v>
      </c>
      <c r="W151" s="37">
        <v>0.88249999999999995</v>
      </c>
      <c r="X151" s="37">
        <v>0.16880000000000001</v>
      </c>
      <c r="Y151" s="37">
        <v>1.6799999999999999E-2</v>
      </c>
      <c r="Z151" s="37">
        <v>3.63</v>
      </c>
      <c r="AA151" s="42" t="s">
        <v>161</v>
      </c>
    </row>
    <row r="152" spans="1:27" s="42" customFormat="1">
      <c r="A152" s="37" t="str">
        <f t="shared" si="11"/>
        <v>岡山県女</v>
      </c>
      <c r="B152" s="37" t="s">
        <v>112</v>
      </c>
      <c r="C152" s="37" t="s">
        <v>19</v>
      </c>
      <c r="D152" s="37">
        <v>98.038700000000006</v>
      </c>
      <c r="E152" s="37">
        <v>3.3936000000000002</v>
      </c>
      <c r="F152" s="37">
        <v>3.7940999999999998</v>
      </c>
      <c r="G152" s="37">
        <v>3.9550999999999998</v>
      </c>
      <c r="H152" s="37">
        <v>4.3263999999999996</v>
      </c>
      <c r="I152" s="37">
        <v>4.3891999999999998</v>
      </c>
      <c r="J152" s="37">
        <v>4.1334999999999997</v>
      </c>
      <c r="K152" s="37">
        <v>4.5220000000000002</v>
      </c>
      <c r="L152" s="37">
        <v>5.0857999999999999</v>
      </c>
      <c r="M152" s="37">
        <v>5.7320000000000002</v>
      </c>
      <c r="N152" s="37">
        <v>6.8628</v>
      </c>
      <c r="O152" s="37">
        <v>5.7664</v>
      </c>
      <c r="P152" s="37">
        <v>5.4195000000000002</v>
      </c>
      <c r="Q152" s="37">
        <v>5.6111000000000004</v>
      </c>
      <c r="R152" s="37">
        <v>6.1874000000000002</v>
      </c>
      <c r="S152" s="37">
        <v>7.4920999999999998</v>
      </c>
      <c r="T152" s="37">
        <v>6.0537999999999998</v>
      </c>
      <c r="U152" s="37">
        <v>4.7839</v>
      </c>
      <c r="V152" s="37">
        <v>4.0393999999999997</v>
      </c>
      <c r="W152" s="37">
        <v>2.3445</v>
      </c>
      <c r="X152" s="37">
        <v>0.76380000000000003</v>
      </c>
      <c r="Y152" s="37">
        <v>0.14280000000000001</v>
      </c>
      <c r="Z152" s="37">
        <v>3.2395</v>
      </c>
    </row>
    <row r="153" spans="1:27" s="42" customFormat="1">
      <c r="A153" s="37" t="str">
        <f t="shared" si="11"/>
        <v>広島県総数</v>
      </c>
      <c r="B153" s="37" t="s">
        <v>113</v>
      </c>
      <c r="C153" s="37" t="s">
        <v>78</v>
      </c>
      <c r="D153" s="37">
        <v>279.97019999999998</v>
      </c>
      <c r="E153" s="37">
        <v>10.510300000000001</v>
      </c>
      <c r="F153" s="37">
        <v>12.1639</v>
      </c>
      <c r="G153" s="37">
        <v>12.5936</v>
      </c>
      <c r="H153" s="37">
        <v>12.8376</v>
      </c>
      <c r="I153" s="37">
        <v>12.7079</v>
      </c>
      <c r="J153" s="37">
        <v>12.894600000000001</v>
      </c>
      <c r="K153" s="37">
        <v>14.052899999999999</v>
      </c>
      <c r="L153" s="37">
        <v>15.6431</v>
      </c>
      <c r="M153" s="37">
        <v>17.962800000000001</v>
      </c>
      <c r="N153" s="37">
        <v>21.494599999999998</v>
      </c>
      <c r="O153" s="37">
        <v>18.100300000000001</v>
      </c>
      <c r="P153" s="37">
        <v>16.328099999999999</v>
      </c>
      <c r="Q153" s="37">
        <v>15.983499999999999</v>
      </c>
      <c r="R153" s="37">
        <v>17.940999999999999</v>
      </c>
      <c r="S153" s="37">
        <v>21.049299999999999</v>
      </c>
      <c r="T153" s="37">
        <v>16.184200000000001</v>
      </c>
      <c r="U153" s="37">
        <v>11.696300000000001</v>
      </c>
      <c r="V153" s="37">
        <v>8.4034999999999993</v>
      </c>
      <c r="W153" s="37">
        <v>4.3517000000000001</v>
      </c>
      <c r="X153" s="37">
        <v>1.3371999999999999</v>
      </c>
      <c r="Y153" s="37">
        <v>0.22989999999999999</v>
      </c>
      <c r="Z153" s="37">
        <v>5.5038999999999998</v>
      </c>
    </row>
    <row r="154" spans="1:27" s="42" customFormat="1">
      <c r="A154" s="37" t="str">
        <f t="shared" si="11"/>
        <v>広島県男</v>
      </c>
      <c r="B154" s="37" t="s">
        <v>113</v>
      </c>
      <c r="C154" s="37" t="s">
        <v>17</v>
      </c>
      <c r="D154" s="37">
        <v>135.71559999999999</v>
      </c>
      <c r="E154" s="37">
        <v>5.3804999999999996</v>
      </c>
      <c r="F154" s="37">
        <v>6.2107999999999999</v>
      </c>
      <c r="G154" s="37">
        <v>6.4492000000000003</v>
      </c>
      <c r="H154" s="37">
        <v>6.6146000000000003</v>
      </c>
      <c r="I154" s="37">
        <v>6.5418000000000003</v>
      </c>
      <c r="J154" s="37">
        <v>6.6824000000000003</v>
      </c>
      <c r="K154" s="37">
        <v>7.2427000000000001</v>
      </c>
      <c r="L154" s="37">
        <v>7.9203000000000001</v>
      </c>
      <c r="M154" s="37">
        <v>9.0158000000000005</v>
      </c>
      <c r="N154" s="37">
        <v>10.7659</v>
      </c>
      <c r="O154" s="37">
        <v>8.9957999999999991</v>
      </c>
      <c r="P154" s="37">
        <v>8.0275999999999996</v>
      </c>
      <c r="Q154" s="37">
        <v>7.7637999999999998</v>
      </c>
      <c r="R154" s="37">
        <v>8.6629000000000005</v>
      </c>
      <c r="S154" s="37">
        <v>9.9329000000000001</v>
      </c>
      <c r="T154" s="37">
        <v>7.2245999999999997</v>
      </c>
      <c r="U154" s="37">
        <v>4.8449999999999998</v>
      </c>
      <c r="V154" s="37">
        <v>2.9102999999999999</v>
      </c>
      <c r="W154" s="37">
        <v>1.1678999999999999</v>
      </c>
      <c r="X154" s="37">
        <v>0.25569999999999998</v>
      </c>
      <c r="Y154" s="37">
        <v>3.1199999999999999E-2</v>
      </c>
      <c r="Z154" s="37">
        <v>3.0739000000000001</v>
      </c>
      <c r="AA154" s="42" t="s">
        <v>162</v>
      </c>
    </row>
    <row r="155" spans="1:27" s="42" customFormat="1">
      <c r="A155" s="37" t="str">
        <f t="shared" si="11"/>
        <v>広島県女</v>
      </c>
      <c r="B155" s="37" t="s">
        <v>113</v>
      </c>
      <c r="C155" s="37" t="s">
        <v>19</v>
      </c>
      <c r="D155" s="37">
        <v>144.25460000000001</v>
      </c>
      <c r="E155" s="37">
        <v>5.1298000000000004</v>
      </c>
      <c r="F155" s="37">
        <v>5.9531000000000001</v>
      </c>
      <c r="G155" s="37">
        <v>6.1444000000000001</v>
      </c>
      <c r="H155" s="37">
        <v>6.2229999999999999</v>
      </c>
      <c r="I155" s="37">
        <v>6.1661000000000001</v>
      </c>
      <c r="J155" s="37">
        <v>6.2122000000000002</v>
      </c>
      <c r="K155" s="37">
        <v>6.8102</v>
      </c>
      <c r="L155" s="37">
        <v>7.7228000000000003</v>
      </c>
      <c r="M155" s="37">
        <v>8.9469999999999992</v>
      </c>
      <c r="N155" s="37">
        <v>10.7287</v>
      </c>
      <c r="O155" s="37">
        <v>9.1044999999999998</v>
      </c>
      <c r="P155" s="37">
        <v>8.3004999999999995</v>
      </c>
      <c r="Q155" s="37">
        <v>8.2196999999999996</v>
      </c>
      <c r="R155" s="37">
        <v>9.2781000000000002</v>
      </c>
      <c r="S155" s="37">
        <v>11.116400000000001</v>
      </c>
      <c r="T155" s="37">
        <v>8.9596</v>
      </c>
      <c r="U155" s="37">
        <v>6.8513000000000002</v>
      </c>
      <c r="V155" s="37">
        <v>5.4931999999999999</v>
      </c>
      <c r="W155" s="37">
        <v>3.1838000000000002</v>
      </c>
      <c r="X155" s="37">
        <v>1.0814999999999999</v>
      </c>
      <c r="Y155" s="37">
        <v>0.19869999999999999</v>
      </c>
      <c r="Z155" s="37">
        <v>2.4300000000000002</v>
      </c>
    </row>
    <row r="156" spans="1:27" s="42" customFormat="1">
      <c r="A156" s="37" t="str">
        <f t="shared" si="11"/>
        <v>山口県総数</v>
      </c>
      <c r="B156" s="37" t="s">
        <v>114</v>
      </c>
      <c r="C156" s="37" t="s">
        <v>78</v>
      </c>
      <c r="D156" s="37">
        <v>134.20590000000001</v>
      </c>
      <c r="E156" s="37">
        <v>4.4446000000000003</v>
      </c>
      <c r="F156" s="37">
        <v>5.2580999999999998</v>
      </c>
      <c r="G156" s="37">
        <v>5.6581000000000001</v>
      </c>
      <c r="H156" s="37">
        <v>5.8552</v>
      </c>
      <c r="I156" s="37">
        <v>5.3247999999999998</v>
      </c>
      <c r="J156" s="37">
        <v>5.1771000000000003</v>
      </c>
      <c r="K156" s="37">
        <v>5.8162000000000003</v>
      </c>
      <c r="L156" s="37">
        <v>6.8616000000000001</v>
      </c>
      <c r="M156" s="37">
        <v>8.0442999999999998</v>
      </c>
      <c r="N156" s="37">
        <v>9.5556999999999999</v>
      </c>
      <c r="O156" s="37">
        <v>8.1572999999999993</v>
      </c>
      <c r="P156" s="37">
        <v>7.7754000000000003</v>
      </c>
      <c r="Q156" s="37">
        <v>8.4315999999999995</v>
      </c>
      <c r="R156" s="37">
        <v>10.0105</v>
      </c>
      <c r="S156" s="37">
        <v>11.690799999999999</v>
      </c>
      <c r="T156" s="37">
        <v>8.8192000000000004</v>
      </c>
      <c r="U156" s="37">
        <v>6.8303000000000003</v>
      </c>
      <c r="V156" s="37">
        <v>5.1618000000000004</v>
      </c>
      <c r="W156" s="37">
        <v>2.5739999999999998</v>
      </c>
      <c r="X156" s="37">
        <v>0.77869999999999995</v>
      </c>
      <c r="Y156" s="37">
        <v>0.13039999999999999</v>
      </c>
      <c r="Z156" s="37">
        <v>1.8502000000000001</v>
      </c>
    </row>
    <row r="157" spans="1:27" s="42" customFormat="1">
      <c r="A157" s="37" t="str">
        <f t="shared" si="11"/>
        <v>山口県男</v>
      </c>
      <c r="B157" s="37" t="s">
        <v>114</v>
      </c>
      <c r="C157" s="37" t="s">
        <v>17</v>
      </c>
      <c r="D157" s="37">
        <v>63.6736</v>
      </c>
      <c r="E157" s="37">
        <v>2.2732000000000001</v>
      </c>
      <c r="F157" s="37">
        <v>2.71</v>
      </c>
      <c r="G157" s="37">
        <v>2.8875000000000002</v>
      </c>
      <c r="H157" s="37">
        <v>3.0196000000000001</v>
      </c>
      <c r="I157" s="37">
        <v>2.7555999999999998</v>
      </c>
      <c r="J157" s="37">
        <v>2.6916000000000002</v>
      </c>
      <c r="K157" s="37">
        <v>2.9802</v>
      </c>
      <c r="L157" s="37">
        <v>3.4419</v>
      </c>
      <c r="M157" s="37">
        <v>4.0385</v>
      </c>
      <c r="N157" s="37">
        <v>4.8189000000000002</v>
      </c>
      <c r="O157" s="37">
        <v>3.9300999999999999</v>
      </c>
      <c r="P157" s="37">
        <v>3.7456999999999998</v>
      </c>
      <c r="Q157" s="37">
        <v>4.0350999999999999</v>
      </c>
      <c r="R157" s="37">
        <v>4.8226000000000004</v>
      </c>
      <c r="S157" s="37">
        <v>5.4095000000000004</v>
      </c>
      <c r="T157" s="37">
        <v>3.8151000000000002</v>
      </c>
      <c r="U157" s="37">
        <v>2.6962000000000002</v>
      </c>
      <c r="V157" s="37">
        <v>1.7354000000000001</v>
      </c>
      <c r="W157" s="37">
        <v>0.67559999999999998</v>
      </c>
      <c r="X157" s="37">
        <v>0.13200000000000001</v>
      </c>
      <c r="Y157" s="37">
        <v>1.7000000000000001E-2</v>
      </c>
      <c r="Z157" s="37">
        <v>1.0423</v>
      </c>
      <c r="AA157" s="42" t="s">
        <v>163</v>
      </c>
    </row>
    <row r="158" spans="1:27" s="42" customFormat="1">
      <c r="A158" s="37" t="str">
        <f t="shared" si="11"/>
        <v>山口県女</v>
      </c>
      <c r="B158" s="37" t="s">
        <v>114</v>
      </c>
      <c r="C158" s="37" t="s">
        <v>19</v>
      </c>
      <c r="D158" s="37">
        <v>70.532300000000006</v>
      </c>
      <c r="E158" s="37">
        <v>2.1714000000000002</v>
      </c>
      <c r="F158" s="37">
        <v>2.5480999999999998</v>
      </c>
      <c r="G158" s="37">
        <v>2.7706</v>
      </c>
      <c r="H158" s="37">
        <v>2.8355999999999999</v>
      </c>
      <c r="I158" s="37">
        <v>2.5691999999999999</v>
      </c>
      <c r="J158" s="37">
        <v>2.4855</v>
      </c>
      <c r="K158" s="37">
        <v>2.8359999999999999</v>
      </c>
      <c r="L158" s="37">
        <v>3.4197000000000002</v>
      </c>
      <c r="M158" s="37">
        <v>4.0057999999999998</v>
      </c>
      <c r="N158" s="37">
        <v>4.7367999999999997</v>
      </c>
      <c r="O158" s="37">
        <v>4.2271999999999998</v>
      </c>
      <c r="P158" s="37">
        <v>4.0297000000000001</v>
      </c>
      <c r="Q158" s="37">
        <v>4.3964999999999996</v>
      </c>
      <c r="R158" s="37">
        <v>5.1879</v>
      </c>
      <c r="S158" s="37">
        <v>6.2812999999999999</v>
      </c>
      <c r="T158" s="37">
        <v>5.0041000000000002</v>
      </c>
      <c r="U158" s="37">
        <v>4.1341000000000001</v>
      </c>
      <c r="V158" s="37">
        <v>3.4264000000000001</v>
      </c>
      <c r="W158" s="37">
        <v>1.8984000000000001</v>
      </c>
      <c r="X158" s="37">
        <v>0.64670000000000005</v>
      </c>
      <c r="Y158" s="37">
        <v>0.1134</v>
      </c>
      <c r="Z158" s="37">
        <v>0.80789999999999995</v>
      </c>
    </row>
    <row r="159" spans="1:27" s="42" customFormat="1">
      <c r="A159" s="37" t="str">
        <f t="shared" si="11"/>
        <v>四国地方総数</v>
      </c>
      <c r="B159" s="37" t="s">
        <v>180</v>
      </c>
      <c r="C159" s="37" t="s">
        <v>78</v>
      </c>
      <c r="D159" s="37">
        <v>369.61709999999999</v>
      </c>
      <c r="E159" s="37">
        <v>12.188000000000001</v>
      </c>
      <c r="F159" s="37">
        <v>14.3767</v>
      </c>
      <c r="G159" s="37">
        <v>15.3949</v>
      </c>
      <c r="H159" s="37">
        <v>15.7681</v>
      </c>
      <c r="I159" s="37">
        <v>13.670500000000001</v>
      </c>
      <c r="J159" s="37">
        <v>14.206899999999999</v>
      </c>
      <c r="K159" s="37">
        <v>16.3796</v>
      </c>
      <c r="L159" s="37">
        <v>19.389600000000002</v>
      </c>
      <c r="M159" s="37">
        <v>22.708200000000001</v>
      </c>
      <c r="N159" s="37">
        <v>26.350899999999999</v>
      </c>
      <c r="O159" s="37">
        <v>22.338699999999999</v>
      </c>
      <c r="P159" s="37">
        <v>22.2729</v>
      </c>
      <c r="Q159" s="37">
        <v>23.6797</v>
      </c>
      <c r="R159" s="37">
        <v>27.124199999999998</v>
      </c>
      <c r="S159" s="37">
        <v>30.780100000000001</v>
      </c>
      <c r="T159" s="37">
        <v>22.039400000000001</v>
      </c>
      <c r="U159" s="37">
        <v>17.571899999999999</v>
      </c>
      <c r="V159" s="37">
        <v>13.738</v>
      </c>
      <c r="W159" s="37">
        <v>7.3667999999999996</v>
      </c>
      <c r="X159" s="37">
        <v>2.121</v>
      </c>
      <c r="Y159" s="37">
        <v>0.35310000000000002</v>
      </c>
      <c r="Z159" s="37">
        <v>9.7979000000000003</v>
      </c>
    </row>
    <row r="160" spans="1:27" s="42" customFormat="1">
      <c r="A160" s="37" t="str">
        <f t="shared" si="11"/>
        <v>四国地方男</v>
      </c>
      <c r="B160" s="37" t="s">
        <v>180</v>
      </c>
      <c r="C160" s="37" t="s">
        <v>17</v>
      </c>
      <c r="D160" s="37">
        <v>176.2055</v>
      </c>
      <c r="E160" s="37">
        <v>6.2290000000000001</v>
      </c>
      <c r="F160" s="37">
        <v>7.3920000000000003</v>
      </c>
      <c r="G160" s="37">
        <v>7.8745000000000003</v>
      </c>
      <c r="H160" s="37">
        <v>8.1827000000000005</v>
      </c>
      <c r="I160" s="37">
        <v>6.9744999999999999</v>
      </c>
      <c r="J160" s="37">
        <v>7.2961</v>
      </c>
      <c r="K160" s="37">
        <v>8.2509999999999994</v>
      </c>
      <c r="L160" s="37">
        <v>9.6601999999999997</v>
      </c>
      <c r="M160" s="37">
        <v>11.371</v>
      </c>
      <c r="N160" s="37">
        <v>13.069100000000001</v>
      </c>
      <c r="O160" s="37">
        <v>10.868399999999999</v>
      </c>
      <c r="P160" s="37">
        <v>10.731400000000001</v>
      </c>
      <c r="Q160" s="37">
        <v>11.380699999999999</v>
      </c>
      <c r="R160" s="37">
        <v>12.978199999999999</v>
      </c>
      <c r="S160" s="37">
        <v>14.560600000000001</v>
      </c>
      <c r="T160" s="37">
        <v>9.6819000000000006</v>
      </c>
      <c r="U160" s="37">
        <v>7.0789</v>
      </c>
      <c r="V160" s="37">
        <v>4.7359999999999998</v>
      </c>
      <c r="W160" s="37">
        <v>1.976</v>
      </c>
      <c r="X160" s="37">
        <v>0.40060000000000001</v>
      </c>
      <c r="Y160" s="37">
        <v>4.2099999999999999E-2</v>
      </c>
      <c r="Z160" s="37">
        <v>5.4706000000000001</v>
      </c>
      <c r="AA160" s="42" t="s">
        <v>187</v>
      </c>
    </row>
    <row r="161" spans="1:27" s="42" customFormat="1">
      <c r="A161" s="37" t="str">
        <f t="shared" si="11"/>
        <v>四国地方女</v>
      </c>
      <c r="B161" s="37" t="s">
        <v>180</v>
      </c>
      <c r="C161" s="37" t="s">
        <v>19</v>
      </c>
      <c r="D161" s="37">
        <v>193.41159999999999</v>
      </c>
      <c r="E161" s="37">
        <v>5.9589999999999996</v>
      </c>
      <c r="F161" s="37">
        <v>6.9847000000000001</v>
      </c>
      <c r="G161" s="37">
        <v>7.5204000000000004</v>
      </c>
      <c r="H161" s="37">
        <v>7.5853999999999999</v>
      </c>
      <c r="I161" s="37">
        <v>6.6959999999999997</v>
      </c>
      <c r="J161" s="37">
        <v>6.9108000000000001</v>
      </c>
      <c r="K161" s="37">
        <v>8.1286000000000005</v>
      </c>
      <c r="L161" s="37">
        <v>9.7294</v>
      </c>
      <c r="M161" s="37">
        <v>11.337199999999999</v>
      </c>
      <c r="N161" s="37">
        <v>13.2818</v>
      </c>
      <c r="O161" s="37">
        <v>11.4703</v>
      </c>
      <c r="P161" s="37">
        <v>11.541499999999999</v>
      </c>
      <c r="Q161" s="37">
        <v>12.298999999999999</v>
      </c>
      <c r="R161" s="37">
        <v>14.146000000000001</v>
      </c>
      <c r="S161" s="37">
        <v>16.2195</v>
      </c>
      <c r="T161" s="37">
        <v>12.3575</v>
      </c>
      <c r="U161" s="37">
        <v>10.493</v>
      </c>
      <c r="V161" s="37">
        <v>9.0020000000000007</v>
      </c>
      <c r="W161" s="37">
        <v>5.3907999999999996</v>
      </c>
      <c r="X161" s="37">
        <v>1.7203999999999999</v>
      </c>
      <c r="Y161" s="37">
        <v>0.311</v>
      </c>
      <c r="Z161" s="37">
        <v>4.3273000000000001</v>
      </c>
    </row>
    <row r="162" spans="1:27" s="42" customFormat="1">
      <c r="A162" s="37" t="str">
        <f t="shared" si="11"/>
        <v>徳島県総数</v>
      </c>
      <c r="B162" s="37" t="s">
        <v>115</v>
      </c>
      <c r="C162" s="37" t="s">
        <v>78</v>
      </c>
      <c r="D162" s="37">
        <v>71.9559</v>
      </c>
      <c r="E162" s="37">
        <v>2.2650999999999999</v>
      </c>
      <c r="F162" s="37">
        <v>2.6431</v>
      </c>
      <c r="G162" s="37">
        <v>2.8047</v>
      </c>
      <c r="H162" s="37">
        <v>2.9342000000000001</v>
      </c>
      <c r="I162" s="37">
        <v>2.6878000000000002</v>
      </c>
      <c r="J162" s="37">
        <v>2.6312000000000002</v>
      </c>
      <c r="K162" s="37">
        <v>3.1084999999999998</v>
      </c>
      <c r="L162" s="37">
        <v>3.7202999999999999</v>
      </c>
      <c r="M162" s="37">
        <v>4.2697000000000003</v>
      </c>
      <c r="N162" s="37">
        <v>4.8856000000000002</v>
      </c>
      <c r="O162" s="37">
        <v>4.2542999999999997</v>
      </c>
      <c r="P162" s="37">
        <v>4.3262</v>
      </c>
      <c r="Q162" s="37">
        <v>4.7478999999999996</v>
      </c>
      <c r="R162" s="37">
        <v>5.5522999999999998</v>
      </c>
      <c r="S162" s="37">
        <v>6.0151000000000003</v>
      </c>
      <c r="T162" s="37">
        <v>4.1978</v>
      </c>
      <c r="U162" s="37">
        <v>3.4453999999999998</v>
      </c>
      <c r="V162" s="37">
        <v>2.7334000000000001</v>
      </c>
      <c r="W162" s="37">
        <v>1.4354</v>
      </c>
      <c r="X162" s="37">
        <v>0.39729999999999999</v>
      </c>
      <c r="Y162" s="37">
        <v>5.79E-2</v>
      </c>
      <c r="Z162" s="37">
        <v>2.8426999999999998</v>
      </c>
    </row>
    <row r="163" spans="1:27" s="42" customFormat="1">
      <c r="A163" s="37" t="str">
        <f t="shared" si="11"/>
        <v>徳島県男</v>
      </c>
      <c r="B163" s="37" t="s">
        <v>115</v>
      </c>
      <c r="C163" s="37" t="s">
        <v>17</v>
      </c>
      <c r="D163" s="37">
        <v>34.326500000000003</v>
      </c>
      <c r="E163" s="37">
        <v>1.1657</v>
      </c>
      <c r="F163" s="37">
        <v>1.3649</v>
      </c>
      <c r="G163" s="37">
        <v>1.4332</v>
      </c>
      <c r="H163" s="37">
        <v>1.4966999999999999</v>
      </c>
      <c r="I163" s="37">
        <v>1.3632</v>
      </c>
      <c r="J163" s="37">
        <v>1.3522000000000001</v>
      </c>
      <c r="K163" s="37">
        <v>1.5667</v>
      </c>
      <c r="L163" s="37">
        <v>1.8632</v>
      </c>
      <c r="M163" s="37">
        <v>2.1469999999999998</v>
      </c>
      <c r="N163" s="37">
        <v>2.3875999999999999</v>
      </c>
      <c r="O163" s="37">
        <v>2.0583999999999998</v>
      </c>
      <c r="P163" s="37">
        <v>2.0657999999999999</v>
      </c>
      <c r="Q163" s="37">
        <v>2.2913999999999999</v>
      </c>
      <c r="R163" s="37">
        <v>2.6882999999999999</v>
      </c>
      <c r="S163" s="37">
        <v>2.8956</v>
      </c>
      <c r="T163" s="37">
        <v>1.8721000000000001</v>
      </c>
      <c r="U163" s="37">
        <v>1.3917999999999999</v>
      </c>
      <c r="V163" s="37">
        <v>0.9385</v>
      </c>
      <c r="W163" s="37">
        <v>0.3715</v>
      </c>
      <c r="X163" s="37">
        <v>7.0699999999999999E-2</v>
      </c>
      <c r="Y163" s="37">
        <v>7.3000000000000001E-3</v>
      </c>
      <c r="Z163" s="37">
        <v>1.5347</v>
      </c>
      <c r="AA163" s="42" t="s">
        <v>164</v>
      </c>
    </row>
    <row r="164" spans="1:27" s="42" customFormat="1">
      <c r="A164" s="37" t="str">
        <f t="shared" si="11"/>
        <v>徳島県女</v>
      </c>
      <c r="B164" s="37" t="s">
        <v>115</v>
      </c>
      <c r="C164" s="37" t="s">
        <v>19</v>
      </c>
      <c r="D164" s="37">
        <v>37.629399999999997</v>
      </c>
      <c r="E164" s="37">
        <v>1.0993999999999999</v>
      </c>
      <c r="F164" s="37">
        <v>1.2782</v>
      </c>
      <c r="G164" s="37">
        <v>1.3714999999999999</v>
      </c>
      <c r="H164" s="37">
        <v>1.4375</v>
      </c>
      <c r="I164" s="37">
        <v>1.3246</v>
      </c>
      <c r="J164" s="37">
        <v>1.2789999999999999</v>
      </c>
      <c r="K164" s="37">
        <v>1.5418000000000001</v>
      </c>
      <c r="L164" s="37">
        <v>1.8571</v>
      </c>
      <c r="M164" s="37">
        <v>2.1227</v>
      </c>
      <c r="N164" s="37">
        <v>2.4980000000000002</v>
      </c>
      <c r="O164" s="37">
        <v>2.1959</v>
      </c>
      <c r="P164" s="37">
        <v>2.2604000000000002</v>
      </c>
      <c r="Q164" s="37">
        <v>2.4565000000000001</v>
      </c>
      <c r="R164" s="37">
        <v>2.8639999999999999</v>
      </c>
      <c r="S164" s="37">
        <v>3.1194999999999999</v>
      </c>
      <c r="T164" s="37">
        <v>2.3256999999999999</v>
      </c>
      <c r="U164" s="37">
        <v>2.0535999999999999</v>
      </c>
      <c r="V164" s="37">
        <v>1.7948999999999999</v>
      </c>
      <c r="W164" s="37">
        <v>1.0639000000000001</v>
      </c>
      <c r="X164" s="37">
        <v>0.3266</v>
      </c>
      <c r="Y164" s="37">
        <v>5.0599999999999999E-2</v>
      </c>
      <c r="Z164" s="37">
        <v>1.3080000000000001</v>
      </c>
    </row>
    <row r="165" spans="1:27" s="42" customFormat="1">
      <c r="A165" s="37" t="str">
        <f t="shared" si="11"/>
        <v>香川県総数</v>
      </c>
      <c r="B165" s="37" t="s">
        <v>116</v>
      </c>
      <c r="C165" s="37" t="s">
        <v>78</v>
      </c>
      <c r="D165" s="37">
        <v>95.0244</v>
      </c>
      <c r="E165" s="37">
        <v>3.3401999999999998</v>
      </c>
      <c r="F165" s="37">
        <v>3.8999000000000001</v>
      </c>
      <c r="G165" s="37">
        <v>4.1356000000000002</v>
      </c>
      <c r="H165" s="37">
        <v>4.2534999999999998</v>
      </c>
      <c r="I165" s="37">
        <v>3.6475</v>
      </c>
      <c r="J165" s="37">
        <v>3.9146999999999998</v>
      </c>
      <c r="K165" s="37">
        <v>4.4730999999999996</v>
      </c>
      <c r="L165" s="37">
        <v>5.1627999999999998</v>
      </c>
      <c r="M165" s="37">
        <v>6.1338999999999997</v>
      </c>
      <c r="N165" s="37">
        <v>7.0819999999999999</v>
      </c>
      <c r="O165" s="37">
        <v>5.8414999999999999</v>
      </c>
      <c r="P165" s="37">
        <v>5.4913999999999996</v>
      </c>
      <c r="Q165" s="37">
        <v>5.8052000000000001</v>
      </c>
      <c r="R165" s="37">
        <v>6.5556000000000001</v>
      </c>
      <c r="S165" s="37">
        <v>7.8075999999999999</v>
      </c>
      <c r="T165" s="37">
        <v>5.4466000000000001</v>
      </c>
      <c r="U165" s="37">
        <v>4.2435</v>
      </c>
      <c r="V165" s="37">
        <v>3.2904</v>
      </c>
      <c r="W165" s="37">
        <v>1.7334000000000001</v>
      </c>
      <c r="X165" s="37">
        <v>0.48880000000000001</v>
      </c>
      <c r="Y165" s="37">
        <v>8.7400000000000005E-2</v>
      </c>
      <c r="Z165" s="37">
        <v>2.1898</v>
      </c>
    </row>
    <row r="166" spans="1:27" s="42" customFormat="1">
      <c r="A166" s="37" t="str">
        <f t="shared" si="11"/>
        <v>香川県男</v>
      </c>
      <c r="B166" s="37" t="s">
        <v>116</v>
      </c>
      <c r="C166" s="37" t="s">
        <v>17</v>
      </c>
      <c r="D166" s="37">
        <v>45.919699999999999</v>
      </c>
      <c r="E166" s="37">
        <v>1.7054</v>
      </c>
      <c r="F166" s="37">
        <v>2.0064000000000002</v>
      </c>
      <c r="G166" s="37">
        <v>2.1122000000000001</v>
      </c>
      <c r="H166" s="37">
        <v>2.2250999999999999</v>
      </c>
      <c r="I166" s="37">
        <v>1.8666</v>
      </c>
      <c r="J166" s="37">
        <v>2.0246</v>
      </c>
      <c r="K166" s="37">
        <v>2.2917000000000001</v>
      </c>
      <c r="L166" s="37">
        <v>2.5910000000000002</v>
      </c>
      <c r="M166" s="37">
        <v>3.0771000000000002</v>
      </c>
      <c r="N166" s="37">
        <v>3.56</v>
      </c>
      <c r="O166" s="37">
        <v>2.9087999999999998</v>
      </c>
      <c r="P166" s="37">
        <v>2.6859999999999999</v>
      </c>
      <c r="Q166" s="37">
        <v>2.8123999999999998</v>
      </c>
      <c r="R166" s="37">
        <v>3.1556000000000002</v>
      </c>
      <c r="S166" s="37">
        <v>3.7128000000000001</v>
      </c>
      <c r="T166" s="37">
        <v>2.4386999999999999</v>
      </c>
      <c r="U166" s="37">
        <v>1.7544999999999999</v>
      </c>
      <c r="V166" s="37">
        <v>1.1678999999999999</v>
      </c>
      <c r="W166" s="37">
        <v>0.49249999999999999</v>
      </c>
      <c r="X166" s="37">
        <v>0.1008</v>
      </c>
      <c r="Y166" s="37">
        <v>1.03E-2</v>
      </c>
      <c r="Z166" s="37">
        <v>1.2193000000000001</v>
      </c>
      <c r="AA166" s="42" t="s">
        <v>165</v>
      </c>
    </row>
    <row r="167" spans="1:27" s="42" customFormat="1">
      <c r="A167" s="37" t="str">
        <f t="shared" si="11"/>
        <v>香川県女</v>
      </c>
      <c r="B167" s="37" t="s">
        <v>116</v>
      </c>
      <c r="C167" s="37" t="s">
        <v>19</v>
      </c>
      <c r="D167" s="37">
        <v>49.104700000000001</v>
      </c>
      <c r="E167" s="37">
        <v>1.6348</v>
      </c>
      <c r="F167" s="37">
        <v>1.8935</v>
      </c>
      <c r="G167" s="37">
        <v>2.0234000000000001</v>
      </c>
      <c r="H167" s="37">
        <v>2.0284</v>
      </c>
      <c r="I167" s="37">
        <v>1.7808999999999999</v>
      </c>
      <c r="J167" s="37">
        <v>1.8900999999999999</v>
      </c>
      <c r="K167" s="37">
        <v>2.1814</v>
      </c>
      <c r="L167" s="37">
        <v>2.5718000000000001</v>
      </c>
      <c r="M167" s="37">
        <v>3.0568</v>
      </c>
      <c r="N167" s="37">
        <v>3.5219999999999998</v>
      </c>
      <c r="O167" s="37">
        <v>2.9327000000000001</v>
      </c>
      <c r="P167" s="37">
        <v>2.8054000000000001</v>
      </c>
      <c r="Q167" s="37">
        <v>2.9927999999999999</v>
      </c>
      <c r="R167" s="37">
        <v>3.4</v>
      </c>
      <c r="S167" s="37">
        <v>4.0948000000000002</v>
      </c>
      <c r="T167" s="37">
        <v>3.0078999999999998</v>
      </c>
      <c r="U167" s="37">
        <v>2.4889999999999999</v>
      </c>
      <c r="V167" s="37">
        <v>2.1225000000000001</v>
      </c>
      <c r="W167" s="37">
        <v>1.2408999999999999</v>
      </c>
      <c r="X167" s="37">
        <v>0.38800000000000001</v>
      </c>
      <c r="Y167" s="37">
        <v>7.7100000000000002E-2</v>
      </c>
      <c r="Z167" s="37">
        <v>0.97050000000000003</v>
      </c>
    </row>
    <row r="168" spans="1:27" s="42" customFormat="1">
      <c r="A168" s="37" t="str">
        <f t="shared" ref="A168:A199" si="12">B168&amp;C168</f>
        <v>愛媛県総数</v>
      </c>
      <c r="B168" s="37" t="s">
        <v>117</v>
      </c>
      <c r="C168" s="37" t="s">
        <v>78</v>
      </c>
      <c r="D168" s="37">
        <v>133.48410000000001</v>
      </c>
      <c r="E168" s="37">
        <v>4.3917999999999999</v>
      </c>
      <c r="F168" s="37">
        <v>5.2904</v>
      </c>
      <c r="G168" s="37">
        <v>5.6942000000000004</v>
      </c>
      <c r="H168" s="37">
        <v>5.6405000000000003</v>
      </c>
      <c r="I168" s="37">
        <v>4.8334000000000001</v>
      </c>
      <c r="J168" s="37">
        <v>5.1730999999999998</v>
      </c>
      <c r="K168" s="37">
        <v>5.9466000000000001</v>
      </c>
      <c r="L168" s="37">
        <v>6.9877000000000002</v>
      </c>
      <c r="M168" s="37">
        <v>8.1256000000000004</v>
      </c>
      <c r="N168" s="37">
        <v>9.5071999999999992</v>
      </c>
      <c r="O168" s="37">
        <v>8.1434999999999995</v>
      </c>
      <c r="P168" s="37">
        <v>8.1987000000000005</v>
      </c>
      <c r="Q168" s="37">
        <v>8.6174999999999997</v>
      </c>
      <c r="R168" s="37">
        <v>9.8259000000000007</v>
      </c>
      <c r="S168" s="37">
        <v>10.948399999999999</v>
      </c>
      <c r="T168" s="37">
        <v>7.9503000000000004</v>
      </c>
      <c r="U168" s="37">
        <v>6.3726000000000003</v>
      </c>
      <c r="V168" s="37">
        <v>4.8479999999999999</v>
      </c>
      <c r="W168" s="37">
        <v>2.6086999999999998</v>
      </c>
      <c r="X168" s="37">
        <v>0.74890000000000001</v>
      </c>
      <c r="Y168" s="37">
        <v>0.12509999999999999</v>
      </c>
      <c r="Z168" s="37">
        <v>3.5059999999999998</v>
      </c>
    </row>
    <row r="169" spans="1:27" s="42" customFormat="1">
      <c r="A169" s="37" t="str">
        <f t="shared" si="12"/>
        <v>愛媛県男</v>
      </c>
      <c r="B169" s="37" t="s">
        <v>117</v>
      </c>
      <c r="C169" s="37" t="s">
        <v>17</v>
      </c>
      <c r="D169" s="37">
        <v>63.306199999999997</v>
      </c>
      <c r="E169" s="37">
        <v>2.242</v>
      </c>
      <c r="F169" s="37">
        <v>2.7305999999999999</v>
      </c>
      <c r="G169" s="37">
        <v>2.9079000000000002</v>
      </c>
      <c r="H169" s="37">
        <v>2.9329999999999998</v>
      </c>
      <c r="I169" s="37">
        <v>2.4375</v>
      </c>
      <c r="J169" s="37">
        <v>2.6482000000000001</v>
      </c>
      <c r="K169" s="37">
        <v>2.9803999999999999</v>
      </c>
      <c r="L169" s="37">
        <v>3.4590999999999998</v>
      </c>
      <c r="M169" s="37">
        <v>4.0411000000000001</v>
      </c>
      <c r="N169" s="37">
        <v>4.7041000000000004</v>
      </c>
      <c r="O169" s="37">
        <v>3.9283999999999999</v>
      </c>
      <c r="P169" s="37">
        <v>3.9205999999999999</v>
      </c>
      <c r="Q169" s="37">
        <v>4.1025</v>
      </c>
      <c r="R169" s="37">
        <v>4.6588000000000003</v>
      </c>
      <c r="S169" s="37">
        <v>5.1243999999999996</v>
      </c>
      <c r="T169" s="37">
        <v>3.4533999999999998</v>
      </c>
      <c r="U169" s="37">
        <v>2.5373999999999999</v>
      </c>
      <c r="V169" s="37">
        <v>1.6587000000000001</v>
      </c>
      <c r="W169" s="37">
        <v>0.6966</v>
      </c>
      <c r="X169" s="37">
        <v>0.1421</v>
      </c>
      <c r="Y169" s="37">
        <v>1.6299999999999999E-2</v>
      </c>
      <c r="Z169" s="37">
        <v>1.9831000000000001</v>
      </c>
      <c r="AA169" s="42" t="s">
        <v>166</v>
      </c>
    </row>
    <row r="170" spans="1:27" s="42" customFormat="1">
      <c r="A170" s="37" t="str">
        <f t="shared" si="12"/>
        <v>愛媛県女</v>
      </c>
      <c r="B170" s="37" t="s">
        <v>117</v>
      </c>
      <c r="C170" s="37" t="s">
        <v>19</v>
      </c>
      <c r="D170" s="37">
        <v>70.177899999999994</v>
      </c>
      <c r="E170" s="37">
        <v>2.1497999999999999</v>
      </c>
      <c r="F170" s="37">
        <v>2.5598000000000001</v>
      </c>
      <c r="G170" s="37">
        <v>2.7863000000000002</v>
      </c>
      <c r="H170" s="37">
        <v>2.7075</v>
      </c>
      <c r="I170" s="37">
        <v>2.3959000000000001</v>
      </c>
      <c r="J170" s="37">
        <v>2.5249000000000001</v>
      </c>
      <c r="K170" s="37">
        <v>2.9662000000000002</v>
      </c>
      <c r="L170" s="37">
        <v>3.5286</v>
      </c>
      <c r="M170" s="37">
        <v>4.0845000000000002</v>
      </c>
      <c r="N170" s="37">
        <v>4.8030999999999997</v>
      </c>
      <c r="O170" s="37">
        <v>4.2150999999999996</v>
      </c>
      <c r="P170" s="37">
        <v>4.2781000000000002</v>
      </c>
      <c r="Q170" s="37">
        <v>4.5149999999999997</v>
      </c>
      <c r="R170" s="37">
        <v>5.1670999999999996</v>
      </c>
      <c r="S170" s="37">
        <v>5.8239999999999998</v>
      </c>
      <c r="T170" s="37">
        <v>4.4969000000000001</v>
      </c>
      <c r="U170" s="37">
        <v>3.8351999999999999</v>
      </c>
      <c r="V170" s="37">
        <v>3.1892999999999998</v>
      </c>
      <c r="W170" s="37">
        <v>1.9120999999999999</v>
      </c>
      <c r="X170" s="37">
        <v>0.60680000000000001</v>
      </c>
      <c r="Y170" s="37">
        <v>0.10879999999999999</v>
      </c>
      <c r="Z170" s="37">
        <v>1.5228999999999999</v>
      </c>
    </row>
    <row r="171" spans="1:27" s="42" customFormat="1">
      <c r="A171" s="37" t="str">
        <f t="shared" si="12"/>
        <v>高知県総数</v>
      </c>
      <c r="B171" s="37" t="s">
        <v>118</v>
      </c>
      <c r="C171" s="37" t="s">
        <v>78</v>
      </c>
      <c r="D171" s="37">
        <v>69.152699999999996</v>
      </c>
      <c r="E171" s="37">
        <v>2.1909000000000001</v>
      </c>
      <c r="F171" s="37">
        <v>2.5432999999999999</v>
      </c>
      <c r="G171" s="37">
        <v>2.7604000000000002</v>
      </c>
      <c r="H171" s="37">
        <v>2.9399000000000002</v>
      </c>
      <c r="I171" s="37">
        <v>2.5017999999999998</v>
      </c>
      <c r="J171" s="37">
        <v>2.4878999999999998</v>
      </c>
      <c r="K171" s="37">
        <v>2.8513999999999999</v>
      </c>
      <c r="L171" s="37">
        <v>3.5188000000000001</v>
      </c>
      <c r="M171" s="37">
        <v>4.1790000000000003</v>
      </c>
      <c r="N171" s="37">
        <v>4.8761000000000001</v>
      </c>
      <c r="O171" s="37">
        <v>4.0994000000000002</v>
      </c>
      <c r="P171" s="37">
        <v>4.2565999999999997</v>
      </c>
      <c r="Q171" s="37">
        <v>4.5091000000000001</v>
      </c>
      <c r="R171" s="37">
        <v>5.1904000000000003</v>
      </c>
      <c r="S171" s="37">
        <v>6.0090000000000003</v>
      </c>
      <c r="T171" s="37">
        <v>4.4447000000000001</v>
      </c>
      <c r="U171" s="37">
        <v>3.5104000000000002</v>
      </c>
      <c r="V171" s="37">
        <v>2.8662000000000001</v>
      </c>
      <c r="W171" s="37">
        <v>1.5892999999999999</v>
      </c>
      <c r="X171" s="37">
        <v>0.48599999999999999</v>
      </c>
      <c r="Y171" s="37">
        <v>8.2699999999999996E-2</v>
      </c>
      <c r="Z171" s="37">
        <v>1.2594000000000001</v>
      </c>
    </row>
    <row r="172" spans="1:27" s="42" customFormat="1">
      <c r="A172" s="37" t="str">
        <f t="shared" si="12"/>
        <v>高知県男</v>
      </c>
      <c r="B172" s="37" t="s">
        <v>118</v>
      </c>
      <c r="C172" s="37" t="s">
        <v>17</v>
      </c>
      <c r="D172" s="37">
        <v>32.653100000000002</v>
      </c>
      <c r="E172" s="37">
        <v>1.1158999999999999</v>
      </c>
      <c r="F172" s="37">
        <v>1.2901</v>
      </c>
      <c r="G172" s="37">
        <v>1.4212</v>
      </c>
      <c r="H172" s="37">
        <v>1.5279</v>
      </c>
      <c r="I172" s="37">
        <v>1.3071999999999999</v>
      </c>
      <c r="J172" s="37">
        <v>1.2710999999999999</v>
      </c>
      <c r="K172" s="37">
        <v>1.4121999999999999</v>
      </c>
      <c r="L172" s="37">
        <v>1.7468999999999999</v>
      </c>
      <c r="M172" s="37">
        <v>2.1057999999999999</v>
      </c>
      <c r="N172" s="37">
        <v>2.4174000000000002</v>
      </c>
      <c r="O172" s="37">
        <v>1.9728000000000001</v>
      </c>
      <c r="P172" s="37">
        <v>2.0590000000000002</v>
      </c>
      <c r="Q172" s="37">
        <v>2.1743999999999999</v>
      </c>
      <c r="R172" s="37">
        <v>2.4754999999999998</v>
      </c>
      <c r="S172" s="37">
        <v>2.8277999999999999</v>
      </c>
      <c r="T172" s="37">
        <v>1.9177</v>
      </c>
      <c r="U172" s="37">
        <v>1.3952</v>
      </c>
      <c r="V172" s="37">
        <v>0.97089999999999999</v>
      </c>
      <c r="W172" s="37">
        <v>0.41539999999999999</v>
      </c>
      <c r="X172" s="37">
        <v>8.6999999999999994E-2</v>
      </c>
      <c r="Y172" s="37">
        <v>8.2000000000000007E-3</v>
      </c>
      <c r="Z172" s="37">
        <v>0.73350000000000004</v>
      </c>
      <c r="AA172" s="42" t="s">
        <v>167</v>
      </c>
    </row>
    <row r="173" spans="1:27" s="42" customFormat="1">
      <c r="A173" s="37" t="str">
        <f t="shared" si="12"/>
        <v>高知県女</v>
      </c>
      <c r="B173" s="37" t="s">
        <v>118</v>
      </c>
      <c r="C173" s="37" t="s">
        <v>19</v>
      </c>
      <c r="D173" s="37">
        <v>36.499600000000001</v>
      </c>
      <c r="E173" s="37">
        <v>1.075</v>
      </c>
      <c r="F173" s="37">
        <v>1.2532000000000001</v>
      </c>
      <c r="G173" s="37">
        <v>1.3391999999999999</v>
      </c>
      <c r="H173" s="37">
        <v>1.4119999999999999</v>
      </c>
      <c r="I173" s="37">
        <v>1.1946000000000001</v>
      </c>
      <c r="J173" s="37">
        <v>1.2168000000000001</v>
      </c>
      <c r="K173" s="37">
        <v>1.4392</v>
      </c>
      <c r="L173" s="37">
        <v>1.7719</v>
      </c>
      <c r="M173" s="37">
        <v>2.0731999999999999</v>
      </c>
      <c r="N173" s="37">
        <v>2.4586999999999999</v>
      </c>
      <c r="O173" s="37">
        <v>2.1265999999999998</v>
      </c>
      <c r="P173" s="37">
        <v>2.1976</v>
      </c>
      <c r="Q173" s="37">
        <v>2.3347000000000002</v>
      </c>
      <c r="R173" s="37">
        <v>2.7149000000000001</v>
      </c>
      <c r="S173" s="37">
        <v>3.1812</v>
      </c>
      <c r="T173" s="37">
        <v>2.5270000000000001</v>
      </c>
      <c r="U173" s="37">
        <v>2.1152000000000002</v>
      </c>
      <c r="V173" s="37">
        <v>1.8953</v>
      </c>
      <c r="W173" s="37">
        <v>1.1738999999999999</v>
      </c>
      <c r="X173" s="37">
        <v>0.39900000000000002</v>
      </c>
      <c r="Y173" s="37">
        <v>7.4499999999999997E-2</v>
      </c>
      <c r="Z173" s="37">
        <v>0.52590000000000003</v>
      </c>
    </row>
    <row r="174" spans="1:27" s="42" customFormat="1">
      <c r="A174" s="37" t="str">
        <f t="shared" si="12"/>
        <v>九州地方総数</v>
      </c>
      <c r="B174" s="37" t="s">
        <v>181</v>
      </c>
      <c r="C174" s="37" t="s">
        <v>78</v>
      </c>
      <c r="D174" s="37">
        <v>1424.6438000000001</v>
      </c>
      <c r="E174" s="37">
        <v>57.458199999999998</v>
      </c>
      <c r="F174" s="37">
        <v>64.769000000000005</v>
      </c>
      <c r="G174" s="37">
        <v>66.448899999999995</v>
      </c>
      <c r="H174" s="37">
        <v>65.6417</v>
      </c>
      <c r="I174" s="37">
        <v>60.717100000000002</v>
      </c>
      <c r="J174" s="37">
        <v>61.705100000000002</v>
      </c>
      <c r="K174" s="37">
        <v>69.938199999999995</v>
      </c>
      <c r="L174" s="37">
        <v>81.435400000000001</v>
      </c>
      <c r="M174" s="37">
        <v>89.771500000000003</v>
      </c>
      <c r="N174" s="37">
        <v>96.927000000000007</v>
      </c>
      <c r="O174" s="37">
        <v>85.546700000000001</v>
      </c>
      <c r="P174" s="37">
        <v>84.824100000000001</v>
      </c>
      <c r="Q174" s="37">
        <v>90.826899999999995</v>
      </c>
      <c r="R174" s="37">
        <v>102.27500000000001</v>
      </c>
      <c r="S174" s="37">
        <v>101.7381</v>
      </c>
      <c r="T174" s="37">
        <v>72.863799999999998</v>
      </c>
      <c r="U174" s="37">
        <v>61.086199999999998</v>
      </c>
      <c r="V174" s="37">
        <v>45.877899999999997</v>
      </c>
      <c r="W174" s="37">
        <v>23.619199999999999</v>
      </c>
      <c r="X174" s="37">
        <v>6.9863999999999997</v>
      </c>
      <c r="Y174" s="37">
        <v>1.1961999999999999</v>
      </c>
      <c r="Z174" s="37">
        <v>32.991199999999999</v>
      </c>
    </row>
    <row r="175" spans="1:27" s="42" customFormat="1">
      <c r="A175" s="37" t="str">
        <f t="shared" si="12"/>
        <v>九州地方男</v>
      </c>
      <c r="B175" s="37" t="s">
        <v>181</v>
      </c>
      <c r="C175" s="37" t="s">
        <v>17</v>
      </c>
      <c r="D175" s="37">
        <v>676.40899999999999</v>
      </c>
      <c r="E175" s="37">
        <v>29.363900000000001</v>
      </c>
      <c r="F175" s="37">
        <v>33.173099999999998</v>
      </c>
      <c r="G175" s="37">
        <v>34.003500000000003</v>
      </c>
      <c r="H175" s="37">
        <v>33.497199999999999</v>
      </c>
      <c r="I175" s="37">
        <v>30.247900000000001</v>
      </c>
      <c r="J175" s="37">
        <v>30.371200000000002</v>
      </c>
      <c r="K175" s="37">
        <v>34.307400000000001</v>
      </c>
      <c r="L175" s="37">
        <v>39.904400000000003</v>
      </c>
      <c r="M175" s="37">
        <v>44.181199999999997</v>
      </c>
      <c r="N175" s="37">
        <v>47.630299999999998</v>
      </c>
      <c r="O175" s="37">
        <v>41.111499999999999</v>
      </c>
      <c r="P175" s="37">
        <v>40.677100000000003</v>
      </c>
      <c r="Q175" s="37">
        <v>43.792900000000003</v>
      </c>
      <c r="R175" s="37">
        <v>49.326300000000003</v>
      </c>
      <c r="S175" s="37">
        <v>47.828299999999999</v>
      </c>
      <c r="T175" s="37">
        <v>31.595300000000002</v>
      </c>
      <c r="U175" s="37">
        <v>24.2409</v>
      </c>
      <c r="V175" s="37">
        <v>15.663600000000001</v>
      </c>
      <c r="W175" s="37">
        <v>6.1917</v>
      </c>
      <c r="X175" s="37">
        <v>1.2053</v>
      </c>
      <c r="Y175" s="37">
        <v>0.13450000000000001</v>
      </c>
      <c r="Z175" s="37">
        <v>17.961500000000001</v>
      </c>
      <c r="AA175" s="42" t="s">
        <v>201</v>
      </c>
    </row>
    <row r="176" spans="1:27" s="42" customFormat="1">
      <c r="A176" s="37" t="str">
        <f t="shared" si="12"/>
        <v>九州地方女</v>
      </c>
      <c r="B176" s="37" t="s">
        <v>181</v>
      </c>
      <c r="C176" s="37" t="s">
        <v>19</v>
      </c>
      <c r="D176" s="37">
        <v>748.23479999999995</v>
      </c>
      <c r="E176" s="37">
        <v>28.0943</v>
      </c>
      <c r="F176" s="37">
        <v>31.5959</v>
      </c>
      <c r="G176" s="37">
        <v>32.445399999999999</v>
      </c>
      <c r="H176" s="37">
        <v>32.144500000000001</v>
      </c>
      <c r="I176" s="37">
        <v>30.469200000000001</v>
      </c>
      <c r="J176" s="37">
        <v>31.3339</v>
      </c>
      <c r="K176" s="37">
        <v>35.630800000000001</v>
      </c>
      <c r="L176" s="37">
        <v>41.530999999999999</v>
      </c>
      <c r="M176" s="37">
        <v>45.590299999999999</v>
      </c>
      <c r="N176" s="37">
        <v>49.296700000000001</v>
      </c>
      <c r="O176" s="37">
        <v>44.435200000000002</v>
      </c>
      <c r="P176" s="37">
        <v>44.146999999999998</v>
      </c>
      <c r="Q176" s="37">
        <v>47.033999999999999</v>
      </c>
      <c r="R176" s="37">
        <v>52.948700000000002</v>
      </c>
      <c r="S176" s="37">
        <v>53.909799999999997</v>
      </c>
      <c r="T176" s="37">
        <v>41.268500000000003</v>
      </c>
      <c r="U176" s="37">
        <v>36.845300000000002</v>
      </c>
      <c r="V176" s="37">
        <v>30.214300000000001</v>
      </c>
      <c r="W176" s="37">
        <v>17.427499999999998</v>
      </c>
      <c r="X176" s="37">
        <v>5.7811000000000003</v>
      </c>
      <c r="Y176" s="37">
        <v>1.0617000000000001</v>
      </c>
      <c r="Z176" s="37">
        <v>15.0297</v>
      </c>
    </row>
    <row r="177" spans="1:27" s="42" customFormat="1">
      <c r="A177" s="37" t="str">
        <f t="shared" si="12"/>
        <v>福岡県総数</v>
      </c>
      <c r="B177" s="37" t="s">
        <v>119</v>
      </c>
      <c r="C177" s="37" t="s">
        <v>78</v>
      </c>
      <c r="D177" s="37">
        <v>513.52139999999997</v>
      </c>
      <c r="E177" s="37">
        <v>20.488800000000001</v>
      </c>
      <c r="F177" s="37">
        <v>22.736899999999999</v>
      </c>
      <c r="G177" s="37">
        <v>22.9922</v>
      </c>
      <c r="H177" s="37">
        <v>23.693899999999999</v>
      </c>
      <c r="I177" s="37">
        <v>25.1264</v>
      </c>
      <c r="J177" s="37">
        <v>24.352399999999999</v>
      </c>
      <c r="K177" s="37">
        <v>26.498000000000001</v>
      </c>
      <c r="L177" s="37">
        <v>30.569500000000001</v>
      </c>
      <c r="M177" s="37">
        <v>33.7699</v>
      </c>
      <c r="N177" s="37">
        <v>36.878100000000003</v>
      </c>
      <c r="O177" s="37">
        <v>31.572900000000001</v>
      </c>
      <c r="P177" s="37">
        <v>29.111000000000001</v>
      </c>
      <c r="Q177" s="37">
        <v>29.563199999999998</v>
      </c>
      <c r="R177" s="37">
        <v>33.661799999999999</v>
      </c>
      <c r="S177" s="37">
        <v>35.880699999999997</v>
      </c>
      <c r="T177" s="37">
        <v>25.9008</v>
      </c>
      <c r="U177" s="37">
        <v>20.122900000000001</v>
      </c>
      <c r="V177" s="37">
        <v>14.398</v>
      </c>
      <c r="W177" s="37">
        <v>7.1329000000000002</v>
      </c>
      <c r="X177" s="37">
        <v>2.0684</v>
      </c>
      <c r="Y177" s="37">
        <v>0.34870000000000001</v>
      </c>
      <c r="Z177" s="37">
        <v>16.654</v>
      </c>
    </row>
    <row r="178" spans="1:27" s="42" customFormat="1">
      <c r="A178" s="37" t="str">
        <f t="shared" si="12"/>
        <v>福岡県男</v>
      </c>
      <c r="B178" s="37" t="s">
        <v>119</v>
      </c>
      <c r="C178" s="37" t="s">
        <v>17</v>
      </c>
      <c r="D178" s="37">
        <v>243.0951</v>
      </c>
      <c r="E178" s="37">
        <v>10.454700000000001</v>
      </c>
      <c r="F178" s="37">
        <v>11.665800000000001</v>
      </c>
      <c r="G178" s="37">
        <v>11.7318</v>
      </c>
      <c r="H178" s="37">
        <v>11.994</v>
      </c>
      <c r="I178" s="37">
        <v>12.506500000000001</v>
      </c>
      <c r="J178" s="37">
        <v>11.7658</v>
      </c>
      <c r="K178" s="37">
        <v>12.945399999999999</v>
      </c>
      <c r="L178" s="37">
        <v>14.960699999999999</v>
      </c>
      <c r="M178" s="37">
        <v>16.535699999999999</v>
      </c>
      <c r="N178" s="37">
        <v>18.069600000000001</v>
      </c>
      <c r="O178" s="37">
        <v>15.1563</v>
      </c>
      <c r="P178" s="37">
        <v>13.8604</v>
      </c>
      <c r="Q178" s="37">
        <v>14.1577</v>
      </c>
      <c r="R178" s="37">
        <v>15.9688</v>
      </c>
      <c r="S178" s="37">
        <v>16.525600000000001</v>
      </c>
      <c r="T178" s="37">
        <v>11.138500000000001</v>
      </c>
      <c r="U178" s="37">
        <v>7.8521000000000001</v>
      </c>
      <c r="V178" s="37">
        <v>4.7262000000000004</v>
      </c>
      <c r="W178" s="37">
        <v>1.8024</v>
      </c>
      <c r="X178" s="37">
        <v>0.3453</v>
      </c>
      <c r="Y178" s="37">
        <v>3.6999999999999998E-2</v>
      </c>
      <c r="Z178" s="37">
        <v>8.8948</v>
      </c>
      <c r="AA178" s="42" t="s">
        <v>202</v>
      </c>
    </row>
    <row r="179" spans="1:27" s="42" customFormat="1">
      <c r="A179" s="37" t="str">
        <f t="shared" si="12"/>
        <v>福岡県女</v>
      </c>
      <c r="B179" s="37" t="s">
        <v>119</v>
      </c>
      <c r="C179" s="37" t="s">
        <v>19</v>
      </c>
      <c r="D179" s="37">
        <v>270.42630000000003</v>
      </c>
      <c r="E179" s="37">
        <v>10.0341</v>
      </c>
      <c r="F179" s="37">
        <v>11.071099999999999</v>
      </c>
      <c r="G179" s="37">
        <v>11.260400000000001</v>
      </c>
      <c r="H179" s="37">
        <v>11.6999</v>
      </c>
      <c r="I179" s="37">
        <v>12.619899999999999</v>
      </c>
      <c r="J179" s="37">
        <v>12.586600000000001</v>
      </c>
      <c r="K179" s="37">
        <v>13.5526</v>
      </c>
      <c r="L179" s="37">
        <v>15.6088</v>
      </c>
      <c r="M179" s="37">
        <v>17.234200000000001</v>
      </c>
      <c r="N179" s="37">
        <v>18.808499999999999</v>
      </c>
      <c r="O179" s="37">
        <v>16.416599999999999</v>
      </c>
      <c r="P179" s="37">
        <v>15.2506</v>
      </c>
      <c r="Q179" s="37">
        <v>15.4055</v>
      </c>
      <c r="R179" s="37">
        <v>17.693000000000001</v>
      </c>
      <c r="S179" s="37">
        <v>19.3551</v>
      </c>
      <c r="T179" s="37">
        <v>14.7623</v>
      </c>
      <c r="U179" s="37">
        <v>12.270799999999999</v>
      </c>
      <c r="V179" s="37">
        <v>9.6717999999999993</v>
      </c>
      <c r="W179" s="37">
        <v>5.3304999999999998</v>
      </c>
      <c r="X179" s="37">
        <v>1.7231000000000001</v>
      </c>
      <c r="Y179" s="37">
        <v>0.31169999999999998</v>
      </c>
      <c r="Z179" s="37">
        <v>7.7591999999999999</v>
      </c>
    </row>
    <row r="180" spans="1:27" s="42" customFormat="1">
      <c r="A180" s="37" t="str">
        <f t="shared" si="12"/>
        <v>佐賀県総数</v>
      </c>
      <c r="B180" s="37" t="s">
        <v>120</v>
      </c>
      <c r="C180" s="37" t="s">
        <v>78</v>
      </c>
      <c r="D180" s="37">
        <v>81.144199999999998</v>
      </c>
      <c r="E180" s="37">
        <v>3.2101999999999999</v>
      </c>
      <c r="F180" s="37">
        <v>3.6890999999999998</v>
      </c>
      <c r="G180" s="37">
        <v>3.9247999999999998</v>
      </c>
      <c r="H180" s="37">
        <v>3.9156</v>
      </c>
      <c r="I180" s="37">
        <v>3.3443000000000001</v>
      </c>
      <c r="J180" s="37">
        <v>3.3517999999999999</v>
      </c>
      <c r="K180" s="37">
        <v>3.8254000000000001</v>
      </c>
      <c r="L180" s="37">
        <v>4.5369000000000002</v>
      </c>
      <c r="M180" s="37">
        <v>5.0187999999999997</v>
      </c>
      <c r="N180" s="37">
        <v>5.2888000000000002</v>
      </c>
      <c r="O180" s="37">
        <v>4.7793999999999999</v>
      </c>
      <c r="P180" s="37">
        <v>4.9211</v>
      </c>
      <c r="Q180" s="37">
        <v>5.3757999999999999</v>
      </c>
      <c r="R180" s="37">
        <v>6.1607000000000003</v>
      </c>
      <c r="S180" s="37">
        <v>5.9208999999999996</v>
      </c>
      <c r="T180" s="37">
        <v>4.2263000000000002</v>
      </c>
      <c r="U180" s="37">
        <v>3.5659999999999998</v>
      </c>
      <c r="V180" s="37">
        <v>2.7538999999999998</v>
      </c>
      <c r="W180" s="37">
        <v>1.4736</v>
      </c>
      <c r="X180" s="37">
        <v>0.43359999999999999</v>
      </c>
      <c r="Y180" s="37">
        <v>7.1099999999999997E-2</v>
      </c>
      <c r="Z180" s="37">
        <v>1.3561000000000001</v>
      </c>
    </row>
    <row r="181" spans="1:27" s="42" customFormat="1">
      <c r="A181" s="37" t="str">
        <f t="shared" si="12"/>
        <v>佐賀県男</v>
      </c>
      <c r="B181" s="37" t="s">
        <v>120</v>
      </c>
      <c r="C181" s="37" t="s">
        <v>17</v>
      </c>
      <c r="D181" s="37">
        <v>38.445099999999996</v>
      </c>
      <c r="E181" s="37">
        <v>1.6511</v>
      </c>
      <c r="F181" s="37">
        <v>1.8914</v>
      </c>
      <c r="G181" s="37">
        <v>2.0129999999999999</v>
      </c>
      <c r="H181" s="37">
        <v>1.9918</v>
      </c>
      <c r="I181" s="37">
        <v>1.6366000000000001</v>
      </c>
      <c r="J181" s="37">
        <v>1.6855</v>
      </c>
      <c r="K181" s="37">
        <v>1.8743000000000001</v>
      </c>
      <c r="L181" s="37">
        <v>2.2362000000000002</v>
      </c>
      <c r="M181" s="37">
        <v>2.4929000000000001</v>
      </c>
      <c r="N181" s="37">
        <v>2.6107</v>
      </c>
      <c r="O181" s="37">
        <v>2.2900999999999998</v>
      </c>
      <c r="P181" s="37">
        <v>2.3673999999999999</v>
      </c>
      <c r="Q181" s="37">
        <v>2.5806</v>
      </c>
      <c r="R181" s="37">
        <v>2.9746000000000001</v>
      </c>
      <c r="S181" s="37">
        <v>2.8146</v>
      </c>
      <c r="T181" s="37">
        <v>1.7972999999999999</v>
      </c>
      <c r="U181" s="37">
        <v>1.3946000000000001</v>
      </c>
      <c r="V181" s="37">
        <v>0.91790000000000005</v>
      </c>
      <c r="W181" s="37">
        <v>0.37740000000000001</v>
      </c>
      <c r="X181" s="37">
        <v>7.4800000000000005E-2</v>
      </c>
      <c r="Y181" s="37">
        <v>8.3999999999999995E-3</v>
      </c>
      <c r="Z181" s="37">
        <v>0.76390000000000002</v>
      </c>
      <c r="AA181" s="42" t="s">
        <v>168</v>
      </c>
    </row>
    <row r="182" spans="1:27" s="42" customFormat="1">
      <c r="A182" s="37" t="str">
        <f t="shared" si="12"/>
        <v>佐賀県女</v>
      </c>
      <c r="B182" s="37" t="s">
        <v>120</v>
      </c>
      <c r="C182" s="37" t="s">
        <v>19</v>
      </c>
      <c r="D182" s="37">
        <v>42.699100000000001</v>
      </c>
      <c r="E182" s="37">
        <v>1.5590999999999999</v>
      </c>
      <c r="F182" s="37">
        <v>1.7977000000000001</v>
      </c>
      <c r="G182" s="37">
        <v>1.9117999999999999</v>
      </c>
      <c r="H182" s="37">
        <v>1.9238</v>
      </c>
      <c r="I182" s="37">
        <v>1.7077</v>
      </c>
      <c r="J182" s="37">
        <v>1.6662999999999999</v>
      </c>
      <c r="K182" s="37">
        <v>1.9511000000000001</v>
      </c>
      <c r="L182" s="37">
        <v>2.3007</v>
      </c>
      <c r="M182" s="37">
        <v>2.5259</v>
      </c>
      <c r="N182" s="37">
        <v>2.6781000000000001</v>
      </c>
      <c r="O182" s="37">
        <v>2.4893000000000001</v>
      </c>
      <c r="P182" s="37">
        <v>2.5537000000000001</v>
      </c>
      <c r="Q182" s="37">
        <v>2.7951999999999999</v>
      </c>
      <c r="R182" s="37">
        <v>3.1861000000000002</v>
      </c>
      <c r="S182" s="37">
        <v>3.1063000000000001</v>
      </c>
      <c r="T182" s="37">
        <v>2.4289999999999998</v>
      </c>
      <c r="U182" s="37">
        <v>2.1714000000000002</v>
      </c>
      <c r="V182" s="37">
        <v>1.8360000000000001</v>
      </c>
      <c r="W182" s="37">
        <v>1.0962000000000001</v>
      </c>
      <c r="X182" s="37">
        <v>0.35880000000000001</v>
      </c>
      <c r="Y182" s="37">
        <v>6.2700000000000006E-2</v>
      </c>
      <c r="Z182" s="37">
        <v>0.59219999999999995</v>
      </c>
    </row>
    <row r="183" spans="1:27" s="42" customFormat="1">
      <c r="A183" s="37" t="str">
        <f t="shared" si="12"/>
        <v>長崎県総数</v>
      </c>
      <c r="B183" s="37" t="s">
        <v>121</v>
      </c>
      <c r="C183" s="37" t="s">
        <v>78</v>
      </c>
      <c r="D183" s="37">
        <v>131.23169999999999</v>
      </c>
      <c r="E183" s="37">
        <v>4.9118000000000004</v>
      </c>
      <c r="F183" s="37">
        <v>5.6292</v>
      </c>
      <c r="G183" s="37">
        <v>5.8893000000000004</v>
      </c>
      <c r="H183" s="37">
        <v>5.7927999999999997</v>
      </c>
      <c r="I183" s="37">
        <v>4.7667000000000002</v>
      </c>
      <c r="J183" s="37">
        <v>5.0427999999999997</v>
      </c>
      <c r="K183" s="37">
        <v>5.9347000000000003</v>
      </c>
      <c r="L183" s="37">
        <v>6.9179000000000004</v>
      </c>
      <c r="M183" s="37">
        <v>7.7085999999999997</v>
      </c>
      <c r="N183" s="37">
        <v>8.6994000000000007</v>
      </c>
      <c r="O183" s="37">
        <v>8.0890000000000004</v>
      </c>
      <c r="P183" s="37">
        <v>8.4156999999999993</v>
      </c>
      <c r="Q183" s="37">
        <v>9.2401</v>
      </c>
      <c r="R183" s="37">
        <v>10.5939</v>
      </c>
      <c r="S183" s="37">
        <v>10.4328</v>
      </c>
      <c r="T183" s="37">
        <v>7.3803999999999998</v>
      </c>
      <c r="U183" s="37">
        <v>6.4208999999999996</v>
      </c>
      <c r="V183" s="37">
        <v>4.8498000000000001</v>
      </c>
      <c r="W183" s="37">
        <v>2.4853000000000001</v>
      </c>
      <c r="X183" s="37">
        <v>0.75529999999999997</v>
      </c>
      <c r="Y183" s="37">
        <v>0.1169</v>
      </c>
      <c r="Z183" s="37">
        <v>1.1584000000000001</v>
      </c>
    </row>
    <row r="184" spans="1:27" s="42" customFormat="1">
      <c r="A184" s="37" t="str">
        <f t="shared" si="12"/>
        <v>長崎県男</v>
      </c>
      <c r="B184" s="37" t="s">
        <v>121</v>
      </c>
      <c r="C184" s="37" t="s">
        <v>17</v>
      </c>
      <c r="D184" s="37">
        <v>61.691200000000002</v>
      </c>
      <c r="E184" s="37">
        <v>2.5215999999999998</v>
      </c>
      <c r="F184" s="37">
        <v>2.8807999999999998</v>
      </c>
      <c r="G184" s="37">
        <v>3.0314000000000001</v>
      </c>
      <c r="H184" s="37">
        <v>2.9702000000000002</v>
      </c>
      <c r="I184" s="37">
        <v>2.3696999999999999</v>
      </c>
      <c r="J184" s="37">
        <v>2.5244</v>
      </c>
      <c r="K184" s="37">
        <v>2.9403999999999999</v>
      </c>
      <c r="L184" s="37">
        <v>3.3862999999999999</v>
      </c>
      <c r="M184" s="37">
        <v>3.7770999999999999</v>
      </c>
      <c r="N184" s="37">
        <v>4.2411000000000003</v>
      </c>
      <c r="O184" s="37">
        <v>3.8408000000000002</v>
      </c>
      <c r="P184" s="37">
        <v>4.0208000000000004</v>
      </c>
      <c r="Q184" s="37">
        <v>4.4477000000000002</v>
      </c>
      <c r="R184" s="37">
        <v>5.1056999999999997</v>
      </c>
      <c r="S184" s="37">
        <v>4.8910999999999998</v>
      </c>
      <c r="T184" s="37">
        <v>3.1139000000000001</v>
      </c>
      <c r="U184" s="37">
        <v>2.5190999999999999</v>
      </c>
      <c r="V184" s="37">
        <v>1.6431</v>
      </c>
      <c r="W184" s="37">
        <v>0.63400000000000001</v>
      </c>
      <c r="X184" s="37">
        <v>0.12770000000000001</v>
      </c>
      <c r="Y184" s="37">
        <v>1.03E-2</v>
      </c>
      <c r="Z184" s="37">
        <v>0.69399999999999995</v>
      </c>
      <c r="AA184" s="42" t="s">
        <v>169</v>
      </c>
    </row>
    <row r="185" spans="1:27" s="42" customFormat="1">
      <c r="A185" s="37" t="str">
        <f t="shared" si="12"/>
        <v>長崎県女</v>
      </c>
      <c r="B185" s="37" t="s">
        <v>121</v>
      </c>
      <c r="C185" s="37" t="s">
        <v>19</v>
      </c>
      <c r="D185" s="37">
        <v>69.540499999999994</v>
      </c>
      <c r="E185" s="37">
        <v>2.3902000000000001</v>
      </c>
      <c r="F185" s="37">
        <v>2.7484000000000002</v>
      </c>
      <c r="G185" s="37">
        <v>2.8578999999999999</v>
      </c>
      <c r="H185" s="37">
        <v>2.8226</v>
      </c>
      <c r="I185" s="37">
        <v>2.3969999999999998</v>
      </c>
      <c r="J185" s="37">
        <v>2.5184000000000002</v>
      </c>
      <c r="K185" s="37">
        <v>2.9943</v>
      </c>
      <c r="L185" s="37">
        <v>3.5316000000000001</v>
      </c>
      <c r="M185" s="37">
        <v>3.9315000000000002</v>
      </c>
      <c r="N185" s="37">
        <v>4.4583000000000004</v>
      </c>
      <c r="O185" s="37">
        <v>4.2481999999999998</v>
      </c>
      <c r="P185" s="37">
        <v>4.3948999999999998</v>
      </c>
      <c r="Q185" s="37">
        <v>4.7923999999999998</v>
      </c>
      <c r="R185" s="37">
        <v>5.4882</v>
      </c>
      <c r="S185" s="37">
        <v>5.5416999999999996</v>
      </c>
      <c r="T185" s="37">
        <v>4.2664999999999997</v>
      </c>
      <c r="U185" s="37">
        <v>3.9018000000000002</v>
      </c>
      <c r="V185" s="37">
        <v>3.2067000000000001</v>
      </c>
      <c r="W185" s="37">
        <v>1.8512999999999999</v>
      </c>
      <c r="X185" s="37">
        <v>0.62760000000000005</v>
      </c>
      <c r="Y185" s="37">
        <v>0.1066</v>
      </c>
      <c r="Z185" s="37">
        <v>0.46439999999999998</v>
      </c>
    </row>
    <row r="186" spans="1:27" s="42" customFormat="1">
      <c r="A186" s="37" t="str">
        <f t="shared" si="12"/>
        <v>熊本県総数</v>
      </c>
      <c r="B186" s="37" t="s">
        <v>122</v>
      </c>
      <c r="C186" s="37" t="s">
        <v>78</v>
      </c>
      <c r="D186" s="37">
        <v>173.83009999999999</v>
      </c>
      <c r="E186" s="37">
        <v>6.9040999999999997</v>
      </c>
      <c r="F186" s="37">
        <v>7.8543000000000003</v>
      </c>
      <c r="G186" s="37">
        <v>8.0782000000000007</v>
      </c>
      <c r="H186" s="37">
        <v>7.9371</v>
      </c>
      <c r="I186" s="37">
        <v>6.9827000000000004</v>
      </c>
      <c r="J186" s="37">
        <v>7.1763000000000003</v>
      </c>
      <c r="K186" s="37">
        <v>8.3016000000000005</v>
      </c>
      <c r="L186" s="37">
        <v>9.7053999999999991</v>
      </c>
      <c r="M186" s="37">
        <v>10.6373</v>
      </c>
      <c r="N186" s="37">
        <v>11.234500000000001</v>
      </c>
      <c r="O186" s="37">
        <v>10.1844</v>
      </c>
      <c r="P186" s="37">
        <v>10.6541</v>
      </c>
      <c r="Q186" s="37">
        <v>11.606400000000001</v>
      </c>
      <c r="R186" s="37">
        <v>12.9764</v>
      </c>
      <c r="S186" s="37">
        <v>12.8314</v>
      </c>
      <c r="T186" s="37">
        <v>9.2607999999999997</v>
      </c>
      <c r="U186" s="37">
        <v>8.0998999999999999</v>
      </c>
      <c r="V186" s="37">
        <v>6.3319000000000001</v>
      </c>
      <c r="W186" s="37">
        <v>3.3610000000000002</v>
      </c>
      <c r="X186" s="37">
        <v>1.0215000000000001</v>
      </c>
      <c r="Y186" s="37">
        <v>0.1709</v>
      </c>
      <c r="Z186" s="37">
        <v>2.5198999999999998</v>
      </c>
    </row>
    <row r="187" spans="1:27" s="42" customFormat="1">
      <c r="A187" s="37" t="str">
        <f t="shared" si="12"/>
        <v>熊本県男</v>
      </c>
      <c r="B187" s="37" t="s">
        <v>122</v>
      </c>
      <c r="C187" s="37" t="s">
        <v>17</v>
      </c>
      <c r="D187" s="37">
        <v>82.248099999999994</v>
      </c>
      <c r="E187" s="37">
        <v>3.5224000000000002</v>
      </c>
      <c r="F187" s="37">
        <v>4.0389999999999997</v>
      </c>
      <c r="G187" s="37">
        <v>4.1224999999999996</v>
      </c>
      <c r="H187" s="37">
        <v>4.0826000000000002</v>
      </c>
      <c r="I187" s="37">
        <v>3.4748999999999999</v>
      </c>
      <c r="J187" s="37">
        <v>3.5402999999999998</v>
      </c>
      <c r="K187" s="37">
        <v>4.0814000000000004</v>
      </c>
      <c r="L187" s="37">
        <v>4.7873000000000001</v>
      </c>
      <c r="M187" s="37">
        <v>5.2641999999999998</v>
      </c>
      <c r="N187" s="37">
        <v>5.5101000000000004</v>
      </c>
      <c r="O187" s="37">
        <v>4.8526999999999996</v>
      </c>
      <c r="P187" s="37">
        <v>5.0787000000000004</v>
      </c>
      <c r="Q187" s="37">
        <v>5.5926999999999998</v>
      </c>
      <c r="R187" s="37">
        <v>6.2733999999999996</v>
      </c>
      <c r="S187" s="37">
        <v>6.0884999999999998</v>
      </c>
      <c r="T187" s="37">
        <v>4.0058999999999996</v>
      </c>
      <c r="U187" s="37">
        <v>3.2216999999999998</v>
      </c>
      <c r="V187" s="37">
        <v>2.2065999999999999</v>
      </c>
      <c r="W187" s="37">
        <v>0.92</v>
      </c>
      <c r="X187" s="37">
        <v>0.18210000000000001</v>
      </c>
      <c r="Y187" s="37">
        <v>2.0500000000000001E-2</v>
      </c>
      <c r="Z187" s="37">
        <v>1.3806</v>
      </c>
      <c r="AA187" s="42" t="s">
        <v>170</v>
      </c>
    </row>
    <row r="188" spans="1:27" s="42" customFormat="1">
      <c r="A188" s="37" t="str">
        <f t="shared" si="12"/>
        <v>熊本県女</v>
      </c>
      <c r="B188" s="37" t="s">
        <v>122</v>
      </c>
      <c r="C188" s="37" t="s">
        <v>19</v>
      </c>
      <c r="D188" s="37">
        <v>91.581999999999994</v>
      </c>
      <c r="E188" s="37">
        <v>3.3816999999999999</v>
      </c>
      <c r="F188" s="37">
        <v>3.8153000000000001</v>
      </c>
      <c r="G188" s="37">
        <v>3.9557000000000002</v>
      </c>
      <c r="H188" s="37">
        <v>3.8544999999999998</v>
      </c>
      <c r="I188" s="37">
        <v>3.5078</v>
      </c>
      <c r="J188" s="37">
        <v>3.6360000000000001</v>
      </c>
      <c r="K188" s="37">
        <v>4.2202000000000002</v>
      </c>
      <c r="L188" s="37">
        <v>4.9180999999999999</v>
      </c>
      <c r="M188" s="37">
        <v>5.3731</v>
      </c>
      <c r="N188" s="37">
        <v>5.7244000000000002</v>
      </c>
      <c r="O188" s="37">
        <v>5.3316999999999997</v>
      </c>
      <c r="P188" s="37">
        <v>5.5754000000000001</v>
      </c>
      <c r="Q188" s="37">
        <v>6.0137</v>
      </c>
      <c r="R188" s="37">
        <v>6.7030000000000003</v>
      </c>
      <c r="S188" s="37">
        <v>6.7428999999999997</v>
      </c>
      <c r="T188" s="37">
        <v>5.2549000000000001</v>
      </c>
      <c r="U188" s="37">
        <v>4.8781999999999996</v>
      </c>
      <c r="V188" s="37">
        <v>4.1253000000000002</v>
      </c>
      <c r="W188" s="37">
        <v>2.4409999999999998</v>
      </c>
      <c r="X188" s="37">
        <v>0.83940000000000003</v>
      </c>
      <c r="Y188" s="37">
        <v>0.15040000000000001</v>
      </c>
      <c r="Z188" s="37">
        <v>1.1393</v>
      </c>
    </row>
    <row r="189" spans="1:27" s="42" customFormat="1">
      <c r="A189" s="37" t="str">
        <f t="shared" si="12"/>
        <v>大分県総数</v>
      </c>
      <c r="B189" s="37" t="s">
        <v>123</v>
      </c>
      <c r="C189" s="37" t="s">
        <v>78</v>
      </c>
      <c r="D189" s="37">
        <v>112.3852</v>
      </c>
      <c r="E189" s="37">
        <v>3.9990999999999999</v>
      </c>
      <c r="F189" s="37">
        <v>4.6097000000000001</v>
      </c>
      <c r="G189" s="37">
        <v>4.9184000000000001</v>
      </c>
      <c r="H189" s="37">
        <v>4.8705999999999996</v>
      </c>
      <c r="I189" s="37">
        <v>4.2771999999999997</v>
      </c>
      <c r="J189" s="37">
        <v>4.4004000000000003</v>
      </c>
      <c r="K189" s="37">
        <v>5.0903</v>
      </c>
      <c r="L189" s="37">
        <v>5.9885999999999999</v>
      </c>
      <c r="M189" s="37">
        <v>6.9543999999999997</v>
      </c>
      <c r="N189" s="37">
        <v>7.5712000000000002</v>
      </c>
      <c r="O189" s="37">
        <v>6.5568999999999997</v>
      </c>
      <c r="P189" s="37">
        <v>6.5956000000000001</v>
      </c>
      <c r="Q189" s="37">
        <v>7.3475000000000001</v>
      </c>
      <c r="R189" s="37">
        <v>8.4717000000000002</v>
      </c>
      <c r="S189" s="37">
        <v>9.1082999999999998</v>
      </c>
      <c r="T189" s="37">
        <v>6.7122999999999999</v>
      </c>
      <c r="U189" s="37">
        <v>5.4387999999999996</v>
      </c>
      <c r="V189" s="37">
        <v>4.2172999999999998</v>
      </c>
      <c r="W189" s="37">
        <v>2.2238000000000002</v>
      </c>
      <c r="X189" s="37">
        <v>0.64729999999999999</v>
      </c>
      <c r="Y189" s="37">
        <v>9.9699999999999997E-2</v>
      </c>
      <c r="Z189" s="37">
        <v>2.2860999999999998</v>
      </c>
    </row>
    <row r="190" spans="1:27" s="42" customFormat="1">
      <c r="A190" s="37" t="str">
        <f t="shared" si="12"/>
        <v>大分県男</v>
      </c>
      <c r="B190" s="37" t="s">
        <v>123</v>
      </c>
      <c r="C190" s="37" t="s">
        <v>17</v>
      </c>
      <c r="D190" s="37">
        <v>53.3414</v>
      </c>
      <c r="E190" s="37">
        <v>2.0394000000000001</v>
      </c>
      <c r="F190" s="37">
        <v>2.3614999999999999</v>
      </c>
      <c r="G190" s="37">
        <v>2.5093999999999999</v>
      </c>
      <c r="H190" s="37">
        <v>2.5297000000000001</v>
      </c>
      <c r="I190" s="37">
        <v>2.1768999999999998</v>
      </c>
      <c r="J190" s="37">
        <v>2.2490000000000001</v>
      </c>
      <c r="K190" s="37">
        <v>2.5644999999999998</v>
      </c>
      <c r="L190" s="37">
        <v>2.9923999999999999</v>
      </c>
      <c r="M190" s="37">
        <v>3.4918999999999998</v>
      </c>
      <c r="N190" s="37">
        <v>3.7452999999999999</v>
      </c>
      <c r="O190" s="37">
        <v>3.1621000000000001</v>
      </c>
      <c r="P190" s="37">
        <v>3.1425000000000001</v>
      </c>
      <c r="Q190" s="37">
        <v>3.5036</v>
      </c>
      <c r="R190" s="37">
        <v>4.0523999999999996</v>
      </c>
      <c r="S190" s="37">
        <v>4.2557</v>
      </c>
      <c r="T190" s="37">
        <v>2.9167999999999998</v>
      </c>
      <c r="U190" s="37">
        <v>2.1635</v>
      </c>
      <c r="V190" s="37">
        <v>1.4573</v>
      </c>
      <c r="W190" s="37">
        <v>0.60640000000000005</v>
      </c>
      <c r="X190" s="37">
        <v>0.11990000000000001</v>
      </c>
      <c r="Y190" s="37">
        <v>1.21E-2</v>
      </c>
      <c r="Z190" s="37">
        <v>1.2890999999999999</v>
      </c>
      <c r="AA190" s="42" t="s">
        <v>171</v>
      </c>
    </row>
    <row r="191" spans="1:27" s="42" customFormat="1">
      <c r="A191" s="37" t="str">
        <f t="shared" si="12"/>
        <v>大分県女</v>
      </c>
      <c r="B191" s="37" t="s">
        <v>123</v>
      </c>
      <c r="C191" s="37" t="s">
        <v>19</v>
      </c>
      <c r="D191" s="37">
        <v>59.043799999999997</v>
      </c>
      <c r="E191" s="37">
        <v>1.9597</v>
      </c>
      <c r="F191" s="37">
        <v>2.2482000000000002</v>
      </c>
      <c r="G191" s="37">
        <v>2.4089999999999998</v>
      </c>
      <c r="H191" s="37">
        <v>2.3409</v>
      </c>
      <c r="I191" s="37">
        <v>2.1002999999999998</v>
      </c>
      <c r="J191" s="37">
        <v>2.1514000000000002</v>
      </c>
      <c r="K191" s="37">
        <v>2.5257999999999998</v>
      </c>
      <c r="L191" s="37">
        <v>2.9962</v>
      </c>
      <c r="M191" s="37">
        <v>3.4624999999999999</v>
      </c>
      <c r="N191" s="37">
        <v>3.8258999999999999</v>
      </c>
      <c r="O191" s="37">
        <v>3.3948</v>
      </c>
      <c r="P191" s="37">
        <v>3.4531000000000001</v>
      </c>
      <c r="Q191" s="37">
        <v>3.8439000000000001</v>
      </c>
      <c r="R191" s="37">
        <v>4.4192999999999998</v>
      </c>
      <c r="S191" s="37">
        <v>4.8525999999999998</v>
      </c>
      <c r="T191" s="37">
        <v>3.7955000000000001</v>
      </c>
      <c r="U191" s="37">
        <v>3.2753000000000001</v>
      </c>
      <c r="V191" s="37">
        <v>2.76</v>
      </c>
      <c r="W191" s="37">
        <v>1.6173999999999999</v>
      </c>
      <c r="X191" s="37">
        <v>0.52739999999999998</v>
      </c>
      <c r="Y191" s="37">
        <v>8.7599999999999997E-2</v>
      </c>
      <c r="Z191" s="37">
        <v>0.997</v>
      </c>
    </row>
    <row r="192" spans="1:27" s="42" customFormat="1">
      <c r="A192" s="37" t="str">
        <f t="shared" si="12"/>
        <v>宮崎県総数</v>
      </c>
      <c r="B192" s="37" t="s">
        <v>124</v>
      </c>
      <c r="C192" s="37" t="s">
        <v>78</v>
      </c>
      <c r="D192" s="37">
        <v>106.9576</v>
      </c>
      <c r="E192" s="37">
        <v>4.1185</v>
      </c>
      <c r="F192" s="37">
        <v>4.8052999999999999</v>
      </c>
      <c r="G192" s="37">
        <v>5.0534999999999997</v>
      </c>
      <c r="H192" s="37">
        <v>4.7347000000000001</v>
      </c>
      <c r="I192" s="37">
        <v>3.7831000000000001</v>
      </c>
      <c r="J192" s="37">
        <v>4.0750999999999999</v>
      </c>
      <c r="K192" s="37">
        <v>4.8204000000000002</v>
      </c>
      <c r="L192" s="37">
        <v>5.8118999999999996</v>
      </c>
      <c r="M192" s="37">
        <v>6.5900999999999996</v>
      </c>
      <c r="N192" s="37">
        <v>6.9907000000000004</v>
      </c>
      <c r="O192" s="37">
        <v>6.1273</v>
      </c>
      <c r="P192" s="37">
        <v>6.5290999999999997</v>
      </c>
      <c r="Q192" s="37">
        <v>7.3631000000000002</v>
      </c>
      <c r="R192" s="37">
        <v>8.3262</v>
      </c>
      <c r="S192" s="37">
        <v>8.3796999999999997</v>
      </c>
      <c r="T192" s="37">
        <v>5.9135</v>
      </c>
      <c r="U192" s="37">
        <v>5.0865999999999998</v>
      </c>
      <c r="V192" s="37">
        <v>3.9904999999999999</v>
      </c>
      <c r="W192" s="37">
        <v>2.0653000000000001</v>
      </c>
      <c r="X192" s="37">
        <v>0.58850000000000002</v>
      </c>
      <c r="Y192" s="37">
        <v>0.104</v>
      </c>
      <c r="Z192" s="37">
        <v>1.7004999999999999</v>
      </c>
    </row>
    <row r="193" spans="1:27" s="42" customFormat="1">
      <c r="A193" s="37" t="str">
        <f t="shared" si="12"/>
        <v>宮崎県男</v>
      </c>
      <c r="B193" s="37" t="s">
        <v>124</v>
      </c>
      <c r="C193" s="37" t="s">
        <v>17</v>
      </c>
      <c r="D193" s="37">
        <v>50.476300000000002</v>
      </c>
      <c r="E193" s="37">
        <v>2.0985999999999998</v>
      </c>
      <c r="F193" s="37">
        <v>2.4519000000000002</v>
      </c>
      <c r="G193" s="37">
        <v>2.589</v>
      </c>
      <c r="H193" s="37">
        <v>2.4315000000000002</v>
      </c>
      <c r="I193" s="37">
        <v>1.8875</v>
      </c>
      <c r="J193" s="37">
        <v>2.0499000000000001</v>
      </c>
      <c r="K193" s="37">
        <v>2.3489</v>
      </c>
      <c r="L193" s="37">
        <v>2.8207</v>
      </c>
      <c r="M193" s="37">
        <v>3.2503000000000002</v>
      </c>
      <c r="N193" s="37">
        <v>3.4157999999999999</v>
      </c>
      <c r="O193" s="37">
        <v>2.9306999999999999</v>
      </c>
      <c r="P193" s="37">
        <v>3.1139999999999999</v>
      </c>
      <c r="Q193" s="37">
        <v>3.5171000000000001</v>
      </c>
      <c r="R193" s="37">
        <v>4.0011000000000001</v>
      </c>
      <c r="S193" s="37">
        <v>3.9184000000000001</v>
      </c>
      <c r="T193" s="37">
        <v>2.5867</v>
      </c>
      <c r="U193" s="37">
        <v>2.0388999999999999</v>
      </c>
      <c r="V193" s="37">
        <v>1.401</v>
      </c>
      <c r="W193" s="37">
        <v>0.55449999999999999</v>
      </c>
      <c r="X193" s="37">
        <v>0.1011</v>
      </c>
      <c r="Y193" s="37">
        <v>1.23E-2</v>
      </c>
      <c r="Z193" s="37">
        <v>0.95640000000000003</v>
      </c>
      <c r="AA193" s="42" t="s">
        <v>172</v>
      </c>
    </row>
    <row r="194" spans="1:27" s="42" customFormat="1">
      <c r="A194" s="37" t="str">
        <f t="shared" si="12"/>
        <v>宮崎県女</v>
      </c>
      <c r="B194" s="37" t="s">
        <v>124</v>
      </c>
      <c r="C194" s="37" t="s">
        <v>19</v>
      </c>
      <c r="D194" s="37">
        <v>56.481299999999997</v>
      </c>
      <c r="E194" s="37">
        <v>2.0198999999999998</v>
      </c>
      <c r="F194" s="37">
        <v>2.3534000000000002</v>
      </c>
      <c r="G194" s="37">
        <v>2.4645000000000001</v>
      </c>
      <c r="H194" s="37">
        <v>2.3031999999999999</v>
      </c>
      <c r="I194" s="37">
        <v>1.8956</v>
      </c>
      <c r="J194" s="37">
        <v>2.0251999999999999</v>
      </c>
      <c r="K194" s="37">
        <v>2.4714999999999998</v>
      </c>
      <c r="L194" s="37">
        <v>2.9912000000000001</v>
      </c>
      <c r="M194" s="37">
        <v>3.3397999999999999</v>
      </c>
      <c r="N194" s="37">
        <v>3.5749</v>
      </c>
      <c r="O194" s="37">
        <v>3.1966000000000001</v>
      </c>
      <c r="P194" s="37">
        <v>3.4150999999999998</v>
      </c>
      <c r="Q194" s="37">
        <v>3.8460000000000001</v>
      </c>
      <c r="R194" s="37">
        <v>4.3250999999999999</v>
      </c>
      <c r="S194" s="37">
        <v>4.4612999999999996</v>
      </c>
      <c r="T194" s="37">
        <v>3.3268</v>
      </c>
      <c r="U194" s="37">
        <v>3.0476999999999999</v>
      </c>
      <c r="V194" s="37">
        <v>2.5895000000000001</v>
      </c>
      <c r="W194" s="37">
        <v>1.5107999999999999</v>
      </c>
      <c r="X194" s="37">
        <v>0.4874</v>
      </c>
      <c r="Y194" s="37">
        <v>9.1700000000000004E-2</v>
      </c>
      <c r="Z194" s="37">
        <v>0.74409999999999998</v>
      </c>
    </row>
    <row r="195" spans="1:27" s="42" customFormat="1">
      <c r="A195" s="37" t="str">
        <f t="shared" si="12"/>
        <v>鹿児島県総数</v>
      </c>
      <c r="B195" s="37" t="s">
        <v>125</v>
      </c>
      <c r="C195" s="37" t="s">
        <v>78</v>
      </c>
      <c r="D195" s="37">
        <v>158.82560000000001</v>
      </c>
      <c r="E195" s="37">
        <v>6.0922999999999998</v>
      </c>
      <c r="F195" s="37">
        <v>7.1028000000000002</v>
      </c>
      <c r="G195" s="37">
        <v>7.343</v>
      </c>
      <c r="H195" s="37">
        <v>6.9177</v>
      </c>
      <c r="I195" s="37">
        <v>5.4238</v>
      </c>
      <c r="J195" s="37">
        <v>5.8780000000000001</v>
      </c>
      <c r="K195" s="37">
        <v>7.1089000000000002</v>
      </c>
      <c r="L195" s="37">
        <v>8.5950000000000006</v>
      </c>
      <c r="M195" s="37">
        <v>9.3194999999999997</v>
      </c>
      <c r="N195" s="37">
        <v>9.7009000000000007</v>
      </c>
      <c r="O195" s="37">
        <v>9.0650999999999993</v>
      </c>
      <c r="P195" s="37">
        <v>9.8560999999999996</v>
      </c>
      <c r="Q195" s="37">
        <v>11.3544</v>
      </c>
      <c r="R195" s="37">
        <v>12.6472</v>
      </c>
      <c r="S195" s="37">
        <v>11.7065</v>
      </c>
      <c r="T195" s="37">
        <v>8.3744999999999994</v>
      </c>
      <c r="U195" s="37">
        <v>7.5137999999999998</v>
      </c>
      <c r="V195" s="37">
        <v>5.99</v>
      </c>
      <c r="W195" s="37">
        <v>3.2155</v>
      </c>
      <c r="X195" s="37">
        <v>0.9748</v>
      </c>
      <c r="Y195" s="37">
        <v>0.1668</v>
      </c>
      <c r="Z195" s="37">
        <v>4.4790000000000001</v>
      </c>
    </row>
    <row r="196" spans="1:27" s="42" customFormat="1">
      <c r="A196" s="37" t="str">
        <f t="shared" si="12"/>
        <v>鹿児島県男</v>
      </c>
      <c r="B196" s="37" t="s">
        <v>125</v>
      </c>
      <c r="C196" s="37" t="s">
        <v>17</v>
      </c>
      <c r="D196" s="37">
        <v>74.830600000000004</v>
      </c>
      <c r="E196" s="37">
        <v>3.1116999999999999</v>
      </c>
      <c r="F196" s="37">
        <v>3.6492</v>
      </c>
      <c r="G196" s="37">
        <v>3.8033000000000001</v>
      </c>
      <c r="H196" s="37">
        <v>3.5044</v>
      </c>
      <c r="I196" s="37">
        <v>2.6103999999999998</v>
      </c>
      <c r="J196" s="37">
        <v>2.819</v>
      </c>
      <c r="K196" s="37">
        <v>3.3980999999999999</v>
      </c>
      <c r="L196" s="37">
        <v>4.1258999999999997</v>
      </c>
      <c r="M196" s="37">
        <v>4.4996</v>
      </c>
      <c r="N196" s="37">
        <v>4.7149999999999999</v>
      </c>
      <c r="O196" s="37">
        <v>4.2931999999999997</v>
      </c>
      <c r="P196" s="37">
        <v>4.7061000000000002</v>
      </c>
      <c r="Q196" s="37">
        <v>5.4973999999999998</v>
      </c>
      <c r="R196" s="37">
        <v>6.2203999999999997</v>
      </c>
      <c r="S196" s="37">
        <v>5.6532999999999998</v>
      </c>
      <c r="T196" s="37">
        <v>3.6919</v>
      </c>
      <c r="U196" s="37">
        <v>3.0036</v>
      </c>
      <c r="V196" s="37">
        <v>2.0678000000000001</v>
      </c>
      <c r="W196" s="37">
        <v>0.83789999999999998</v>
      </c>
      <c r="X196" s="37">
        <v>0.16739999999999999</v>
      </c>
      <c r="Y196" s="37">
        <v>1.9199999999999998E-2</v>
      </c>
      <c r="Z196" s="37">
        <v>2.4358</v>
      </c>
      <c r="AA196" s="42" t="s">
        <v>173</v>
      </c>
    </row>
    <row r="197" spans="1:27" s="42" customFormat="1">
      <c r="A197" s="37" t="str">
        <f t="shared" si="12"/>
        <v>鹿児島県女</v>
      </c>
      <c r="B197" s="37" t="s">
        <v>125</v>
      </c>
      <c r="C197" s="37" t="s">
        <v>19</v>
      </c>
      <c r="D197" s="37">
        <v>83.995000000000005</v>
      </c>
      <c r="E197" s="37">
        <v>2.9805999999999999</v>
      </c>
      <c r="F197" s="37">
        <v>3.4535999999999998</v>
      </c>
      <c r="G197" s="37">
        <v>3.5396999999999998</v>
      </c>
      <c r="H197" s="37">
        <v>3.4133</v>
      </c>
      <c r="I197" s="37">
        <v>2.8134000000000001</v>
      </c>
      <c r="J197" s="37">
        <v>3.0590000000000002</v>
      </c>
      <c r="K197" s="37">
        <v>3.7107999999999999</v>
      </c>
      <c r="L197" s="37">
        <v>4.4691000000000001</v>
      </c>
      <c r="M197" s="37">
        <v>4.8198999999999996</v>
      </c>
      <c r="N197" s="37">
        <v>4.9859</v>
      </c>
      <c r="O197" s="37">
        <v>4.7718999999999996</v>
      </c>
      <c r="P197" s="37">
        <v>5.15</v>
      </c>
      <c r="Q197" s="37">
        <v>5.8570000000000002</v>
      </c>
      <c r="R197" s="37">
        <v>6.4268000000000001</v>
      </c>
      <c r="S197" s="37">
        <v>6.0532000000000004</v>
      </c>
      <c r="T197" s="37">
        <v>4.6825999999999999</v>
      </c>
      <c r="U197" s="37">
        <v>4.5102000000000002</v>
      </c>
      <c r="V197" s="37">
        <v>3.9222000000000001</v>
      </c>
      <c r="W197" s="37">
        <v>2.3776000000000002</v>
      </c>
      <c r="X197" s="37">
        <v>0.80740000000000001</v>
      </c>
      <c r="Y197" s="37">
        <v>0.14760000000000001</v>
      </c>
      <c r="Z197" s="37">
        <v>2.0432000000000001</v>
      </c>
    </row>
    <row r="198" spans="1:27" s="42" customFormat="1">
      <c r="A198" s="37" t="str">
        <f t="shared" si="12"/>
        <v>沖縄県総数</v>
      </c>
      <c r="B198" s="37" t="s">
        <v>126</v>
      </c>
      <c r="C198" s="37" t="s">
        <v>78</v>
      </c>
      <c r="D198" s="37">
        <v>146.74799999999999</v>
      </c>
      <c r="E198" s="37">
        <v>7.7333999999999996</v>
      </c>
      <c r="F198" s="37">
        <v>8.3416999999999994</v>
      </c>
      <c r="G198" s="37">
        <v>8.2494999999999994</v>
      </c>
      <c r="H198" s="37">
        <v>7.7793000000000001</v>
      </c>
      <c r="I198" s="37">
        <v>7.0129000000000001</v>
      </c>
      <c r="J198" s="37">
        <v>7.4283000000000001</v>
      </c>
      <c r="K198" s="37">
        <v>8.3589000000000002</v>
      </c>
      <c r="L198" s="37">
        <v>9.3102</v>
      </c>
      <c r="M198" s="37">
        <v>9.7728999999999999</v>
      </c>
      <c r="N198" s="37">
        <v>10.5634</v>
      </c>
      <c r="O198" s="37">
        <v>9.1716999999999995</v>
      </c>
      <c r="P198" s="37">
        <v>8.7414000000000005</v>
      </c>
      <c r="Q198" s="37">
        <v>8.9763999999999999</v>
      </c>
      <c r="R198" s="37">
        <v>9.4370999999999992</v>
      </c>
      <c r="S198" s="37">
        <v>7.4778000000000002</v>
      </c>
      <c r="T198" s="37">
        <v>5.0952000000000002</v>
      </c>
      <c r="U198" s="37">
        <v>4.8372999999999999</v>
      </c>
      <c r="V198" s="37">
        <v>3.3464999999999998</v>
      </c>
      <c r="W198" s="37">
        <v>1.6617999999999999</v>
      </c>
      <c r="X198" s="37">
        <v>0.497</v>
      </c>
      <c r="Y198" s="37">
        <v>0.1181</v>
      </c>
      <c r="Z198" s="37">
        <v>2.8372000000000002</v>
      </c>
    </row>
    <row r="199" spans="1:27" s="42" customFormat="1">
      <c r="A199" s="37" t="str">
        <f t="shared" si="12"/>
        <v>沖縄県男</v>
      </c>
      <c r="B199" s="37" t="s">
        <v>126</v>
      </c>
      <c r="C199" s="37" t="s">
        <v>17</v>
      </c>
      <c r="D199" s="37">
        <v>72.281199999999998</v>
      </c>
      <c r="E199" s="37">
        <v>3.9643999999999999</v>
      </c>
      <c r="F199" s="37">
        <v>4.2335000000000003</v>
      </c>
      <c r="G199" s="37">
        <v>4.2031000000000001</v>
      </c>
      <c r="H199" s="37">
        <v>3.9929999999999999</v>
      </c>
      <c r="I199" s="37">
        <v>3.5853999999999999</v>
      </c>
      <c r="J199" s="37">
        <v>3.7372999999999998</v>
      </c>
      <c r="K199" s="37">
        <v>4.1543999999999999</v>
      </c>
      <c r="L199" s="37">
        <v>4.5949</v>
      </c>
      <c r="M199" s="37">
        <v>4.8695000000000004</v>
      </c>
      <c r="N199" s="37">
        <v>5.3227000000000002</v>
      </c>
      <c r="O199" s="37">
        <v>4.5856000000000003</v>
      </c>
      <c r="P199" s="37">
        <v>4.3872</v>
      </c>
      <c r="Q199" s="37">
        <v>4.4961000000000002</v>
      </c>
      <c r="R199" s="37">
        <v>4.7298999999999998</v>
      </c>
      <c r="S199" s="37">
        <v>3.6810999999999998</v>
      </c>
      <c r="T199" s="37">
        <v>2.3443000000000001</v>
      </c>
      <c r="U199" s="37">
        <v>2.0474000000000001</v>
      </c>
      <c r="V199" s="37">
        <v>1.2437</v>
      </c>
      <c r="W199" s="37">
        <v>0.45910000000000001</v>
      </c>
      <c r="X199" s="37">
        <v>8.6999999999999994E-2</v>
      </c>
      <c r="Y199" s="37">
        <v>1.47E-2</v>
      </c>
      <c r="Z199" s="37">
        <v>1.5468999999999999</v>
      </c>
      <c r="AA199" s="42" t="s">
        <v>174</v>
      </c>
    </row>
    <row r="200" spans="1:27" s="42" customFormat="1">
      <c r="A200" s="37" t="str">
        <f t="shared" ref="A200" si="13">B200&amp;C200</f>
        <v>沖縄県女</v>
      </c>
      <c r="B200" s="37" t="s">
        <v>126</v>
      </c>
      <c r="C200" s="37" t="s">
        <v>19</v>
      </c>
      <c r="D200" s="37">
        <v>74.466800000000006</v>
      </c>
      <c r="E200" s="37">
        <v>3.7690000000000001</v>
      </c>
      <c r="F200" s="37">
        <v>4.1082000000000001</v>
      </c>
      <c r="G200" s="37">
        <v>4.0464000000000002</v>
      </c>
      <c r="H200" s="37">
        <v>3.7863000000000002</v>
      </c>
      <c r="I200" s="37">
        <v>3.4275000000000002</v>
      </c>
      <c r="J200" s="37">
        <v>3.6909999999999998</v>
      </c>
      <c r="K200" s="37">
        <v>4.2045000000000003</v>
      </c>
      <c r="L200" s="37">
        <v>4.7153</v>
      </c>
      <c r="M200" s="37">
        <v>4.9034000000000004</v>
      </c>
      <c r="N200" s="37">
        <v>5.2407000000000004</v>
      </c>
      <c r="O200" s="37">
        <v>4.5861000000000001</v>
      </c>
      <c r="P200" s="37">
        <v>4.3541999999999996</v>
      </c>
      <c r="Q200" s="37">
        <v>4.4802999999999997</v>
      </c>
      <c r="R200" s="37">
        <v>4.7072000000000003</v>
      </c>
      <c r="S200" s="37">
        <v>3.7967</v>
      </c>
      <c r="T200" s="37">
        <v>2.7509000000000001</v>
      </c>
      <c r="U200" s="37">
        <v>2.7898999999999998</v>
      </c>
      <c r="V200" s="37">
        <v>2.1027999999999998</v>
      </c>
      <c r="W200" s="37">
        <v>1.2027000000000001</v>
      </c>
      <c r="X200" s="37">
        <v>0.41</v>
      </c>
      <c r="Y200" s="37">
        <v>0.10340000000000001</v>
      </c>
      <c r="Z200" s="37">
        <v>1.2903</v>
      </c>
    </row>
    <row r="201" spans="1:27" s="42" customFormat="1">
      <c r="B201" s="44"/>
      <c r="C201" s="43"/>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spans="1:27" s="42" customFormat="1">
      <c r="B202" s="44"/>
      <c r="C202" s="43"/>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7" s="42" customFormat="1">
      <c r="B203" s="44"/>
      <c r="C203" s="43"/>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7" s="42" customFormat="1">
      <c r="B204" s="44"/>
      <c r="C204" s="43"/>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spans="1:27" s="42" customFormat="1">
      <c r="B205" s="44"/>
      <c r="C205" s="43"/>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spans="1:27" s="42" customFormat="1">
      <c r="B206" s="44"/>
      <c r="C206" s="43"/>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spans="1:27" s="42" customFormat="1">
      <c r="B207" s="44"/>
      <c r="C207" s="43"/>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spans="1:27" s="42" customFormat="1">
      <c r="B208" s="44"/>
      <c r="C208" s="43"/>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spans="2:26" s="42" customFormat="1">
      <c r="B209" s="44"/>
      <c r="C209" s="43"/>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spans="2:26" s="42" customFormat="1">
      <c r="B210" s="44"/>
      <c r="C210" s="43"/>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spans="2:26" s="42" customFormat="1">
      <c r="B211" s="44"/>
      <c r="C211" s="43"/>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spans="2:26" s="42" customFormat="1">
      <c r="B212" s="44"/>
      <c r="C212" s="43"/>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spans="2:26" s="42" customFormat="1">
      <c r="B213" s="44"/>
      <c r="C213" s="43"/>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2:26" s="42" customFormat="1">
      <c r="B214" s="44"/>
      <c r="C214" s="43"/>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2:26" s="42" customFormat="1">
      <c r="B215" s="44"/>
      <c r="C215" s="43"/>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2:26" s="42" customFormat="1">
      <c r="B216" s="44"/>
      <c r="C216" s="43"/>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2:26" s="42" customFormat="1">
      <c r="B217" s="44"/>
      <c r="C217" s="43"/>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2:26" s="42" customFormat="1">
      <c r="B218" s="44"/>
      <c r="C218" s="43"/>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2:26" s="42" customFormat="1">
      <c r="B219" s="44"/>
      <c r="C219" s="43"/>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2:26" s="42" customFormat="1">
      <c r="B220" s="44"/>
      <c r="C220" s="43"/>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2:26" s="42" customFormat="1">
      <c r="B221" s="44"/>
      <c r="C221" s="43"/>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spans="2:26" s="42" customFormat="1">
      <c r="B222" s="44"/>
      <c r="C222" s="43"/>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2:26" s="42" customFormat="1">
      <c r="B223" s="44"/>
      <c r="C223" s="43"/>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spans="2:26" s="42" customFormat="1">
      <c r="B224" s="44"/>
      <c r="C224" s="43"/>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spans="2:26" s="42" customFormat="1">
      <c r="B225" s="44"/>
      <c r="C225" s="43"/>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spans="2:26" s="42" customFormat="1">
      <c r="B226" s="44"/>
      <c r="C226" s="43"/>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spans="2:26" s="42" customFormat="1">
      <c r="B227" s="44"/>
      <c r="C227" s="43"/>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2:26" s="42" customFormat="1">
      <c r="B228" s="44"/>
      <c r="C228" s="43"/>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spans="2:26" s="42" customFormat="1">
      <c r="B229" s="44"/>
      <c r="C229" s="43"/>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spans="2:26" s="42" customFormat="1">
      <c r="B230" s="44"/>
      <c r="C230" s="43"/>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2:26" s="42" customFormat="1">
      <c r="B231" s="44"/>
      <c r="C231" s="43"/>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2:26" s="42" customFormat="1">
      <c r="B232" s="44"/>
      <c r="C232" s="43"/>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2:26" s="42" customFormat="1">
      <c r="B233" s="44"/>
      <c r="C233" s="43"/>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2:26" s="42" customFormat="1">
      <c r="B234" s="44"/>
      <c r="C234" s="43"/>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spans="2:26" s="42" customFormat="1">
      <c r="B235" s="44"/>
      <c r="C235" s="43"/>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spans="2:26" s="42" customFormat="1">
      <c r="B236" s="44"/>
      <c r="C236" s="43"/>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spans="2:26" s="42" customFormat="1">
      <c r="B237" s="44"/>
      <c r="C237" s="43"/>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spans="2:26" s="42" customFormat="1">
      <c r="B238" s="44"/>
      <c r="C238" s="43"/>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2:26" s="42" customFormat="1">
      <c r="B239" s="44"/>
      <c r="C239" s="43"/>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2:26" s="42" customFormat="1">
      <c r="B240" s="44"/>
      <c r="C240" s="43"/>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spans="2:26" s="42" customFormat="1">
      <c r="B241" s="44"/>
      <c r="C241" s="43"/>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2:26" s="42" customFormat="1">
      <c r="B242" s="44"/>
      <c r="C242" s="43"/>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spans="2:26" s="42" customFormat="1">
      <c r="B243" s="44"/>
      <c r="C243" s="43"/>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spans="2:26" s="42" customFormat="1">
      <c r="B244" s="44"/>
      <c r="C244" s="43"/>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spans="2:26" s="42" customFormat="1">
      <c r="B245" s="44"/>
      <c r="C245" s="43"/>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spans="2:26" s="42" customFormat="1">
      <c r="B246" s="44"/>
      <c r="C246" s="43"/>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spans="2:26" s="42" customFormat="1">
      <c r="B247" s="44"/>
      <c r="C247" s="43"/>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spans="2:26" s="42" customFormat="1"/>
    <row r="249" spans="2:26" s="42" customFormat="1"/>
    <row r="250" spans="2:26" s="42" customFormat="1"/>
    <row r="251" spans="2:26" s="42" customFormat="1"/>
    <row r="252" spans="2:26" s="42" customFormat="1"/>
    <row r="253" spans="2:26" s="42" customFormat="1"/>
    <row r="254" spans="2:26" s="42" customFormat="1"/>
    <row r="255" spans="2:26" s="42" customFormat="1"/>
    <row r="256" spans="2:26" s="42" customFormat="1"/>
    <row r="257" s="42" customFormat="1"/>
    <row r="258" s="42" customFormat="1"/>
    <row r="259" s="42" customFormat="1"/>
    <row r="260" s="42" customFormat="1"/>
    <row r="261" s="42" customFormat="1"/>
    <row r="262" s="42" customFormat="1"/>
    <row r="263" s="42" customFormat="1"/>
    <row r="264" s="42" customFormat="1"/>
    <row r="265" s="42" customFormat="1"/>
    <row r="266" s="42" customFormat="1"/>
    <row r="267" s="42" customFormat="1"/>
    <row r="268" s="42" customFormat="1"/>
    <row r="269" s="42" customFormat="1"/>
    <row r="270" s="42" customFormat="1"/>
    <row r="271" s="42" customFormat="1"/>
    <row r="272" s="42" customFormat="1"/>
    <row r="273" s="42" customFormat="1"/>
    <row r="274" s="42" customFormat="1"/>
    <row r="275" s="42" customFormat="1"/>
    <row r="276" s="42" customFormat="1"/>
    <row r="277" s="42" customFormat="1"/>
    <row r="278" s="42" customFormat="1"/>
    <row r="279" s="42" customFormat="1"/>
    <row r="280" s="42" customFormat="1"/>
    <row r="281" s="42" customFormat="1"/>
    <row r="282" s="42" customFormat="1"/>
    <row r="283" s="42" customFormat="1"/>
    <row r="284" s="42" customFormat="1"/>
    <row r="285" s="42" customFormat="1"/>
    <row r="286" s="42" customFormat="1"/>
    <row r="287" s="42" customFormat="1"/>
    <row r="288" s="42" customFormat="1"/>
    <row r="289" s="42" customFormat="1"/>
    <row r="290" s="42" customFormat="1"/>
    <row r="291" s="42" customFormat="1"/>
    <row r="292" s="42" customFormat="1"/>
    <row r="293" s="42" customFormat="1"/>
    <row r="294" s="42" customFormat="1"/>
    <row r="295" s="42" customFormat="1"/>
    <row r="296" s="42" customFormat="1"/>
    <row r="297" s="42" customFormat="1"/>
    <row r="298" s="42" customFormat="1"/>
    <row r="299" s="42" customFormat="1"/>
    <row r="300" s="42" customFormat="1"/>
    <row r="301" s="42" customFormat="1"/>
    <row r="302" s="42" customFormat="1"/>
    <row r="303" s="42" customFormat="1"/>
    <row r="304" s="42" customFormat="1"/>
    <row r="305" s="42" customFormat="1"/>
    <row r="306" s="42" customFormat="1"/>
    <row r="307" s="42" customFormat="1"/>
    <row r="308" s="42" customFormat="1"/>
    <row r="309" s="42" customFormat="1"/>
    <row r="310" s="42" customFormat="1"/>
    <row r="311" s="42" customFormat="1"/>
    <row r="312" s="42" customFormat="1"/>
    <row r="313" s="42" customFormat="1"/>
    <row r="314" s="42" customFormat="1"/>
    <row r="315" s="42" customFormat="1"/>
    <row r="316" s="42" customFormat="1"/>
    <row r="317" s="42" customFormat="1"/>
    <row r="318" s="42" customFormat="1"/>
    <row r="319" s="42" customFormat="1"/>
    <row r="320" s="42" customFormat="1"/>
    <row r="321" s="42" customFormat="1"/>
    <row r="322" s="42" customFormat="1"/>
    <row r="323" s="42" customFormat="1"/>
    <row r="324" s="42" customFormat="1"/>
    <row r="325" s="42" customFormat="1"/>
    <row r="326" s="42" customFormat="1"/>
    <row r="327" s="42" customFormat="1"/>
    <row r="328" s="42" customFormat="1"/>
    <row r="329" s="42" customFormat="1"/>
    <row r="330" s="42" customFormat="1"/>
    <row r="331" s="42" customFormat="1"/>
    <row r="332" s="42" customFormat="1"/>
    <row r="333" s="42" customFormat="1"/>
    <row r="334" s="42" customFormat="1"/>
    <row r="335" s="42" customFormat="1"/>
    <row r="336" s="42" customFormat="1"/>
    <row r="337" s="42" customFormat="1"/>
    <row r="338" s="42" customFormat="1"/>
    <row r="339" s="42" customFormat="1"/>
    <row r="340" s="42" customFormat="1"/>
    <row r="341" s="42" customFormat="1"/>
    <row r="342" s="42" customFormat="1"/>
    <row r="343" s="42" customFormat="1"/>
    <row r="344" s="42" customFormat="1"/>
    <row r="345" s="42" customFormat="1"/>
    <row r="346" s="42" customFormat="1"/>
    <row r="347" s="42" customFormat="1"/>
    <row r="348" s="42" customFormat="1"/>
    <row r="349" s="42" customFormat="1"/>
    <row r="350" s="42" customFormat="1"/>
    <row r="351" s="42" customFormat="1"/>
    <row r="352" s="42" customFormat="1"/>
    <row r="353" s="42" customFormat="1"/>
    <row r="354" s="42" customFormat="1"/>
    <row r="355" s="42" customFormat="1"/>
    <row r="356" s="42" customFormat="1"/>
    <row r="357" s="42" customFormat="1"/>
    <row r="358" s="42" customFormat="1"/>
    <row r="359" s="42" customFormat="1"/>
    <row r="360" s="42" customFormat="1"/>
    <row r="361" s="42" customFormat="1"/>
    <row r="362" s="42" customFormat="1"/>
    <row r="363" s="42" customFormat="1"/>
    <row r="364" s="42" customFormat="1"/>
    <row r="365" s="42" customFormat="1"/>
    <row r="366" s="42" customFormat="1"/>
    <row r="367" s="42" customFormat="1"/>
    <row r="368" s="42" customFormat="1"/>
    <row r="369" s="42" customFormat="1"/>
    <row r="370" s="42" customFormat="1"/>
    <row r="371" s="42" customFormat="1"/>
    <row r="372" s="42" customFormat="1"/>
    <row r="373" s="42" customFormat="1"/>
    <row r="374" s="42" customFormat="1"/>
    <row r="375" s="42" customFormat="1"/>
    <row r="376" s="42" customFormat="1"/>
    <row r="377" s="42" customFormat="1"/>
    <row r="378" s="42" customFormat="1"/>
    <row r="379" s="42" customFormat="1"/>
    <row r="380" s="42" customFormat="1"/>
    <row r="381" s="42" customFormat="1"/>
    <row r="382" s="42" customFormat="1"/>
    <row r="383" s="42" customFormat="1"/>
    <row r="384" s="42" customFormat="1"/>
    <row r="385" s="42" customFormat="1"/>
    <row r="386" s="42" customFormat="1"/>
    <row r="387" s="42" customFormat="1"/>
    <row r="388" s="42" customFormat="1"/>
    <row r="389" s="42" customFormat="1"/>
    <row r="390" s="42" customFormat="1"/>
    <row r="391" s="42" customFormat="1"/>
    <row r="392" s="42" customFormat="1"/>
    <row r="393" s="42" customFormat="1"/>
    <row r="394" s="42" customFormat="1"/>
    <row r="395" s="42" customFormat="1"/>
    <row r="396" s="42" customFormat="1"/>
    <row r="397" s="42" customFormat="1"/>
    <row r="398" s="42" customFormat="1"/>
    <row r="399" s="42" customFormat="1"/>
    <row r="400" s="42" customFormat="1"/>
    <row r="401" spans="27:27" s="42" customFormat="1"/>
    <row r="402" spans="27:27" s="42" customFormat="1"/>
    <row r="403" spans="27:27" s="42" customFormat="1"/>
    <row r="404" spans="27:27" s="42" customFormat="1"/>
    <row r="405" spans="27:27" s="42" customFormat="1"/>
    <row r="406" spans="27:27" s="42" customFormat="1"/>
    <row r="407" spans="27:27">
      <c r="AA407" s="42"/>
    </row>
    <row r="408" spans="27:27">
      <c r="AA408" s="42"/>
    </row>
    <row r="409" spans="27:27">
      <c r="AA409" s="42"/>
    </row>
    <row r="410" spans="27:27">
      <c r="AA410" s="42"/>
    </row>
    <row r="411" spans="27:27">
      <c r="AA411" s="42"/>
    </row>
    <row r="412" spans="27:27">
      <c r="AA412" s="42"/>
    </row>
    <row r="413" spans="27:27">
      <c r="AA413" s="42"/>
    </row>
    <row r="414" spans="27:27">
      <c r="AA414" s="42"/>
    </row>
    <row r="415" spans="27:27">
      <c r="AA415" s="42"/>
    </row>
    <row r="416" spans="27:27">
      <c r="AA416" s="42"/>
    </row>
    <row r="417" spans="27:27">
      <c r="AA417" s="42"/>
    </row>
    <row r="418" spans="27:27">
      <c r="AA418" s="42"/>
    </row>
    <row r="419" spans="27:27">
      <c r="AA419" s="42"/>
    </row>
    <row r="420" spans="27:27">
      <c r="AA420" s="42"/>
    </row>
    <row r="421" spans="27:27">
      <c r="AA421" s="42"/>
    </row>
    <row r="422" spans="27:27">
      <c r="AA422" s="42"/>
    </row>
    <row r="423" spans="27:27">
      <c r="AA423" s="42"/>
    </row>
    <row r="424" spans="27:27">
      <c r="AA424" s="42"/>
    </row>
    <row r="425" spans="27:27">
      <c r="AA425" s="42"/>
    </row>
    <row r="426" spans="27:27">
      <c r="AA426" s="42"/>
    </row>
    <row r="427" spans="27:27">
      <c r="AA427" s="42"/>
    </row>
    <row r="428" spans="27:27">
      <c r="AA428" s="42"/>
    </row>
    <row r="429" spans="27:27">
      <c r="AA429" s="42"/>
    </row>
    <row r="430" spans="27:27">
      <c r="AA430" s="42"/>
    </row>
    <row r="431" spans="27:27">
      <c r="AA431" s="42"/>
    </row>
    <row r="432" spans="27:27">
      <c r="AA432" s="42"/>
    </row>
    <row r="433" spans="27:27">
      <c r="AA433" s="42"/>
    </row>
    <row r="434" spans="27:27">
      <c r="AA434" s="42"/>
    </row>
    <row r="435" spans="27:27">
      <c r="AA435" s="42"/>
    </row>
    <row r="436" spans="27:27">
      <c r="AA436" s="42"/>
    </row>
    <row r="437" spans="27:27">
      <c r="AA437" s="42"/>
    </row>
    <row r="438" spans="27:27">
      <c r="AA438" s="42"/>
    </row>
    <row r="439" spans="27:27">
      <c r="AA439" s="42"/>
    </row>
    <row r="440" spans="27:27">
      <c r="AA440" s="42"/>
    </row>
    <row r="441" spans="27:27">
      <c r="AA441" s="42"/>
    </row>
    <row r="442" spans="27:27">
      <c r="AA442" s="42"/>
    </row>
    <row r="443" spans="27:27">
      <c r="AA443" s="42"/>
    </row>
    <row r="444" spans="27:27">
      <c r="AA444" s="42"/>
    </row>
  </sheetData>
  <sheetProtection selectLockedCells="1" selectUnlockedCells="1"/>
  <autoFilter ref="A29:AA200"/>
  <mergeCells count="1">
    <mergeCell ref="P2:W4"/>
  </mergeCells>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C16" sqref="C16"/>
    </sheetView>
  </sheetViews>
  <sheetFormatPr defaultRowHeight="13.5"/>
  <sheetData>
    <row r="1" spans="1:10">
      <c r="A1" s="37" t="s">
        <v>77</v>
      </c>
      <c r="C1" s="120" t="s">
        <v>76</v>
      </c>
      <c r="D1" s="120"/>
      <c r="E1" s="120"/>
      <c r="F1" s="120"/>
      <c r="G1" s="120"/>
      <c r="H1" s="120"/>
      <c r="I1" s="120"/>
      <c r="J1" s="120"/>
    </row>
    <row r="2" spans="1:10">
      <c r="A2" s="37" t="s">
        <v>207</v>
      </c>
      <c r="C2" s="120"/>
      <c r="D2" s="120"/>
      <c r="E2" s="120"/>
      <c r="F2" s="120"/>
      <c r="G2" s="120"/>
      <c r="H2" s="120"/>
      <c r="I2" s="120"/>
      <c r="J2" s="120"/>
    </row>
    <row r="3" spans="1:10">
      <c r="A3" s="37" t="s">
        <v>175</v>
      </c>
      <c r="C3" s="120"/>
      <c r="D3" s="120"/>
      <c r="E3" s="120"/>
      <c r="F3" s="120"/>
      <c r="G3" s="120"/>
      <c r="H3" s="120"/>
      <c r="I3" s="120"/>
      <c r="J3" s="120"/>
    </row>
    <row r="4" spans="1:10">
      <c r="A4" s="37" t="s">
        <v>82</v>
      </c>
      <c r="C4" s="8"/>
    </row>
    <row r="5" spans="1:10">
      <c r="A5" s="37" t="s">
        <v>83</v>
      </c>
      <c r="C5" s="8"/>
    </row>
    <row r="6" spans="1:10">
      <c r="A6" s="37" t="s">
        <v>84</v>
      </c>
      <c r="C6" s="8"/>
    </row>
    <row r="7" spans="1:10">
      <c r="A7" s="37" t="s">
        <v>85</v>
      </c>
      <c r="C7" s="8"/>
    </row>
    <row r="8" spans="1:10">
      <c r="A8" s="37" t="s">
        <v>86</v>
      </c>
      <c r="C8" s="8"/>
    </row>
    <row r="9" spans="1:10">
      <c r="A9" s="37" t="s">
        <v>87</v>
      </c>
      <c r="C9" s="8"/>
    </row>
    <row r="10" spans="1:10">
      <c r="A10" s="37" t="s">
        <v>176</v>
      </c>
      <c r="C10" s="8"/>
    </row>
    <row r="11" spans="1:10">
      <c r="A11" s="37" t="s">
        <v>88</v>
      </c>
      <c r="C11" s="8"/>
    </row>
    <row r="12" spans="1:10">
      <c r="A12" s="37" t="s">
        <v>89</v>
      </c>
      <c r="C12" s="8"/>
    </row>
    <row r="13" spans="1:10">
      <c r="A13" s="37" t="s">
        <v>90</v>
      </c>
      <c r="C13" s="8"/>
    </row>
    <row r="14" spans="1:10">
      <c r="A14" s="37" t="s">
        <v>91</v>
      </c>
      <c r="C14" s="8"/>
    </row>
    <row r="15" spans="1:10">
      <c r="A15" s="37" t="s">
        <v>92</v>
      </c>
      <c r="C15" s="8"/>
    </row>
    <row r="16" spans="1:10">
      <c r="A16" s="37" t="s">
        <v>93</v>
      </c>
      <c r="C16" s="8"/>
    </row>
    <row r="17" spans="1:3">
      <c r="A17" s="37" t="s">
        <v>94</v>
      </c>
      <c r="C17" s="8"/>
    </row>
    <row r="18" spans="1:3">
      <c r="A18" s="37" t="s">
        <v>177</v>
      </c>
      <c r="C18" s="8"/>
    </row>
    <row r="19" spans="1:3">
      <c r="A19" s="37" t="s">
        <v>95</v>
      </c>
      <c r="C19" s="8"/>
    </row>
    <row r="20" spans="1:3">
      <c r="A20" s="37" t="s">
        <v>96</v>
      </c>
      <c r="C20" s="8"/>
    </row>
    <row r="21" spans="1:3">
      <c r="A21" s="37" t="s">
        <v>97</v>
      </c>
      <c r="C21" s="8"/>
    </row>
    <row r="22" spans="1:3">
      <c r="A22" s="37" t="s">
        <v>98</v>
      </c>
      <c r="C22" s="8"/>
    </row>
    <row r="23" spans="1:3">
      <c r="A23" s="37" t="s">
        <v>99</v>
      </c>
      <c r="C23" s="8"/>
    </row>
    <row r="24" spans="1:3">
      <c r="A24" s="37" t="s">
        <v>100</v>
      </c>
      <c r="C24" s="8"/>
    </row>
    <row r="25" spans="1:3">
      <c r="A25" s="37" t="s">
        <v>101</v>
      </c>
      <c r="C25" s="8"/>
    </row>
    <row r="26" spans="1:3">
      <c r="A26" s="37" t="s">
        <v>102</v>
      </c>
      <c r="C26" s="8"/>
    </row>
    <row r="27" spans="1:3">
      <c r="A27" s="37" t="s">
        <v>103</v>
      </c>
      <c r="C27" s="8"/>
    </row>
    <row r="28" spans="1:3">
      <c r="A28" s="37" t="s">
        <v>104</v>
      </c>
      <c r="C28" s="8"/>
    </row>
    <row r="29" spans="1:3">
      <c r="A29" s="37" t="s">
        <v>178</v>
      </c>
    </row>
    <row r="30" spans="1:3">
      <c r="A30" s="37" t="s">
        <v>105</v>
      </c>
    </row>
    <row r="31" spans="1:3">
      <c r="A31" s="37" t="s">
        <v>106</v>
      </c>
    </row>
    <row r="32" spans="1:3">
      <c r="A32" s="37" t="s">
        <v>107</v>
      </c>
    </row>
    <row r="33" spans="1:1">
      <c r="A33" s="37" t="s">
        <v>108</v>
      </c>
    </row>
    <row r="34" spans="1:1">
      <c r="A34" s="37" t="s">
        <v>109</v>
      </c>
    </row>
    <row r="35" spans="1:1">
      <c r="A35" s="37" t="s">
        <v>49</v>
      </c>
    </row>
    <row r="36" spans="1:1">
      <c r="A36" s="37" t="s">
        <v>179</v>
      </c>
    </row>
    <row r="37" spans="1:1">
      <c r="A37" s="37" t="s">
        <v>110</v>
      </c>
    </row>
    <row r="38" spans="1:1">
      <c r="A38" s="37" t="s">
        <v>111</v>
      </c>
    </row>
    <row r="39" spans="1:1">
      <c r="A39" s="37" t="s">
        <v>112</v>
      </c>
    </row>
    <row r="40" spans="1:1">
      <c r="A40" s="37" t="s">
        <v>113</v>
      </c>
    </row>
    <row r="41" spans="1:1">
      <c r="A41" s="37" t="s">
        <v>114</v>
      </c>
    </row>
    <row r="42" spans="1:1">
      <c r="A42" s="37" t="s">
        <v>180</v>
      </c>
    </row>
    <row r="43" spans="1:1">
      <c r="A43" s="37" t="s">
        <v>115</v>
      </c>
    </row>
    <row r="44" spans="1:1">
      <c r="A44" s="37" t="s">
        <v>116</v>
      </c>
    </row>
    <row r="45" spans="1:1">
      <c r="A45" s="37" t="s">
        <v>117</v>
      </c>
    </row>
    <row r="46" spans="1:1">
      <c r="A46" s="37" t="s">
        <v>118</v>
      </c>
    </row>
    <row r="47" spans="1:1">
      <c r="A47" s="37" t="s">
        <v>181</v>
      </c>
    </row>
    <row r="48" spans="1:1">
      <c r="A48" s="37" t="s">
        <v>119</v>
      </c>
    </row>
    <row r="49" spans="1:1">
      <c r="A49" s="37" t="s">
        <v>120</v>
      </c>
    </row>
    <row r="50" spans="1:1">
      <c r="A50" s="37" t="s">
        <v>121</v>
      </c>
    </row>
    <row r="51" spans="1:1">
      <c r="A51" s="37" t="s">
        <v>122</v>
      </c>
    </row>
    <row r="52" spans="1:1">
      <c r="A52" s="37" t="s">
        <v>123</v>
      </c>
    </row>
    <row r="53" spans="1:1">
      <c r="A53" s="37" t="s">
        <v>124</v>
      </c>
    </row>
    <row r="54" spans="1:1">
      <c r="A54" s="37" t="s">
        <v>125</v>
      </c>
    </row>
    <row r="55" spans="1:1">
      <c r="A55" s="37" t="s">
        <v>126</v>
      </c>
    </row>
  </sheetData>
  <sheetProtection selectLockedCells="1" selectUnlockedCells="1"/>
  <mergeCells count="1">
    <mergeCell ref="C1:J3"/>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人口ピラミッドを比べよう</vt:lpstr>
      <vt:lpstr>R2</vt:lpstr>
      <vt:lpstr>graphdata</vt:lpstr>
      <vt:lpstr>data</vt:lpstr>
      <vt:lpstr>Sheet1</vt:lpstr>
      <vt:lpstr>'R2'!Print_Area</vt:lpstr>
      <vt:lpstr>人口ピラミッドを比べよう!Print_Area</vt:lpstr>
      <vt:lpstr>'R2'!Print_Titles</vt:lpstr>
      <vt:lpstr>人口ピラミッドを比べよう!Print_Titles</vt:lpstr>
      <vt:lpstr>市町村名</vt:lpstr>
      <vt:lpstr>地域名</vt:lpstr>
      <vt:lpstr>都道府県名</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132993</cp:lastModifiedBy>
  <cp:lastPrinted>2021-12-22T06:14:11Z</cp:lastPrinted>
  <dcterms:created xsi:type="dcterms:W3CDTF">2018-10-01T04:19:01Z</dcterms:created>
  <dcterms:modified xsi:type="dcterms:W3CDTF">2022-04-08T00:30:31Z</dcterms:modified>
</cp:coreProperties>
</file>