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人口及び庶務関連\05 人口関係\01毎月推計人口\R3年度\"/>
    </mc:Choice>
  </mc:AlternateContent>
  <bookViews>
    <workbookView xWindow="1065" yWindow="135" windowWidth="12030" windowHeight="7650" tabRatio="650" activeTab="11"/>
  </bookViews>
  <sheets>
    <sheet name="R3.4" sheetId="68" r:id="rId1"/>
    <sheet name="R3.5" sheetId="69" r:id="rId2"/>
    <sheet name="R3.6" sheetId="70" r:id="rId3"/>
    <sheet name="R3.7" sheetId="71" r:id="rId4"/>
    <sheet name="R3.8" sheetId="72" r:id="rId5"/>
    <sheet name="R3.9" sheetId="73" r:id="rId6"/>
    <sheet name="R3.10" sheetId="74" r:id="rId7"/>
    <sheet name="R3.11" sheetId="75" r:id="rId8"/>
    <sheet name="R3.12" sheetId="76" r:id="rId9"/>
    <sheet name="R4.1" sheetId="77" r:id="rId10"/>
    <sheet name="R4.2" sheetId="78" r:id="rId11"/>
    <sheet name="R4.3" sheetId="79" r:id="rId12"/>
  </sheets>
  <definedNames>
    <definedName name="_xlnm.Print_Area" localSheetId="6">'R3.10'!$A$1:$I$46</definedName>
    <definedName name="_xlnm.Print_Area" localSheetId="7">'R3.11'!$A$1:$I$46</definedName>
    <definedName name="_xlnm.Print_Area" localSheetId="8">'R3.12'!$A$1:$I$46</definedName>
    <definedName name="_xlnm.Print_Area" localSheetId="0">'R3.4'!$A$1:$I$46</definedName>
    <definedName name="_xlnm.Print_Area" localSheetId="1">'R3.5'!$A$1:$I$46</definedName>
    <definedName name="_xlnm.Print_Area" localSheetId="2">'R3.6'!$A$1:$I$46</definedName>
    <definedName name="_xlnm.Print_Area" localSheetId="3">'R3.7'!$A$1:$I$46</definedName>
    <definedName name="_xlnm.Print_Area" localSheetId="4">'R3.8'!$A$1:$I$46</definedName>
    <definedName name="_xlnm.Print_Area" localSheetId="5">'R3.9'!$A$1:$I$46</definedName>
    <definedName name="_xlnm.Print_Area" localSheetId="9">'R4.1'!$A$1:$I$46</definedName>
    <definedName name="_xlnm.Print_Area" localSheetId="10">'R4.2'!$A$1:$I$46</definedName>
    <definedName name="_xlnm.Print_Area" localSheetId="11">'R4.3'!$A$1:$I$46</definedName>
  </definedNames>
  <calcPr calcId="162913"/>
</workbook>
</file>

<file path=xl/calcChain.xml><?xml version="1.0" encoding="utf-8"?>
<calcChain xmlns="http://schemas.openxmlformats.org/spreadsheetml/2006/main">
  <c r="I23" i="79" l="1"/>
  <c r="I38" i="79" l="1"/>
  <c r="I34" i="79"/>
  <c r="I27" i="79"/>
  <c r="I19" i="79"/>
  <c r="I7" i="79" s="1"/>
  <c r="I5" i="79" s="1"/>
  <c r="I6" i="79"/>
  <c r="I7" i="75" l="1"/>
  <c r="I5" i="78" l="1"/>
  <c r="I7" i="78"/>
  <c r="I38" i="78"/>
  <c r="I17" i="78" l="1"/>
  <c r="I19" i="78"/>
  <c r="I23" i="78"/>
  <c r="I27" i="78"/>
  <c r="I34" i="78"/>
  <c r="I6" i="78" l="1"/>
  <c r="I6" i="77" l="1"/>
  <c r="I17" i="77"/>
  <c r="I19" i="77"/>
  <c r="I7" i="77" s="1"/>
  <c r="I5" i="77" s="1"/>
  <c r="I23" i="77"/>
  <c r="I27" i="77"/>
  <c r="I34" i="77"/>
  <c r="I38" i="77"/>
  <c r="I6" i="76" l="1"/>
  <c r="I17" i="76"/>
  <c r="I19" i="76"/>
  <c r="I23" i="76"/>
  <c r="I7" i="76" s="1"/>
  <c r="I5" i="76" s="1"/>
  <c r="I27" i="76"/>
  <c r="I34" i="76"/>
  <c r="I38" i="76"/>
  <c r="F43" i="79"/>
  <c r="F42" i="79"/>
  <c r="F41" i="79"/>
  <c r="F40" i="79"/>
  <c r="F39" i="79"/>
  <c r="H38" i="79"/>
  <c r="G38" i="79"/>
  <c r="F38" i="79"/>
  <c r="F37" i="79"/>
  <c r="F36" i="79"/>
  <c r="F35" i="79"/>
  <c r="H34" i="79"/>
  <c r="G34" i="79"/>
  <c r="F34" i="79"/>
  <c r="F33" i="79"/>
  <c r="F32" i="79"/>
  <c r="F31" i="79"/>
  <c r="F30" i="79"/>
  <c r="F29" i="79"/>
  <c r="F28" i="79"/>
  <c r="H27" i="79"/>
  <c r="G27" i="79"/>
  <c r="F26" i="79"/>
  <c r="F25" i="79"/>
  <c r="F24" i="79"/>
  <c r="H23" i="79"/>
  <c r="G23" i="79"/>
  <c r="F23" i="79"/>
  <c r="F22" i="79"/>
  <c r="F21" i="79"/>
  <c r="F20" i="79"/>
  <c r="H19" i="79"/>
  <c r="G19" i="79"/>
  <c r="F19" i="79"/>
  <c r="F18" i="79"/>
  <c r="F17" i="79" s="1"/>
  <c r="H17" i="79"/>
  <c r="G17" i="79"/>
  <c r="G7" i="79" s="1"/>
  <c r="F16" i="79"/>
  <c r="F15" i="79"/>
  <c r="F14" i="79"/>
  <c r="F13" i="79"/>
  <c r="F12" i="79"/>
  <c r="F6" i="79" s="1"/>
  <c r="F11" i="79"/>
  <c r="F10" i="79"/>
  <c r="F9" i="79"/>
  <c r="F8" i="79"/>
  <c r="H6" i="79"/>
  <c r="G6" i="79"/>
  <c r="F43" i="78"/>
  <c r="F42" i="78"/>
  <c r="F41" i="78"/>
  <c r="F40" i="78"/>
  <c r="F39" i="78"/>
  <c r="H38" i="78"/>
  <c r="G38" i="78"/>
  <c r="F38" i="78"/>
  <c r="F37" i="78"/>
  <c r="F36" i="78"/>
  <c r="F34" i="78" s="1"/>
  <c r="F35" i="78"/>
  <c r="H34" i="78"/>
  <c r="G34" i="78"/>
  <c r="F33" i="78"/>
  <c r="F32" i="78"/>
  <c r="F31" i="78"/>
  <c r="F30" i="78"/>
  <c r="F29" i="78"/>
  <c r="F28" i="78"/>
  <c r="F27" i="78" s="1"/>
  <c r="H27" i="78"/>
  <c r="G27" i="78"/>
  <c r="F26" i="78"/>
  <c r="F25" i="78"/>
  <c r="F24" i="78"/>
  <c r="H23" i="78"/>
  <c r="G23" i="78"/>
  <c r="F23" i="78"/>
  <c r="F22" i="78"/>
  <c r="F21" i="78"/>
  <c r="F20" i="78"/>
  <c r="F19" i="78" s="1"/>
  <c r="H19" i="78"/>
  <c r="G19" i="78"/>
  <c r="F18" i="78"/>
  <c r="H17" i="78"/>
  <c r="G17" i="78"/>
  <c r="F17" i="78"/>
  <c r="F16" i="78"/>
  <c r="F15" i="78"/>
  <c r="F14" i="78"/>
  <c r="F13" i="78"/>
  <c r="F12" i="78"/>
  <c r="F11" i="78"/>
  <c r="F10" i="78"/>
  <c r="F9" i="78"/>
  <c r="F8" i="78"/>
  <c r="H6" i="78"/>
  <c r="G6" i="78"/>
  <c r="H43" i="74"/>
  <c r="H6" i="74"/>
  <c r="H7" i="74"/>
  <c r="H8" i="74"/>
  <c r="H9" i="74"/>
  <c r="H10" i="74"/>
  <c r="H11" i="74"/>
  <c r="H12" i="74"/>
  <c r="H13" i="74"/>
  <c r="H14" i="74"/>
  <c r="H15" i="74"/>
  <c r="H16" i="74"/>
  <c r="H17" i="74"/>
  <c r="H18" i="74"/>
  <c r="H19" i="74"/>
  <c r="H20" i="74"/>
  <c r="H21" i="74"/>
  <c r="H22" i="74"/>
  <c r="H23" i="74"/>
  <c r="H24" i="74"/>
  <c r="H25" i="74"/>
  <c r="H26" i="74"/>
  <c r="H27" i="74"/>
  <c r="H28" i="74"/>
  <c r="H29" i="74"/>
  <c r="H30" i="74"/>
  <c r="H31" i="74"/>
  <c r="H32" i="74"/>
  <c r="H33" i="74"/>
  <c r="H34" i="74"/>
  <c r="H35" i="74"/>
  <c r="H36" i="74"/>
  <c r="H37" i="74"/>
  <c r="H38" i="74"/>
  <c r="H39" i="74"/>
  <c r="H40" i="74"/>
  <c r="H41" i="74"/>
  <c r="H42" i="74"/>
  <c r="H5" i="74"/>
  <c r="F27" i="79" l="1"/>
  <c r="H7" i="79"/>
  <c r="H5" i="79" s="1"/>
  <c r="G5" i="79"/>
  <c r="G7" i="78"/>
  <c r="H7" i="78"/>
  <c r="H5" i="78" s="1"/>
  <c r="F6" i="78"/>
  <c r="G5" i="78"/>
  <c r="F7" i="79"/>
  <c r="F5" i="79" s="1"/>
  <c r="F7" i="78"/>
  <c r="I6" i="75"/>
  <c r="I17" i="75"/>
  <c r="I19" i="75"/>
  <c r="I23" i="75"/>
  <c r="I27" i="75"/>
  <c r="I34" i="75"/>
  <c r="I38" i="75"/>
  <c r="I5" i="75" s="1"/>
  <c r="F43" i="77"/>
  <c r="F42" i="77"/>
  <c r="F41" i="77"/>
  <c r="F40" i="77"/>
  <c r="F39" i="77"/>
  <c r="H38" i="77"/>
  <c r="G38" i="77"/>
  <c r="F38" i="77"/>
  <c r="F37" i="77"/>
  <c r="F36" i="77"/>
  <c r="F35" i="77"/>
  <c r="H34" i="77"/>
  <c r="G34" i="77"/>
  <c r="F33" i="77"/>
  <c r="F32" i="77"/>
  <c r="F31" i="77"/>
  <c r="F30" i="77"/>
  <c r="F29" i="77"/>
  <c r="F28" i="77"/>
  <c r="F27" i="77" s="1"/>
  <c r="H27" i="77"/>
  <c r="G27" i="77"/>
  <c r="F26" i="77"/>
  <c r="F25" i="77"/>
  <c r="F24" i="77"/>
  <c r="H23" i="77"/>
  <c r="G23" i="77"/>
  <c r="F23" i="77"/>
  <c r="F22" i="77"/>
  <c r="F21" i="77"/>
  <c r="F20" i="77"/>
  <c r="F19" i="77" s="1"/>
  <c r="H19" i="77"/>
  <c r="G19" i="77"/>
  <c r="F18" i="77"/>
  <c r="H17" i="77"/>
  <c r="G17" i="77"/>
  <c r="F17" i="77"/>
  <c r="F16" i="77"/>
  <c r="F15" i="77"/>
  <c r="F14" i="77"/>
  <c r="F13" i="77"/>
  <c r="F12" i="77"/>
  <c r="F6" i="77" s="1"/>
  <c r="F11" i="77"/>
  <c r="F10" i="77"/>
  <c r="F9" i="77"/>
  <c r="F8" i="77"/>
  <c r="H6" i="77"/>
  <c r="G6" i="77"/>
  <c r="F5" i="78" l="1"/>
  <c r="F34" i="77"/>
  <c r="H7" i="77"/>
  <c r="H5" i="77" s="1"/>
  <c r="G7" i="77"/>
  <c r="G5" i="77" s="1"/>
  <c r="F7" i="77"/>
  <c r="F5" i="77" s="1"/>
  <c r="I6" i="74"/>
  <c r="I17" i="74" l="1"/>
  <c r="I19" i="74"/>
  <c r="I23" i="74"/>
  <c r="I27" i="74"/>
  <c r="I34" i="74"/>
  <c r="I38" i="74"/>
  <c r="I7" i="74" l="1"/>
  <c r="I5" i="74" s="1"/>
  <c r="F43" i="76"/>
  <c r="F42" i="76"/>
  <c r="F41" i="76"/>
  <c r="F40" i="76"/>
  <c r="F39" i="76"/>
  <c r="H38" i="76"/>
  <c r="G38" i="76"/>
  <c r="F38" i="76"/>
  <c r="F37" i="76"/>
  <c r="F36" i="76"/>
  <c r="F35" i="76"/>
  <c r="H34" i="76"/>
  <c r="G34" i="76"/>
  <c r="F34" i="76"/>
  <c r="F33" i="76"/>
  <c r="F32" i="76"/>
  <c r="F31" i="76"/>
  <c r="F30" i="76"/>
  <c r="F29" i="76"/>
  <c r="F28" i="76"/>
  <c r="F27" i="76" s="1"/>
  <c r="H27" i="76"/>
  <c r="G27" i="76"/>
  <c r="F26" i="76"/>
  <c r="F25" i="76"/>
  <c r="F24" i="76"/>
  <c r="H23" i="76"/>
  <c r="G23" i="76"/>
  <c r="F23" i="76"/>
  <c r="F22" i="76"/>
  <c r="F21" i="76"/>
  <c r="F20" i="76"/>
  <c r="H19" i="76"/>
  <c r="G19" i="76"/>
  <c r="F19" i="76"/>
  <c r="F18" i="76"/>
  <c r="H17" i="76"/>
  <c r="G17" i="76"/>
  <c r="G7" i="76" s="1"/>
  <c r="F17" i="76"/>
  <c r="F16" i="76"/>
  <c r="F15" i="76"/>
  <c r="F14" i="76"/>
  <c r="F13" i="76"/>
  <c r="F12" i="76"/>
  <c r="F11" i="76"/>
  <c r="F10" i="76"/>
  <c r="F9" i="76"/>
  <c r="F8" i="76"/>
  <c r="H6" i="76"/>
  <c r="G6" i="76"/>
  <c r="H7" i="76" l="1"/>
  <c r="H5" i="76" s="1"/>
  <c r="F7" i="76"/>
  <c r="F5" i="76" s="1"/>
  <c r="F6" i="76"/>
  <c r="G5" i="76"/>
  <c r="H8" i="68"/>
  <c r="H9" i="68"/>
  <c r="H10" i="68"/>
  <c r="H11" i="68"/>
  <c r="H12" i="68"/>
  <c r="H13" i="68"/>
  <c r="H14" i="68"/>
  <c r="H15" i="68"/>
  <c r="H16" i="68"/>
  <c r="H17" i="68"/>
  <c r="H18" i="68"/>
  <c r="H19" i="68"/>
  <c r="H20" i="68"/>
  <c r="H21" i="68"/>
  <c r="H22" i="68"/>
  <c r="H23" i="68"/>
  <c r="H24" i="68"/>
  <c r="H25" i="68"/>
  <c r="H26" i="68"/>
  <c r="H27" i="68"/>
  <c r="H28" i="68"/>
  <c r="H29" i="68"/>
  <c r="H30" i="68"/>
  <c r="H31" i="68"/>
  <c r="H32" i="68"/>
  <c r="H33" i="68"/>
  <c r="H34" i="68"/>
  <c r="H35" i="68"/>
  <c r="H36" i="68"/>
  <c r="H37" i="68"/>
  <c r="H38" i="68"/>
  <c r="H39" i="68"/>
  <c r="H40" i="68"/>
  <c r="H41" i="68"/>
  <c r="H42" i="68"/>
  <c r="H43" i="68"/>
  <c r="H6" i="68"/>
  <c r="H7" i="68"/>
  <c r="H5" i="68"/>
  <c r="I5" i="73" l="1"/>
  <c r="I7" i="73"/>
  <c r="I6" i="73"/>
  <c r="I38" i="73"/>
  <c r="I19" i="73" l="1"/>
  <c r="I23" i="73"/>
  <c r="I27" i="73"/>
  <c r="I34" i="73"/>
  <c r="F43" i="75" l="1"/>
  <c r="F42" i="75"/>
  <c r="F41" i="75"/>
  <c r="F40" i="75"/>
  <c r="F39" i="75"/>
  <c r="H38" i="75"/>
  <c r="G38" i="75"/>
  <c r="F38" i="75"/>
  <c r="F37" i="75"/>
  <c r="F36" i="75"/>
  <c r="F35" i="75"/>
  <c r="H34" i="75"/>
  <c r="G34" i="75"/>
  <c r="F34" i="75"/>
  <c r="F33" i="75"/>
  <c r="F32" i="75"/>
  <c r="F31" i="75"/>
  <c r="F30" i="75"/>
  <c r="F29" i="75"/>
  <c r="F28" i="75"/>
  <c r="F27" i="75" s="1"/>
  <c r="H27" i="75"/>
  <c r="G27" i="75"/>
  <c r="F26" i="75"/>
  <c r="F25" i="75"/>
  <c r="F24" i="75"/>
  <c r="H23" i="75"/>
  <c r="G23" i="75"/>
  <c r="F23" i="75"/>
  <c r="F22" i="75"/>
  <c r="F21" i="75"/>
  <c r="F20" i="75"/>
  <c r="H19" i="75"/>
  <c r="G19" i="75"/>
  <c r="F19" i="75"/>
  <c r="F18" i="75"/>
  <c r="H17" i="75"/>
  <c r="G17" i="75"/>
  <c r="F17" i="75"/>
  <c r="F16" i="75"/>
  <c r="F15" i="75"/>
  <c r="F14" i="75"/>
  <c r="F13" i="75"/>
  <c r="F12" i="75"/>
  <c r="F11" i="75"/>
  <c r="F10" i="75"/>
  <c r="F9" i="75"/>
  <c r="F8" i="75"/>
  <c r="H6" i="75"/>
  <c r="G6" i="75"/>
  <c r="H7" i="75" l="1"/>
  <c r="G7" i="75"/>
  <c r="F6" i="75"/>
  <c r="G5" i="75"/>
  <c r="F7" i="75"/>
  <c r="F5" i="75" s="1"/>
  <c r="H5" i="75"/>
  <c r="G38" i="74"/>
  <c r="G34" i="74"/>
  <c r="G27" i="74"/>
  <c r="G23" i="74"/>
  <c r="G19" i="74"/>
  <c r="G17" i="74"/>
  <c r="G6" i="74"/>
  <c r="I5" i="72"/>
  <c r="I7" i="72"/>
  <c r="I6" i="72"/>
  <c r="I38" i="72"/>
  <c r="I34" i="72"/>
  <c r="I27" i="72"/>
  <c r="I23" i="72"/>
  <c r="I19" i="72"/>
  <c r="I17" i="72"/>
  <c r="G7" i="74" l="1"/>
  <c r="G5" i="74"/>
  <c r="I5" i="71"/>
  <c r="I7" i="71"/>
  <c r="I38" i="71"/>
  <c r="I34" i="71"/>
  <c r="I27" i="71"/>
  <c r="I23" i="71"/>
  <c r="I19" i="71"/>
  <c r="I17" i="71"/>
  <c r="I6" i="71"/>
  <c r="I5" i="70" l="1"/>
  <c r="I7" i="70"/>
  <c r="I6" i="70"/>
  <c r="I17" i="70"/>
  <c r="I19" i="70"/>
  <c r="I23" i="70"/>
  <c r="I27" i="70"/>
  <c r="I34" i="70"/>
  <c r="I38" i="70"/>
  <c r="F43" i="73" l="1"/>
  <c r="F42" i="73"/>
  <c r="F41" i="73"/>
  <c r="F40" i="73"/>
  <c r="F39" i="73"/>
  <c r="H38" i="73"/>
  <c r="G38" i="73"/>
  <c r="F38" i="73"/>
  <c r="F37" i="73"/>
  <c r="F36" i="73"/>
  <c r="F35" i="73"/>
  <c r="H34" i="73"/>
  <c r="G34" i="73"/>
  <c r="F34" i="73"/>
  <c r="F33" i="73"/>
  <c r="F32" i="73"/>
  <c r="F31" i="73"/>
  <c r="F30" i="73"/>
  <c r="F29" i="73"/>
  <c r="F28" i="73"/>
  <c r="F27" i="73" s="1"/>
  <c r="H27" i="73"/>
  <c r="G27" i="73"/>
  <c r="F26" i="73"/>
  <c r="F25" i="73"/>
  <c r="F24" i="73"/>
  <c r="H23" i="73"/>
  <c r="G23" i="73"/>
  <c r="F23" i="73"/>
  <c r="F22" i="73"/>
  <c r="F21" i="73"/>
  <c r="F20" i="73"/>
  <c r="H19" i="73"/>
  <c r="G19" i="73"/>
  <c r="F19" i="73"/>
  <c r="F18" i="73"/>
  <c r="H17" i="73"/>
  <c r="G17" i="73"/>
  <c r="F17" i="73"/>
  <c r="F16" i="73"/>
  <c r="F15" i="73"/>
  <c r="F14" i="73"/>
  <c r="F13" i="73"/>
  <c r="F12" i="73"/>
  <c r="F11" i="73"/>
  <c r="F10" i="73"/>
  <c r="F9" i="73"/>
  <c r="F8" i="73"/>
  <c r="H6" i="73"/>
  <c r="G6" i="73"/>
  <c r="F43" i="72"/>
  <c r="F42" i="72"/>
  <c r="F41" i="72"/>
  <c r="F40" i="72"/>
  <c r="F39" i="72"/>
  <c r="H38" i="72"/>
  <c r="G38" i="72"/>
  <c r="F38" i="72"/>
  <c r="F37" i="72"/>
  <c r="F36" i="72"/>
  <c r="F35" i="72"/>
  <c r="H34" i="72"/>
  <c r="G34" i="72"/>
  <c r="F34" i="72"/>
  <c r="F33" i="72"/>
  <c r="F32" i="72"/>
  <c r="F31" i="72"/>
  <c r="F30" i="72"/>
  <c r="F29" i="72"/>
  <c r="F28" i="72"/>
  <c r="H27" i="72"/>
  <c r="G27" i="72"/>
  <c r="F26" i="72"/>
  <c r="F25" i="72"/>
  <c r="F24" i="72"/>
  <c r="H23" i="72"/>
  <c r="G23" i="72"/>
  <c r="F23" i="72"/>
  <c r="F22" i="72"/>
  <c r="F21" i="72"/>
  <c r="F20" i="72"/>
  <c r="H19" i="72"/>
  <c r="G19" i="72"/>
  <c r="F19" i="72"/>
  <c r="F18" i="72"/>
  <c r="H17" i="72"/>
  <c r="G17" i="72"/>
  <c r="G7" i="72" s="1"/>
  <c r="F17" i="72"/>
  <c r="F16" i="72"/>
  <c r="F15" i="72"/>
  <c r="F14" i="72"/>
  <c r="F13" i="72"/>
  <c r="F12" i="72"/>
  <c r="F11" i="72"/>
  <c r="F10" i="72"/>
  <c r="F9" i="72"/>
  <c r="F8" i="72"/>
  <c r="H6" i="72"/>
  <c r="G6" i="72"/>
  <c r="H7" i="73" l="1"/>
  <c r="H5" i="73" s="1"/>
  <c r="G7" i="73"/>
  <c r="G5" i="73" s="1"/>
  <c r="F6" i="73"/>
  <c r="H7" i="72"/>
  <c r="F27" i="72"/>
  <c r="G5" i="72"/>
  <c r="F6" i="72"/>
  <c r="F7" i="73"/>
  <c r="F7" i="72"/>
  <c r="H5" i="72"/>
  <c r="I6" i="69"/>
  <c r="I5" i="69" s="1"/>
  <c r="I7" i="69"/>
  <c r="I23" i="69"/>
  <c r="F5" i="73" l="1"/>
  <c r="F5" i="72"/>
  <c r="I17" i="69"/>
  <c r="I19" i="69"/>
  <c r="I27" i="69"/>
  <c r="I34" i="69"/>
  <c r="I38" i="69"/>
  <c r="F43" i="71" l="1"/>
  <c r="F42" i="71"/>
  <c r="F41" i="71"/>
  <c r="F40" i="71"/>
  <c r="F39" i="71"/>
  <c r="H38" i="71"/>
  <c r="G38" i="71"/>
  <c r="F38" i="71"/>
  <c r="F37" i="71"/>
  <c r="F36" i="71"/>
  <c r="F35" i="71"/>
  <c r="H34" i="71"/>
  <c r="G34" i="71"/>
  <c r="F34" i="71"/>
  <c r="F33" i="71"/>
  <c r="F32" i="71"/>
  <c r="F31" i="71"/>
  <c r="F30" i="71"/>
  <c r="F29" i="71"/>
  <c r="F28" i="71"/>
  <c r="F27" i="71" s="1"/>
  <c r="H27" i="71"/>
  <c r="G27" i="71"/>
  <c r="F26" i="71"/>
  <c r="F25" i="71"/>
  <c r="F24" i="71"/>
  <c r="H23" i="71"/>
  <c r="G23" i="71"/>
  <c r="F23" i="71"/>
  <c r="F22" i="71"/>
  <c r="F21" i="71"/>
  <c r="F20" i="71"/>
  <c r="H19" i="71"/>
  <c r="G19" i="71"/>
  <c r="F19" i="71"/>
  <c r="F18" i="71"/>
  <c r="H17" i="71"/>
  <c r="G17" i="71"/>
  <c r="F17" i="71"/>
  <c r="F16" i="71"/>
  <c r="F15" i="71"/>
  <c r="F14" i="71"/>
  <c r="F13" i="71"/>
  <c r="F12" i="71"/>
  <c r="F11" i="71"/>
  <c r="F10" i="71"/>
  <c r="F9" i="71"/>
  <c r="F8" i="71"/>
  <c r="H6" i="71"/>
  <c r="G6" i="71"/>
  <c r="F43" i="70"/>
  <c r="F42" i="70"/>
  <c r="F41" i="70"/>
  <c r="F40" i="70"/>
  <c r="F39" i="70"/>
  <c r="H38" i="70"/>
  <c r="G38" i="70"/>
  <c r="F38" i="70"/>
  <c r="F37" i="70"/>
  <c r="F36" i="70"/>
  <c r="F35" i="70"/>
  <c r="H34" i="70"/>
  <c r="G34" i="70"/>
  <c r="F34" i="70"/>
  <c r="F33" i="70"/>
  <c r="F32" i="70"/>
  <c r="F31" i="70"/>
  <c r="F30" i="70"/>
  <c r="F29" i="70"/>
  <c r="F28" i="70"/>
  <c r="H27" i="70"/>
  <c r="G27" i="70"/>
  <c r="F26" i="70"/>
  <c r="F25" i="70"/>
  <c r="F24" i="70"/>
  <c r="H23" i="70"/>
  <c r="G23" i="70"/>
  <c r="F23" i="70"/>
  <c r="F22" i="70"/>
  <c r="F21" i="70"/>
  <c r="F20" i="70"/>
  <c r="H19" i="70"/>
  <c r="G19" i="70"/>
  <c r="F19" i="70"/>
  <c r="F18" i="70"/>
  <c r="F17" i="70" s="1"/>
  <c r="H17" i="70"/>
  <c r="G17" i="70"/>
  <c r="G7" i="70" s="1"/>
  <c r="F16" i="70"/>
  <c r="F15" i="70"/>
  <c r="F6" i="70" s="1"/>
  <c r="F14" i="70"/>
  <c r="F13" i="70"/>
  <c r="F12" i="70"/>
  <c r="F11" i="70"/>
  <c r="F10" i="70"/>
  <c r="F9" i="70"/>
  <c r="F8" i="70"/>
  <c r="H6" i="70"/>
  <c r="G6" i="70"/>
  <c r="G7" i="71" l="1"/>
  <c r="G5" i="71" s="1"/>
  <c r="F6" i="71"/>
  <c r="H7" i="71"/>
  <c r="H5" i="71" s="1"/>
  <c r="F27" i="70"/>
  <c r="F7" i="70"/>
  <c r="F5" i="70" s="1"/>
  <c r="H7" i="70"/>
  <c r="H5" i="70" s="1"/>
  <c r="G5" i="70"/>
  <c r="F7" i="71"/>
  <c r="F5" i="71" l="1"/>
  <c r="F43" i="69"/>
  <c r="F42" i="69"/>
  <c r="F41" i="69"/>
  <c r="F40" i="69"/>
  <c r="F39" i="69"/>
  <c r="H38" i="69"/>
  <c r="G38" i="69"/>
  <c r="F38" i="69"/>
  <c r="F37" i="69"/>
  <c r="F36" i="69"/>
  <c r="F35" i="69"/>
  <c r="H34" i="69"/>
  <c r="G34" i="69"/>
  <c r="F34" i="69"/>
  <c r="F33" i="69"/>
  <c r="F32" i="69"/>
  <c r="F31" i="69"/>
  <c r="F30" i="69"/>
  <c r="F29" i="69"/>
  <c r="F28" i="69"/>
  <c r="F27" i="69" s="1"/>
  <c r="H27" i="69"/>
  <c r="G27" i="69"/>
  <c r="F26" i="69"/>
  <c r="F25" i="69"/>
  <c r="F24" i="69"/>
  <c r="H23" i="69"/>
  <c r="G23" i="69"/>
  <c r="F23" i="69"/>
  <c r="F22" i="69"/>
  <c r="F21" i="69"/>
  <c r="F20" i="69"/>
  <c r="H19" i="69"/>
  <c r="G19" i="69"/>
  <c r="F19" i="69"/>
  <c r="F18" i="69"/>
  <c r="H17" i="69"/>
  <c r="G17" i="69"/>
  <c r="F17" i="69"/>
  <c r="F16" i="69"/>
  <c r="F15" i="69"/>
  <c r="F14" i="69"/>
  <c r="F13" i="69"/>
  <c r="F12" i="69"/>
  <c r="F6" i="69" s="1"/>
  <c r="F11" i="69"/>
  <c r="F10" i="69"/>
  <c r="F9" i="69"/>
  <c r="F8" i="69"/>
  <c r="H6" i="69"/>
  <c r="G6" i="69"/>
  <c r="H7" i="69" l="1"/>
  <c r="G7" i="69"/>
  <c r="G5" i="69" s="1"/>
  <c r="F7" i="69"/>
  <c r="F5" i="69" s="1"/>
  <c r="H5" i="69"/>
  <c r="G38" i="68"/>
  <c r="G34" i="68"/>
  <c r="G27" i="68"/>
  <c r="G23" i="68"/>
  <c r="G19" i="68"/>
  <c r="G17" i="68"/>
  <c r="G7" i="68" s="1"/>
  <c r="G6" i="68"/>
  <c r="G5" i="68" l="1"/>
</calcChain>
</file>

<file path=xl/sharedStrings.xml><?xml version="1.0" encoding="utf-8"?>
<sst xmlns="http://schemas.openxmlformats.org/spreadsheetml/2006/main" count="636" uniqueCount="65">
  <si>
    <t>県       計</t>
  </si>
  <si>
    <t>市　部　計</t>
  </si>
  <si>
    <t>郡　部　計</t>
  </si>
  <si>
    <t>和 歌 山 市</t>
  </si>
  <si>
    <t>海   南   市</t>
  </si>
  <si>
    <t>橋   本   市</t>
  </si>
  <si>
    <t>有   田   市</t>
  </si>
  <si>
    <t>御   坊   市</t>
  </si>
  <si>
    <t>田   辺   市</t>
  </si>
  <si>
    <t>新   宮   市</t>
  </si>
  <si>
    <t>海草郡</t>
  </si>
  <si>
    <t>伊都郡</t>
  </si>
  <si>
    <t>かつらぎ町</t>
  </si>
  <si>
    <t>九 度 山 町</t>
  </si>
  <si>
    <t>高   野   町</t>
  </si>
  <si>
    <t>有田郡</t>
  </si>
  <si>
    <t>湯   浅   町</t>
  </si>
  <si>
    <t>広   川   町</t>
  </si>
  <si>
    <t>日高郡</t>
  </si>
  <si>
    <t>美   浜   町</t>
  </si>
  <si>
    <t>日   高   町</t>
  </si>
  <si>
    <t>由   良   町</t>
  </si>
  <si>
    <t>印   南   町</t>
  </si>
  <si>
    <t>西牟婁郡</t>
  </si>
  <si>
    <t>白   浜   町</t>
  </si>
  <si>
    <t>上 富 田 町</t>
  </si>
  <si>
    <t>す さ み 町</t>
  </si>
  <si>
    <t>東牟婁郡</t>
  </si>
  <si>
    <t>那智勝浦町</t>
  </si>
  <si>
    <t>太   地   町</t>
  </si>
  <si>
    <t>古 座 川 町</t>
  </si>
  <si>
    <t>北   山   村</t>
  </si>
  <si>
    <t>みなべ町</t>
    <rPh sb="3" eb="4">
      <t>チョウ</t>
    </rPh>
    <phoneticPr fontId="3"/>
  </si>
  <si>
    <t>串本町</t>
    <rPh sb="0" eb="3">
      <t>クシモトチョウ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</si>
  <si>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</si>
  <si>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</si>
  <si>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</si>
  <si>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対前月増減</t>
    <rPh sb="0" eb="1">
      <t>タイ</t>
    </rPh>
    <rPh sb="1" eb="3">
      <t>ゼンゲツ</t>
    </rPh>
    <rPh sb="3" eb="5">
      <t>ゾウゲン</t>
    </rPh>
    <phoneticPr fontId="3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</si>
  <si>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3"/>
  </si>
  <si>
    <t>岩出市</t>
    <rPh sb="0" eb="2">
      <t>イワデ</t>
    </rPh>
    <rPh sb="2" eb="3">
      <t>シ</t>
    </rPh>
    <phoneticPr fontId="3"/>
  </si>
  <si>
    <t>各月１日現在の和歌山県の人口及び世帯数</t>
  </si>
  <si>
    <t>増減数</t>
    <rPh sb="0" eb="2">
      <t>ゾウゲン</t>
    </rPh>
    <rPh sb="2" eb="3">
      <t>スウ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</si>
  <si>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</si>
  <si>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</si>
  <si>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人口</t>
  </si>
  <si>
    <t>世帯数</t>
  </si>
  <si>
    <t>総数</t>
  </si>
  <si>
    <t>男</t>
  </si>
  <si>
    <t>女</t>
  </si>
  <si>
    <t>※令和3年4月１日現在</t>
    <rPh sb="1" eb="3">
      <t>レイワ</t>
    </rPh>
    <rPh sb="10" eb="11">
      <t>ザイ</t>
    </rPh>
    <phoneticPr fontId="1"/>
  </si>
  <si>
    <t>※令和3年5月１日現在</t>
    <rPh sb="1" eb="3">
      <t>レイワ</t>
    </rPh>
    <rPh sb="10" eb="11">
      <t>ザイ</t>
    </rPh>
    <phoneticPr fontId="1"/>
  </si>
  <si>
    <t>※令和3年6月１日現在</t>
    <rPh sb="1" eb="3">
      <t>レイワ</t>
    </rPh>
    <rPh sb="10" eb="11">
      <t>ザイ</t>
    </rPh>
    <phoneticPr fontId="1"/>
  </si>
  <si>
    <t>※令和3年7月１日現在</t>
    <rPh sb="1" eb="3">
      <t>レイワ</t>
    </rPh>
    <rPh sb="10" eb="11">
      <t>ザイ</t>
    </rPh>
    <phoneticPr fontId="1"/>
  </si>
  <si>
    <t>※令和3年8月１日現在</t>
    <rPh sb="1" eb="3">
      <t>レイワ</t>
    </rPh>
    <rPh sb="10" eb="11">
      <t>ザイ</t>
    </rPh>
    <phoneticPr fontId="1"/>
  </si>
  <si>
    <t>※令和3年9月１日現在</t>
    <rPh sb="1" eb="3">
      <t>レイワ</t>
    </rPh>
    <rPh sb="10" eb="11">
      <t>ザイ</t>
    </rPh>
    <phoneticPr fontId="1"/>
  </si>
  <si>
    <t>※令和3年10月１日現在</t>
    <rPh sb="1" eb="3">
      <t>レイワ</t>
    </rPh>
    <rPh sb="11" eb="12">
      <t>ザイ</t>
    </rPh>
    <phoneticPr fontId="1"/>
  </si>
  <si>
    <t>※令和3年11月１日現在</t>
    <rPh sb="1" eb="3">
      <t>レイワ</t>
    </rPh>
    <rPh sb="11" eb="12">
      <t>ザイ</t>
    </rPh>
    <phoneticPr fontId="1"/>
  </si>
  <si>
    <t>※令和3年12月１日現在</t>
    <rPh sb="1" eb="3">
      <t>レイワ</t>
    </rPh>
    <rPh sb="11" eb="12">
      <t>ザイ</t>
    </rPh>
    <phoneticPr fontId="1"/>
  </si>
  <si>
    <t>※令和4年1月１日現在</t>
    <rPh sb="1" eb="3">
      <t>レイワ</t>
    </rPh>
    <rPh sb="10" eb="11">
      <t>ザイ</t>
    </rPh>
    <phoneticPr fontId="1"/>
  </si>
  <si>
    <t>※令和２年国勢調査結果（確報値）に基づき算出しています。</t>
    <rPh sb="12" eb="14">
      <t>カクホウ</t>
    </rPh>
    <phoneticPr fontId="3"/>
  </si>
  <si>
    <t>※令和２年国勢調査結果（確報値）に基づき補正しました。</t>
    <rPh sb="12" eb="14">
      <t>カクホウ</t>
    </rPh>
    <rPh sb="14" eb="15">
      <t>アタイ</t>
    </rPh>
    <phoneticPr fontId="3"/>
  </si>
  <si>
    <t>※令和２年国勢調査結果（確報値）に基づき算出しています。</t>
    <rPh sb="12" eb="14">
      <t>カクホウ</t>
    </rPh>
    <phoneticPr fontId="3"/>
  </si>
  <si>
    <t>※令和4年2月１日現在</t>
    <rPh sb="1" eb="3">
      <t>レイワ</t>
    </rPh>
    <rPh sb="10" eb="11">
      <t>ザイ</t>
    </rPh>
    <phoneticPr fontId="1"/>
  </si>
  <si>
    <t>※令和4年3月１日現在</t>
    <rPh sb="1" eb="3">
      <t>レイワ</t>
    </rPh>
    <rPh sb="10" eb="11">
      <t>ザイ</t>
    </rPh>
    <phoneticPr fontId="1"/>
  </si>
  <si>
    <t>※令和２年国勢調査結果（確報値）に基づき補正しました。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</si>
</sst>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▲ &quot;0"/>
    <numFmt numFmtId="178" formatCode="#,##0;&quot;▲ &quot;#,##0"/>
  </numFmts>
  <fonts count="9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.8000000000000007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01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distributed"/>
    </xf>
    <xf numFmtId="0" fontId="0" fillId="2" borderId="2" xfId="0" applyFill="1" applyBorder="1" applyAlignment="1">
      <alignment horizontal="distributed"/>
    </xf>
    <xf numFmtId="0" fontId="0" fillId="2" borderId="3" xfId="0" applyFill="1" applyBorder="1" applyAlignment="1">
      <alignment horizontal="distributed"/>
    </xf>
    <xf numFmtId="0" fontId="0" fillId="2" borderId="4" xfId="0" applyFill="1" applyBorder="1" applyAlignment="1">
      <alignment horizontal="distributed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8" fontId="0" fillId="0" borderId="8" xfId="0" applyNumberFormat="1" applyBorder="1" applyAlignment="1">
      <alignment wrapText="1"/>
    </xf>
    <xf numFmtId="178" fontId="0" fillId="0" borderId="9" xfId="0" applyNumberFormat="1" applyBorder="1" applyAlignment="1">
      <alignment wrapText="1"/>
    </xf>
    <xf numFmtId="178" fontId="0" fillId="0" borderId="10" xfId="0" applyNumberFormat="1" applyFill="1" applyBorder="1" applyAlignment="1">
      <alignment shrinkToFit="1"/>
    </xf>
    <xf numFmtId="178" fontId="0" fillId="0" borderId="11" xfId="0" applyNumberFormat="1" applyBorder="1" applyAlignment="1">
      <alignment wrapText="1"/>
    </xf>
    <xf numFmtId="0" fontId="0" fillId="3" borderId="10" xfId="0" applyFill="1" applyBorder="1" applyAlignment="1">
      <alignment horizontal="distributed"/>
    </xf>
    <xf numFmtId="178" fontId="0" fillId="0" borderId="12" xfId="0" applyNumberFormat="1" applyBorder="1" applyAlignment="1">
      <alignment wrapText="1"/>
    </xf>
    <xf numFmtId="178" fontId="0" fillId="0" borderId="13" xfId="0" applyNumberFormat="1" applyBorder="1" applyAlignment="1">
      <alignment wrapText="1"/>
    </xf>
    <xf numFmtId="178" fontId="0" fillId="0" borderId="14" xfId="0" applyNumberFormat="1" applyBorder="1" applyAlignment="1">
      <alignment wrapText="1"/>
    </xf>
    <xf numFmtId="178" fontId="0" fillId="0" borderId="15" xfId="0" applyNumberFormat="1" applyBorder="1" applyAlignment="1">
      <alignment wrapText="1"/>
    </xf>
    <xf numFmtId="178" fontId="4" fillId="0" borderId="12" xfId="3" applyNumberFormat="1" applyFont="1" applyBorder="1" applyAlignment="1">
      <alignment horizontal="right"/>
    </xf>
    <xf numFmtId="178" fontId="4" fillId="0" borderId="9" xfId="3" applyNumberFormat="1" applyFont="1" applyBorder="1" applyAlignment="1">
      <alignment horizontal="right"/>
    </xf>
    <xf numFmtId="178" fontId="4" fillId="0" borderId="0" xfId="3" applyNumberFormat="1" applyFont="1" applyBorder="1"/>
    <xf numFmtId="178" fontId="4" fillId="0" borderId="8" xfId="3" applyNumberFormat="1" applyFont="1" applyBorder="1" applyAlignment="1"/>
    <xf numFmtId="178" fontId="4" fillId="0" borderId="16" xfId="3" applyNumberFormat="1" applyFont="1" applyBorder="1" applyAlignment="1"/>
    <xf numFmtId="178" fontId="4" fillId="0" borderId="17" xfId="3" applyNumberFormat="1" applyFont="1" applyFill="1" applyBorder="1"/>
    <xf numFmtId="178" fontId="4" fillId="0" borderId="6" xfId="3" applyNumberFormat="1" applyFont="1" applyFill="1" applyBorder="1"/>
    <xf numFmtId="178" fontId="4" fillId="0" borderId="18" xfId="3" applyNumberFormat="1" applyFont="1" applyFill="1" applyBorder="1"/>
    <xf numFmtId="178" fontId="4" fillId="0" borderId="17" xfId="3" applyNumberFormat="1" applyFont="1" applyFill="1" applyBorder="1" applyAlignment="1"/>
    <xf numFmtId="178" fontId="4" fillId="0" borderId="19" xfId="3" applyNumberFormat="1" applyFont="1" applyFill="1" applyBorder="1" applyAlignment="1"/>
    <xf numFmtId="0" fontId="0" fillId="4" borderId="10" xfId="0" applyFill="1" applyBorder="1" applyAlignment="1">
      <alignment horizontal="distributed"/>
    </xf>
    <xf numFmtId="178" fontId="4" fillId="0" borderId="12" xfId="3" applyNumberFormat="1" applyFont="1" applyFill="1" applyBorder="1"/>
    <xf numFmtId="178" fontId="4" fillId="0" borderId="9" xfId="3" applyNumberFormat="1" applyFont="1" applyFill="1" applyBorder="1"/>
    <xf numFmtId="178" fontId="4" fillId="0" borderId="0" xfId="3" applyNumberFormat="1" applyFont="1" applyFill="1" applyBorder="1"/>
    <xf numFmtId="178" fontId="4" fillId="0" borderId="8" xfId="3" applyNumberFormat="1" applyFont="1" applyFill="1" applyBorder="1" applyAlignment="1"/>
    <xf numFmtId="178" fontId="4" fillId="0" borderId="16" xfId="3" applyNumberFormat="1" applyFont="1" applyFill="1" applyBorder="1" applyAlignment="1"/>
    <xf numFmtId="178" fontId="4" fillId="0" borderId="5" xfId="3" applyNumberFormat="1" applyFont="1" applyFill="1" applyBorder="1"/>
    <xf numFmtId="178" fontId="4" fillId="0" borderId="20" xfId="3" applyNumberFormat="1" applyFont="1" applyFill="1" applyBorder="1"/>
    <xf numFmtId="178" fontId="4" fillId="0" borderId="20" xfId="3" applyNumberFormat="1" applyFont="1" applyFill="1" applyBorder="1" applyAlignment="1"/>
    <xf numFmtId="0" fontId="0" fillId="4" borderId="21" xfId="0" applyFill="1" applyBorder="1" applyAlignment="1">
      <alignment horizontal="distributed"/>
    </xf>
    <xf numFmtId="178" fontId="4" fillId="0" borderId="22" xfId="3" applyNumberFormat="1" applyFont="1" applyBorder="1" applyAlignment="1">
      <alignment horizontal="right"/>
    </xf>
    <xf numFmtId="178" fontId="4" fillId="0" borderId="23" xfId="3" applyNumberFormat="1" applyFont="1" applyBorder="1" applyAlignment="1">
      <alignment horizontal="right"/>
    </xf>
    <xf numFmtId="178" fontId="4" fillId="0" borderId="7" xfId="3" applyNumberFormat="1" applyFont="1" applyBorder="1"/>
    <xf numFmtId="178" fontId="4" fillId="0" borderId="24" xfId="3" applyNumberFormat="1" applyFont="1" applyBorder="1" applyAlignment="1"/>
    <xf numFmtId="178" fontId="4" fillId="0" borderId="25" xfId="3" applyNumberFormat="1" applyFont="1" applyBorder="1" applyAlignment="1"/>
    <xf numFmtId="176" fontId="0" fillId="0" borderId="0" xfId="0" applyNumberFormat="1" applyFill="1" applyAlignment="1"/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8" fontId="0" fillId="0" borderId="9" xfId="0" applyNumberFormat="1" applyFill="1" applyBorder="1" applyAlignment="1">
      <alignment shrinkToFit="1"/>
    </xf>
    <xf numFmtId="178" fontId="0" fillId="0" borderId="14" xfId="0" applyNumberFormat="1" applyFill="1" applyBorder="1" applyAlignment="1">
      <alignment shrinkToFit="1"/>
    </xf>
    <xf numFmtId="178" fontId="0" fillId="0" borderId="27" xfId="0" applyNumberFormat="1" applyFill="1" applyBorder="1" applyAlignment="1">
      <alignment shrinkToFit="1"/>
    </xf>
    <xf numFmtId="178" fontId="0" fillId="0" borderId="6" xfId="0" applyNumberFormat="1" applyFill="1" applyBorder="1" applyAlignment="1">
      <alignment shrinkToFit="1"/>
    </xf>
    <xf numFmtId="178" fontId="0" fillId="0" borderId="23" xfId="0" applyNumberFormat="1" applyFill="1" applyBorder="1" applyAlignment="1">
      <alignment shrinkToFit="1"/>
    </xf>
    <xf numFmtId="178" fontId="0" fillId="0" borderId="5" xfId="0" applyNumberFormat="1" applyFill="1" applyBorder="1" applyAlignment="1">
      <alignment shrinkToFit="1"/>
    </xf>
    <xf numFmtId="178" fontId="0" fillId="0" borderId="0" xfId="0" applyNumberFormat="1"/>
    <xf numFmtId="178" fontId="4" fillId="0" borderId="28" xfId="3" applyNumberFormat="1" applyFont="1" applyFill="1" applyBorder="1"/>
    <xf numFmtId="178" fontId="0" fillId="0" borderId="0" xfId="0" applyNumberFormat="1" applyFill="1" applyBorder="1" applyAlignment="1">
      <alignment shrinkToFit="1"/>
    </xf>
    <xf numFmtId="178" fontId="0" fillId="0" borderId="16" xfId="0" applyNumberFormat="1" applyFill="1" applyBorder="1" applyAlignment="1">
      <alignment shrinkToFit="1"/>
    </xf>
    <xf numFmtId="178" fontId="4" fillId="0" borderId="14" xfId="0" applyNumberFormat="1" applyFont="1" applyFill="1" applyBorder="1" applyAlignment="1">
      <alignment shrinkToFit="1"/>
    </xf>
    <xf numFmtId="178" fontId="4" fillId="0" borderId="0" xfId="0" applyNumberFormat="1" applyFont="1"/>
    <xf numFmtId="0" fontId="4" fillId="0" borderId="0" xfId="0" applyFont="1"/>
    <xf numFmtId="0" fontId="0" fillId="4" borderId="10" xfId="0" applyFont="1" applyFill="1" applyBorder="1" applyAlignment="1">
      <alignment horizontal="distributed"/>
    </xf>
    <xf numFmtId="0" fontId="6" fillId="0" borderId="0" xfId="0" applyFont="1" applyFill="1"/>
    <xf numFmtId="178" fontId="0" fillId="0" borderId="22" xfId="0" applyNumberFormat="1" applyFill="1" applyBorder="1" applyAlignment="1">
      <alignment shrinkToFit="1"/>
    </xf>
    <xf numFmtId="178" fontId="0" fillId="0" borderId="8" xfId="3" applyNumberFormat="1" applyFont="1" applyBorder="1" applyAlignment="1"/>
    <xf numFmtId="176" fontId="2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  <xf numFmtId="178" fontId="0" fillId="0" borderId="1" xfId="0" applyNumberFormat="1" applyFill="1" applyBorder="1" applyAlignment="1">
      <alignment shrinkToFit="1"/>
    </xf>
    <xf numFmtId="178" fontId="0" fillId="0" borderId="8" xfId="0" applyNumberFormat="1" applyFill="1" applyBorder="1" applyAlignment="1">
      <alignment shrinkToFit="1"/>
    </xf>
    <xf numFmtId="178" fontId="0" fillId="0" borderId="26" xfId="0" applyNumberFormat="1" applyFill="1" applyBorder="1" applyAlignment="1">
      <alignment shrinkToFit="1"/>
    </xf>
    <xf numFmtId="0" fontId="6" fillId="0" borderId="0" xfId="0" applyFont="1" applyAlignment="1"/>
    <xf numFmtId="0" fontId="0" fillId="0" borderId="29" xfId="0" applyFont="1" applyFill="1" applyBorder="1" applyAlignment="1">
      <alignment horizontal="left" vertical="top"/>
    </xf>
    <xf numFmtId="178" fontId="0" fillId="0" borderId="36" xfId="0" applyNumberFormat="1" applyFill="1" applyBorder="1" applyAlignment="1">
      <alignment wrapText="1"/>
    </xf>
    <xf numFmtId="178" fontId="0" fillId="0" borderId="37" xfId="0" applyNumberFormat="1" applyFill="1" applyBorder="1" applyAlignment="1">
      <alignment wrapText="1"/>
    </xf>
    <xf numFmtId="178" fontId="4" fillId="0" borderId="25" xfId="3" applyNumberFormat="1" applyFont="1" applyFill="1" applyBorder="1" applyAlignment="1"/>
    <xf numFmtId="178" fontId="0" fillId="0" borderId="36" xfId="0" applyNumberFormat="1" applyBorder="1" applyAlignment="1">
      <alignment wrapText="1"/>
    </xf>
    <xf numFmtId="178" fontId="0" fillId="0" borderId="37" xfId="0" applyNumberFormat="1" applyBorder="1" applyAlignment="1">
      <alignment wrapText="1"/>
    </xf>
    <xf numFmtId="176" fontId="0" fillId="0" borderId="29" xfId="0" applyNumberFormat="1" applyFill="1" applyBorder="1" applyAlignment="1"/>
    <xf numFmtId="178" fontId="4" fillId="0" borderId="9" xfId="3" applyNumberFormat="1" applyFont="1" applyFill="1" applyBorder="1" applyAlignment="1"/>
    <xf numFmtId="0" fontId="0" fillId="6" borderId="0" xfId="0" applyFill="1"/>
    <xf numFmtId="177" fontId="0" fillId="6" borderId="0" xfId="0" applyNumberFormat="1" applyFill="1" applyAlignment="1">
      <alignment horizontal="right"/>
    </xf>
    <xf numFmtId="0" fontId="0" fillId="2" borderId="30" xfId="0" applyFill="1" applyBorder="1" applyAlignment="1"/>
    <xf numFmtId="0" fontId="0" fillId="2" borderId="31" xfId="0" applyFill="1" applyBorder="1" applyAlignment="1"/>
    <xf numFmtId="0" fontId="0" fillId="2" borderId="32" xfId="0" applyFill="1" applyBorder="1" applyAlignment="1"/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 wrapText="1"/>
    </xf>
    <xf numFmtId="176" fontId="0" fillId="2" borderId="34" xfId="0" applyNumberFormat="1" applyFill="1" applyBorder="1" applyAlignment="1">
      <alignment horizontal="center" vertical="center" wrapText="1"/>
    </xf>
    <xf numFmtId="176" fontId="0" fillId="2" borderId="35" xfId="0" applyNumberForma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6">
    <cellStyle name="ハイパーリンク 2" xfId="1"/>
    <cellStyle name="ハイパーリンク 3" xfId="2"/>
    <cellStyle name="桁区切り 2" xfId="3"/>
    <cellStyle name="桁区切り 3" xfId="4"/>
    <cellStyle name="標準" xfId="0" builtinId="0"/>
    <cellStyle name="標準 2" xfId="5"/>
  </cellStyles>
  <dxfs count="0"/>
  <tableStyles count="1" defaultTableStyle="TableStyleMedium2" defaultPivotStyle="PivotStyleLight16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L39" sqref="L39"/>
      <selection pane="topRight" activeCell="L39" sqref="L39"/>
      <selection pane="bottomLeft" activeCell="L39" sqref="L39"/>
      <selection pane="bottomRight" activeCell="M35" sqref="M35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49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917408</v>
      </c>
      <c r="C5" s="10">
        <v>432503</v>
      </c>
      <c r="D5" s="10">
        <v>484905</v>
      </c>
      <c r="E5" s="10">
        <v>395000</v>
      </c>
      <c r="F5" s="11">
        <v>-1808</v>
      </c>
      <c r="G5" s="49">
        <f>SUBTOTAL(9,G6:G43)</f>
        <v>-592</v>
      </c>
      <c r="H5" s="49">
        <f>F5-G5</f>
        <v>-1216</v>
      </c>
      <c r="I5" s="72">
        <v>577</v>
      </c>
      <c r="J5" s="53"/>
      <c r="L5" s="66"/>
    </row>
    <row r="6" spans="1:12" ht="18" customHeight="1" x14ac:dyDescent="0.15">
      <c r="A6" s="13" t="s">
        <v>1</v>
      </c>
      <c r="B6" s="14">
        <v>722251</v>
      </c>
      <c r="C6" s="10">
        <v>340452</v>
      </c>
      <c r="D6" s="10">
        <v>381799</v>
      </c>
      <c r="E6" s="10">
        <v>312462</v>
      </c>
      <c r="F6" s="11">
        <v>-1279</v>
      </c>
      <c r="G6" s="47">
        <f t="shared" ref="G6" si="0">SUBTOTAL(9,G8:G16)</f>
        <v>-389</v>
      </c>
      <c r="H6" s="47">
        <f t="shared" ref="H6:H43" si="1">F6-G6</f>
        <v>-890</v>
      </c>
      <c r="I6" s="56">
        <v>471</v>
      </c>
      <c r="J6" s="53"/>
      <c r="L6" s="66"/>
    </row>
    <row r="7" spans="1:12" ht="18" customHeight="1" x14ac:dyDescent="0.15">
      <c r="A7" s="2" t="s">
        <v>2</v>
      </c>
      <c r="B7" s="15">
        <v>195157</v>
      </c>
      <c r="C7" s="16">
        <v>92051</v>
      </c>
      <c r="D7" s="16">
        <v>103106</v>
      </c>
      <c r="E7" s="16">
        <v>82538</v>
      </c>
      <c r="F7" s="67">
        <v>-529</v>
      </c>
      <c r="G7" s="48">
        <f>SUBTOTAL(9,G17:G43)</f>
        <v>-203</v>
      </c>
      <c r="H7" s="48">
        <f t="shared" si="1"/>
        <v>-326</v>
      </c>
      <c r="I7" s="73">
        <v>106</v>
      </c>
      <c r="J7" s="53"/>
      <c r="L7" s="66"/>
    </row>
    <row r="8" spans="1:12" ht="18" customHeight="1" x14ac:dyDescent="0.15">
      <c r="A8" s="13" t="s">
        <v>3</v>
      </c>
      <c r="B8" s="18">
        <v>355573</v>
      </c>
      <c r="C8" s="19">
        <v>167320</v>
      </c>
      <c r="D8" s="19">
        <v>188253</v>
      </c>
      <c r="E8" s="20">
        <v>158134</v>
      </c>
      <c r="F8" s="11">
        <v>-430</v>
      </c>
      <c r="G8" s="47">
        <v>-187</v>
      </c>
      <c r="H8" s="49">
        <f t="shared" si="1"/>
        <v>-243</v>
      </c>
      <c r="I8" s="33">
        <v>304</v>
      </c>
      <c r="J8" s="53"/>
      <c r="L8" s="66"/>
    </row>
    <row r="9" spans="1:12" ht="18" customHeight="1" x14ac:dyDescent="0.15">
      <c r="A9" s="13" t="s">
        <v>4</v>
      </c>
      <c r="B9" s="18">
        <v>47878</v>
      </c>
      <c r="C9" s="19">
        <v>22280</v>
      </c>
      <c r="D9" s="19">
        <v>25598</v>
      </c>
      <c r="E9" s="20">
        <v>20076</v>
      </c>
      <c r="F9" s="11">
        <v>-147</v>
      </c>
      <c r="G9" s="47">
        <v>-41</v>
      </c>
      <c r="H9" s="47">
        <f t="shared" si="1"/>
        <v>-106</v>
      </c>
      <c r="I9" s="33">
        <v>18</v>
      </c>
      <c r="J9" s="53"/>
      <c r="L9" s="66"/>
    </row>
    <row r="10" spans="1:12" ht="18" customHeight="1" x14ac:dyDescent="0.15">
      <c r="A10" s="13" t="s">
        <v>5</v>
      </c>
      <c r="B10" s="18">
        <v>60486</v>
      </c>
      <c r="C10" s="19">
        <v>28443</v>
      </c>
      <c r="D10" s="19">
        <v>32043</v>
      </c>
      <c r="E10" s="20">
        <v>24079</v>
      </c>
      <c r="F10" s="11">
        <v>-79</v>
      </c>
      <c r="G10" s="47">
        <v>-25</v>
      </c>
      <c r="H10" s="47">
        <f t="shared" si="1"/>
        <v>-54</v>
      </c>
      <c r="I10" s="33">
        <v>49</v>
      </c>
      <c r="J10" s="53"/>
      <c r="L10" s="66"/>
    </row>
    <row r="11" spans="1:12" ht="18" customHeight="1" x14ac:dyDescent="0.15">
      <c r="A11" s="13" t="s">
        <v>6</v>
      </c>
      <c r="B11" s="18">
        <v>26251</v>
      </c>
      <c r="C11" s="19">
        <v>12436</v>
      </c>
      <c r="D11" s="19">
        <v>13815</v>
      </c>
      <c r="E11" s="20">
        <v>10241</v>
      </c>
      <c r="F11" s="11">
        <v>-56</v>
      </c>
      <c r="G11" s="47">
        <v>-5</v>
      </c>
      <c r="H11" s="47">
        <f t="shared" si="1"/>
        <v>-51</v>
      </c>
      <c r="I11" s="33">
        <v>3</v>
      </c>
      <c r="J11" s="53"/>
      <c r="L11" s="66"/>
    </row>
    <row r="12" spans="1:12" ht="18" customHeight="1" x14ac:dyDescent="0.15">
      <c r="A12" s="13" t="s">
        <v>7</v>
      </c>
      <c r="B12" s="18">
        <v>23284</v>
      </c>
      <c r="C12" s="19">
        <v>11290</v>
      </c>
      <c r="D12" s="19">
        <v>11994</v>
      </c>
      <c r="E12" s="20">
        <v>10124</v>
      </c>
      <c r="F12" s="11">
        <v>-68</v>
      </c>
      <c r="G12" s="47">
        <v>-31</v>
      </c>
      <c r="H12" s="47">
        <f t="shared" si="1"/>
        <v>-37</v>
      </c>
      <c r="I12" s="33">
        <v>0</v>
      </c>
      <c r="J12" s="53"/>
      <c r="L12" s="66"/>
    </row>
    <row r="13" spans="1:12" ht="18" customHeight="1" x14ac:dyDescent="0.15">
      <c r="A13" s="13" t="s">
        <v>8</v>
      </c>
      <c r="B13" s="18">
        <v>69299</v>
      </c>
      <c r="C13" s="19">
        <v>32505</v>
      </c>
      <c r="D13" s="19">
        <v>36794</v>
      </c>
      <c r="E13" s="20">
        <v>31210</v>
      </c>
      <c r="F13" s="11">
        <v>-279</v>
      </c>
      <c r="G13" s="47">
        <v>-57</v>
      </c>
      <c r="H13" s="47">
        <f t="shared" si="1"/>
        <v>-222</v>
      </c>
      <c r="I13" s="33">
        <v>41</v>
      </c>
      <c r="J13" s="53"/>
      <c r="L13" s="66"/>
    </row>
    <row r="14" spans="1:12" ht="18" customHeight="1" x14ac:dyDescent="0.15">
      <c r="A14" s="13" t="s">
        <v>9</v>
      </c>
      <c r="B14" s="18">
        <v>26928</v>
      </c>
      <c r="C14" s="19">
        <v>12488</v>
      </c>
      <c r="D14" s="19">
        <v>14440</v>
      </c>
      <c r="E14" s="20">
        <v>13033</v>
      </c>
      <c r="F14" s="11">
        <v>-106</v>
      </c>
      <c r="G14" s="47">
        <v>-25</v>
      </c>
      <c r="H14" s="47">
        <f t="shared" si="1"/>
        <v>-81</v>
      </c>
      <c r="I14" s="33">
        <v>-25</v>
      </c>
      <c r="J14" s="53"/>
      <c r="L14" s="66"/>
    </row>
    <row r="15" spans="1:12" ht="18" customHeight="1" x14ac:dyDescent="0.15">
      <c r="A15" s="13" t="s">
        <v>35</v>
      </c>
      <c r="B15" s="18">
        <v>58522</v>
      </c>
      <c r="C15" s="19">
        <v>27692</v>
      </c>
      <c r="D15" s="19">
        <v>30830</v>
      </c>
      <c r="E15" s="20">
        <v>23379</v>
      </c>
      <c r="F15" s="11">
        <v>-78</v>
      </c>
      <c r="G15" s="47">
        <v>-25</v>
      </c>
      <c r="H15" s="47">
        <f t="shared" si="1"/>
        <v>-53</v>
      </c>
      <c r="I15" s="33">
        <v>24</v>
      </c>
      <c r="J15" s="53"/>
      <c r="L15" s="66"/>
    </row>
    <row r="16" spans="1:12" ht="18" customHeight="1" x14ac:dyDescent="0.15">
      <c r="A16" s="13" t="s">
        <v>39</v>
      </c>
      <c r="B16" s="18">
        <v>54030</v>
      </c>
      <c r="C16" s="19">
        <v>25998</v>
      </c>
      <c r="D16" s="19">
        <v>28032</v>
      </c>
      <c r="E16" s="20">
        <v>22186</v>
      </c>
      <c r="F16" s="11">
        <v>-36</v>
      </c>
      <c r="G16" s="48">
        <v>7</v>
      </c>
      <c r="H16" s="48">
        <f t="shared" si="1"/>
        <v>-43</v>
      </c>
      <c r="I16" s="33">
        <v>57</v>
      </c>
      <c r="J16" s="53"/>
      <c r="L16" s="66"/>
    </row>
    <row r="17" spans="1:12" ht="18" customHeight="1" x14ac:dyDescent="0.15">
      <c r="A17" s="5" t="s">
        <v>10</v>
      </c>
      <c r="B17" s="23">
        <v>8158</v>
      </c>
      <c r="C17" s="24">
        <v>3759</v>
      </c>
      <c r="D17" s="24">
        <v>4399</v>
      </c>
      <c r="E17" s="25">
        <v>3456</v>
      </c>
      <c r="F17" s="52">
        <v>-37</v>
      </c>
      <c r="G17" s="48">
        <f>SUBTOTAL(9,G18)</f>
        <v>-20</v>
      </c>
      <c r="H17" s="50">
        <f t="shared" si="1"/>
        <v>-17</v>
      </c>
      <c r="I17" s="27">
        <v>-3</v>
      </c>
      <c r="J17" s="53"/>
      <c r="L17" s="66"/>
    </row>
    <row r="18" spans="1:12" ht="18" customHeight="1" x14ac:dyDescent="0.15">
      <c r="A18" s="28" t="s">
        <v>38</v>
      </c>
      <c r="B18" s="29">
        <v>8158</v>
      </c>
      <c r="C18" s="30">
        <v>3759</v>
      </c>
      <c r="D18" s="30">
        <v>4399</v>
      </c>
      <c r="E18" s="31">
        <v>3456</v>
      </c>
      <c r="F18" s="11">
        <v>-37</v>
      </c>
      <c r="G18" s="48">
        <v>-20</v>
      </c>
      <c r="H18" s="50">
        <f t="shared" si="1"/>
        <v>-17</v>
      </c>
      <c r="I18" s="33">
        <v>-3</v>
      </c>
      <c r="J18" s="53"/>
      <c r="L18" s="66"/>
    </row>
    <row r="19" spans="1:12" ht="18" customHeight="1" x14ac:dyDescent="0.15">
      <c r="A19" s="3" t="s">
        <v>11</v>
      </c>
      <c r="B19" s="34">
        <v>22569</v>
      </c>
      <c r="C19" s="24">
        <v>10619</v>
      </c>
      <c r="D19" s="24">
        <v>11950</v>
      </c>
      <c r="E19" s="35">
        <v>9150</v>
      </c>
      <c r="F19" s="52">
        <v>-67</v>
      </c>
      <c r="G19" s="48">
        <f t="shared" ref="G19" si="2">SUBTOTAL(9,G20:G22)</f>
        <v>-20</v>
      </c>
      <c r="H19" s="50">
        <f t="shared" si="1"/>
        <v>-47</v>
      </c>
      <c r="I19" s="36">
        <v>3</v>
      </c>
      <c r="J19" s="53"/>
      <c r="L19" s="66"/>
    </row>
    <row r="20" spans="1:12" ht="18" customHeight="1" x14ac:dyDescent="0.15">
      <c r="A20" s="28" t="s">
        <v>12</v>
      </c>
      <c r="B20" s="18">
        <v>15844</v>
      </c>
      <c r="C20" s="19">
        <v>7395</v>
      </c>
      <c r="D20" s="19">
        <v>8449</v>
      </c>
      <c r="E20" s="20">
        <v>6240</v>
      </c>
      <c r="F20" s="11">
        <v>-50</v>
      </c>
      <c r="G20" s="47">
        <v>-15</v>
      </c>
      <c r="H20" s="49">
        <f t="shared" si="1"/>
        <v>-35</v>
      </c>
      <c r="I20" s="33">
        <v>1</v>
      </c>
      <c r="J20" s="53"/>
      <c r="L20" s="66"/>
    </row>
    <row r="21" spans="1:12" ht="18" customHeight="1" x14ac:dyDescent="0.15">
      <c r="A21" s="28" t="s">
        <v>13</v>
      </c>
      <c r="B21" s="18">
        <v>3802</v>
      </c>
      <c r="C21" s="19">
        <v>1758</v>
      </c>
      <c r="D21" s="19">
        <v>2044</v>
      </c>
      <c r="E21" s="20">
        <v>1511</v>
      </c>
      <c r="F21" s="11">
        <v>-8</v>
      </c>
      <c r="G21" s="47">
        <v>0</v>
      </c>
      <c r="H21" s="47">
        <f t="shared" si="1"/>
        <v>-8</v>
      </c>
      <c r="I21" s="33">
        <v>-2</v>
      </c>
      <c r="J21" s="53"/>
      <c r="L21" s="66"/>
    </row>
    <row r="22" spans="1:12" ht="18" customHeight="1" x14ac:dyDescent="0.15">
      <c r="A22" s="60" t="s">
        <v>14</v>
      </c>
      <c r="B22" s="18">
        <v>2923</v>
      </c>
      <c r="C22" s="19">
        <v>1466</v>
      </c>
      <c r="D22" s="19">
        <v>1457</v>
      </c>
      <c r="E22" s="20">
        <v>1399</v>
      </c>
      <c r="F22" s="11">
        <v>-9</v>
      </c>
      <c r="G22" s="57">
        <v>-5</v>
      </c>
      <c r="H22" s="48">
        <f t="shared" si="1"/>
        <v>-4</v>
      </c>
      <c r="I22" s="33">
        <v>4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42885</v>
      </c>
      <c r="C23" s="24">
        <v>20238</v>
      </c>
      <c r="D23" s="24">
        <v>22647</v>
      </c>
      <c r="E23" s="35">
        <v>16624</v>
      </c>
      <c r="F23" s="52">
        <v>-72</v>
      </c>
      <c r="G23" s="48">
        <f t="shared" ref="G23" si="3">SUBTOTAL(9,G24:G26)</f>
        <v>-24</v>
      </c>
      <c r="H23" s="50">
        <f t="shared" si="1"/>
        <v>-48</v>
      </c>
      <c r="I23" s="36">
        <v>38</v>
      </c>
      <c r="J23" s="53"/>
      <c r="L23" s="66"/>
    </row>
    <row r="24" spans="1:12" ht="18" customHeight="1" x14ac:dyDescent="0.15">
      <c r="A24" s="28" t="s">
        <v>16</v>
      </c>
      <c r="B24" s="18">
        <v>11013</v>
      </c>
      <c r="C24" s="19">
        <v>5133</v>
      </c>
      <c r="D24" s="19">
        <v>5880</v>
      </c>
      <c r="E24" s="20">
        <v>4594</v>
      </c>
      <c r="F24" s="11">
        <v>-42</v>
      </c>
      <c r="G24" s="47">
        <v>-20</v>
      </c>
      <c r="H24" s="49">
        <f t="shared" si="1"/>
        <v>-22</v>
      </c>
      <c r="I24" s="33">
        <v>1</v>
      </c>
      <c r="J24" s="53"/>
      <c r="L24" s="66"/>
    </row>
    <row r="25" spans="1:12" ht="18" customHeight="1" x14ac:dyDescent="0.15">
      <c r="A25" s="28" t="s">
        <v>17</v>
      </c>
      <c r="B25" s="18">
        <v>6727</v>
      </c>
      <c r="C25" s="19">
        <v>3173</v>
      </c>
      <c r="D25" s="19">
        <v>3554</v>
      </c>
      <c r="E25" s="20">
        <v>2494</v>
      </c>
      <c r="F25" s="11">
        <v>0</v>
      </c>
      <c r="G25" s="47">
        <v>1</v>
      </c>
      <c r="H25" s="47">
        <f t="shared" si="1"/>
        <v>-1</v>
      </c>
      <c r="I25" s="33">
        <v>12</v>
      </c>
      <c r="J25" s="53"/>
      <c r="L25" s="66"/>
    </row>
    <row r="26" spans="1:12" ht="18" customHeight="1" x14ac:dyDescent="0.15">
      <c r="A26" s="28" t="s">
        <v>36</v>
      </c>
      <c r="B26" s="18">
        <v>25145</v>
      </c>
      <c r="C26" s="19">
        <v>11932</v>
      </c>
      <c r="D26" s="19">
        <v>13213</v>
      </c>
      <c r="E26" s="20">
        <v>9536</v>
      </c>
      <c r="F26" s="11">
        <v>-30</v>
      </c>
      <c r="G26" s="48">
        <v>-5</v>
      </c>
      <c r="H26" s="48">
        <f t="shared" si="1"/>
        <v>-25</v>
      </c>
      <c r="I26" s="33">
        <v>25</v>
      </c>
      <c r="J26" s="53"/>
      <c r="L26" s="66"/>
    </row>
    <row r="27" spans="1:12" ht="18" customHeight="1" x14ac:dyDescent="0.15">
      <c r="A27" s="3" t="s">
        <v>18</v>
      </c>
      <c r="B27" s="34">
        <v>48135</v>
      </c>
      <c r="C27" s="24">
        <v>23030</v>
      </c>
      <c r="D27" s="24">
        <v>25105</v>
      </c>
      <c r="E27" s="35">
        <v>18835</v>
      </c>
      <c r="F27" s="52">
        <v>-188</v>
      </c>
      <c r="G27" s="49">
        <f t="shared" ref="G27" si="4">SUBTOTAL(9,G28:G33)</f>
        <v>-61</v>
      </c>
      <c r="H27" s="50">
        <f t="shared" si="1"/>
        <v>-127</v>
      </c>
      <c r="I27" s="36">
        <v>9</v>
      </c>
      <c r="J27" s="53"/>
      <c r="L27" s="66"/>
    </row>
    <row r="28" spans="1:12" ht="18" customHeight="1" x14ac:dyDescent="0.15">
      <c r="A28" s="28" t="s">
        <v>19</v>
      </c>
      <c r="B28" s="18">
        <v>6765</v>
      </c>
      <c r="C28" s="19">
        <v>3176</v>
      </c>
      <c r="D28" s="19">
        <v>3589</v>
      </c>
      <c r="E28" s="20">
        <v>2848</v>
      </c>
      <c r="F28" s="11">
        <v>-30</v>
      </c>
      <c r="G28" s="49">
        <v>-11</v>
      </c>
      <c r="H28" s="49">
        <f t="shared" si="1"/>
        <v>-19</v>
      </c>
      <c r="I28" s="33">
        <v>3</v>
      </c>
      <c r="J28" s="53"/>
      <c r="L28" s="66"/>
    </row>
    <row r="29" spans="1:12" ht="18" customHeight="1" x14ac:dyDescent="0.15">
      <c r="A29" s="28" t="s">
        <v>20</v>
      </c>
      <c r="B29" s="18">
        <v>7641</v>
      </c>
      <c r="C29" s="19">
        <v>3639</v>
      </c>
      <c r="D29" s="19">
        <v>4002</v>
      </c>
      <c r="E29" s="20">
        <v>2903</v>
      </c>
      <c r="F29" s="11">
        <v>-32</v>
      </c>
      <c r="G29" s="47">
        <v>-11</v>
      </c>
      <c r="H29" s="47">
        <f t="shared" si="1"/>
        <v>-21</v>
      </c>
      <c r="I29" s="33">
        <v>-1</v>
      </c>
      <c r="J29" s="53"/>
      <c r="L29" s="66"/>
    </row>
    <row r="30" spans="1:12" ht="18" customHeight="1" x14ac:dyDescent="0.15">
      <c r="A30" s="28" t="s">
        <v>21</v>
      </c>
      <c r="B30" s="18">
        <v>5298</v>
      </c>
      <c r="C30" s="19">
        <v>2644</v>
      </c>
      <c r="D30" s="19">
        <v>2654</v>
      </c>
      <c r="E30" s="20">
        <v>2263</v>
      </c>
      <c r="F30" s="11">
        <v>-31</v>
      </c>
      <c r="G30" s="47">
        <v>-9</v>
      </c>
      <c r="H30" s="47">
        <f t="shared" si="1"/>
        <v>-22</v>
      </c>
      <c r="I30" s="33">
        <v>5</v>
      </c>
      <c r="J30" s="53"/>
      <c r="L30" s="66"/>
    </row>
    <row r="31" spans="1:12" ht="18" customHeight="1" x14ac:dyDescent="0.15">
      <c r="A31" s="28" t="s">
        <v>22</v>
      </c>
      <c r="B31" s="18">
        <v>7664</v>
      </c>
      <c r="C31" s="19">
        <v>3637</v>
      </c>
      <c r="D31" s="19">
        <v>4027</v>
      </c>
      <c r="E31" s="20">
        <v>3002</v>
      </c>
      <c r="F31" s="11">
        <v>6</v>
      </c>
      <c r="G31" s="47">
        <v>-4</v>
      </c>
      <c r="H31" s="47">
        <f t="shared" si="1"/>
        <v>10</v>
      </c>
      <c r="I31" s="33">
        <v>13</v>
      </c>
      <c r="J31" s="53"/>
      <c r="L31" s="66"/>
    </row>
    <row r="32" spans="1:12" ht="18" customHeight="1" x14ac:dyDescent="0.15">
      <c r="A32" s="28" t="s">
        <v>32</v>
      </c>
      <c r="B32" s="18">
        <v>11698</v>
      </c>
      <c r="C32" s="19">
        <v>5547</v>
      </c>
      <c r="D32" s="19">
        <v>6151</v>
      </c>
      <c r="E32" s="20">
        <v>4254</v>
      </c>
      <c r="F32" s="11">
        <v>-64</v>
      </c>
      <c r="G32" s="47">
        <v>-11</v>
      </c>
      <c r="H32" s="47">
        <f t="shared" si="1"/>
        <v>-53</v>
      </c>
      <c r="I32" s="33">
        <v>-10</v>
      </c>
      <c r="J32" s="53"/>
      <c r="L32" s="66"/>
    </row>
    <row r="33" spans="1:12" ht="18" customHeight="1" x14ac:dyDescent="0.15">
      <c r="A33" s="28" t="s">
        <v>34</v>
      </c>
      <c r="B33" s="18">
        <v>9069</v>
      </c>
      <c r="C33" s="19">
        <v>4387</v>
      </c>
      <c r="D33" s="19">
        <v>4682</v>
      </c>
      <c r="E33" s="20">
        <v>3565</v>
      </c>
      <c r="F33" s="11">
        <v>-37</v>
      </c>
      <c r="G33" s="47">
        <v>-15</v>
      </c>
      <c r="H33" s="48">
        <f t="shared" si="1"/>
        <v>-22</v>
      </c>
      <c r="I33" s="33">
        <v>-1</v>
      </c>
      <c r="J33" s="53"/>
      <c r="L33" s="66"/>
    </row>
    <row r="34" spans="1:12" ht="18" customHeight="1" x14ac:dyDescent="0.15">
      <c r="A34" s="3" t="s">
        <v>23</v>
      </c>
      <c r="B34" s="34">
        <v>38943</v>
      </c>
      <c r="C34" s="24">
        <v>18326</v>
      </c>
      <c r="D34" s="24">
        <v>20617</v>
      </c>
      <c r="E34" s="35">
        <v>17552</v>
      </c>
      <c r="F34" s="52">
        <v>-38</v>
      </c>
      <c r="G34" s="50">
        <f t="shared" ref="G34" si="5">SUBTOTAL(9,G35:G37)</f>
        <v>-32</v>
      </c>
      <c r="H34" s="50">
        <f t="shared" si="1"/>
        <v>-6</v>
      </c>
      <c r="I34" s="36">
        <v>75</v>
      </c>
      <c r="J34" s="53"/>
      <c r="L34" s="66"/>
    </row>
    <row r="35" spans="1:12" ht="18" customHeight="1" x14ac:dyDescent="0.15">
      <c r="A35" s="28" t="s">
        <v>24</v>
      </c>
      <c r="B35" s="18">
        <v>20165</v>
      </c>
      <c r="C35" s="19">
        <v>9411</v>
      </c>
      <c r="D35" s="19">
        <v>10754</v>
      </c>
      <c r="E35" s="20">
        <v>9419</v>
      </c>
      <c r="F35" s="11">
        <v>9</v>
      </c>
      <c r="G35" s="47">
        <v>-27</v>
      </c>
      <c r="H35" s="49">
        <f t="shared" si="1"/>
        <v>36</v>
      </c>
      <c r="I35" s="33">
        <v>65</v>
      </c>
      <c r="J35" s="53"/>
      <c r="L35" s="66"/>
    </row>
    <row r="36" spans="1:12" ht="18" customHeight="1" x14ac:dyDescent="0.15">
      <c r="A36" s="28" t="s">
        <v>25</v>
      </c>
      <c r="B36" s="18">
        <v>15161</v>
      </c>
      <c r="C36" s="19">
        <v>7199</v>
      </c>
      <c r="D36" s="19">
        <v>7962</v>
      </c>
      <c r="E36" s="20">
        <v>6366</v>
      </c>
      <c r="F36" s="11">
        <v>-23</v>
      </c>
      <c r="G36" s="47">
        <v>9</v>
      </c>
      <c r="H36" s="47">
        <f t="shared" si="1"/>
        <v>-32</v>
      </c>
      <c r="I36" s="33">
        <v>19</v>
      </c>
      <c r="J36" s="53"/>
      <c r="L36" s="66"/>
    </row>
    <row r="37" spans="1:12" ht="18" customHeight="1" x14ac:dyDescent="0.15">
      <c r="A37" s="28" t="s">
        <v>26</v>
      </c>
      <c r="B37" s="18">
        <v>3617</v>
      </c>
      <c r="C37" s="19">
        <v>1716</v>
      </c>
      <c r="D37" s="19">
        <v>1901</v>
      </c>
      <c r="E37" s="20">
        <v>1767</v>
      </c>
      <c r="F37" s="11">
        <v>-24</v>
      </c>
      <c r="G37" s="47">
        <v>-14</v>
      </c>
      <c r="H37" s="48">
        <f t="shared" si="1"/>
        <v>-10</v>
      </c>
      <c r="I37" s="33">
        <v>-9</v>
      </c>
      <c r="J37" s="53"/>
      <c r="L37" s="66"/>
    </row>
    <row r="38" spans="1:12" ht="18" customHeight="1" x14ac:dyDescent="0.15">
      <c r="A38" s="3" t="s">
        <v>27</v>
      </c>
      <c r="B38" s="34">
        <v>34467</v>
      </c>
      <c r="C38" s="24">
        <v>16079</v>
      </c>
      <c r="D38" s="24">
        <v>18388</v>
      </c>
      <c r="E38" s="54">
        <v>16921</v>
      </c>
      <c r="F38" s="52">
        <v>-127</v>
      </c>
      <c r="G38" s="50">
        <f t="shared" ref="G38" si="6">SUBTOTAL(9,G39:G43)</f>
        <v>-46</v>
      </c>
      <c r="H38" s="50">
        <f t="shared" si="1"/>
        <v>-81</v>
      </c>
      <c r="I38" s="36">
        <v>-16</v>
      </c>
      <c r="J38" s="53"/>
      <c r="L38" s="66"/>
    </row>
    <row r="39" spans="1:12" ht="18" customHeight="1" x14ac:dyDescent="0.15">
      <c r="A39" s="28" t="s">
        <v>28</v>
      </c>
      <c r="B39" s="18">
        <v>14005</v>
      </c>
      <c r="C39" s="19">
        <v>6482</v>
      </c>
      <c r="D39" s="19">
        <v>7523</v>
      </c>
      <c r="E39" s="20">
        <v>6761</v>
      </c>
      <c r="F39" s="11">
        <v>-32</v>
      </c>
      <c r="G39" s="47">
        <v>-22</v>
      </c>
      <c r="H39" s="49">
        <f t="shared" si="1"/>
        <v>-10</v>
      </c>
      <c r="I39" s="33">
        <v>7</v>
      </c>
      <c r="J39" s="53"/>
      <c r="L39" s="66"/>
    </row>
    <row r="40" spans="1:12" ht="18" customHeight="1" x14ac:dyDescent="0.15">
      <c r="A40" s="28" t="s">
        <v>29</v>
      </c>
      <c r="B40" s="18">
        <v>2766</v>
      </c>
      <c r="C40" s="19">
        <v>1215</v>
      </c>
      <c r="D40" s="19">
        <v>1551</v>
      </c>
      <c r="E40" s="20">
        <v>1320</v>
      </c>
      <c r="F40" s="11">
        <v>-9</v>
      </c>
      <c r="G40" s="47">
        <v>-6</v>
      </c>
      <c r="H40" s="47">
        <f t="shared" si="1"/>
        <v>-3</v>
      </c>
      <c r="I40" s="33">
        <v>8</v>
      </c>
      <c r="J40" s="53"/>
      <c r="L40" s="66"/>
    </row>
    <row r="41" spans="1:12" ht="18" customHeight="1" x14ac:dyDescent="0.15">
      <c r="A41" s="28" t="s">
        <v>30</v>
      </c>
      <c r="B41" s="18">
        <v>2462</v>
      </c>
      <c r="C41" s="19">
        <v>1124</v>
      </c>
      <c r="D41" s="19">
        <v>1338</v>
      </c>
      <c r="E41" s="20">
        <v>1249</v>
      </c>
      <c r="F41" s="11">
        <v>-2</v>
      </c>
      <c r="G41" s="47">
        <v>-4</v>
      </c>
      <c r="H41" s="47">
        <f t="shared" si="1"/>
        <v>2</v>
      </c>
      <c r="I41" s="33">
        <v>-3</v>
      </c>
      <c r="J41" s="53"/>
      <c r="L41" s="66"/>
    </row>
    <row r="42" spans="1:12" ht="18" customHeight="1" x14ac:dyDescent="0.15">
      <c r="A42" s="28" t="s">
        <v>31</v>
      </c>
      <c r="B42" s="18">
        <v>400</v>
      </c>
      <c r="C42" s="19">
        <v>182</v>
      </c>
      <c r="D42" s="19">
        <v>218</v>
      </c>
      <c r="E42" s="20">
        <v>218</v>
      </c>
      <c r="F42" s="11">
        <v>1</v>
      </c>
      <c r="G42" s="47">
        <v>1</v>
      </c>
      <c r="H42" s="47">
        <f t="shared" si="1"/>
        <v>0</v>
      </c>
      <c r="I42" s="33">
        <v>-1</v>
      </c>
      <c r="J42" s="53"/>
      <c r="L42" s="66"/>
    </row>
    <row r="43" spans="1:12" ht="18" customHeight="1" thickBot="1" x14ac:dyDescent="0.2">
      <c r="A43" s="37" t="s">
        <v>33</v>
      </c>
      <c r="B43" s="38">
        <v>14834</v>
      </c>
      <c r="C43" s="39">
        <v>7076</v>
      </c>
      <c r="D43" s="39">
        <v>7758</v>
      </c>
      <c r="E43" s="40">
        <v>7373</v>
      </c>
      <c r="F43" s="62">
        <v>-85</v>
      </c>
      <c r="G43" s="51">
        <v>-15</v>
      </c>
      <c r="H43" s="51">
        <f t="shared" si="1"/>
        <v>-70</v>
      </c>
      <c r="I43" s="74">
        <v>-27</v>
      </c>
      <c r="J43" s="53"/>
      <c r="L43" s="66"/>
    </row>
    <row r="44" spans="1:12" ht="18" customHeight="1" x14ac:dyDescent="0.15">
      <c r="A44" s="71" t="s">
        <v>60</v>
      </c>
      <c r="B44" s="61"/>
    </row>
    <row r="45" spans="1:12" x14ac:dyDescent="0.15">
      <c r="A45" s="70"/>
      <c r="B45" s="70"/>
      <c r="C45" s="70"/>
      <c r="D45" s="70"/>
      <c r="E45" s="70"/>
      <c r="F45" s="70"/>
      <c r="G45" s="70"/>
    </row>
    <row r="46" spans="1:12" x14ac:dyDescent="0.15">
      <c r="A46" s="70"/>
      <c r="B46" s="70"/>
      <c r="C46" s="70"/>
      <c r="D46" s="70"/>
      <c r="E46" s="70"/>
      <c r="F46" s="70"/>
      <c r="G46" s="70"/>
    </row>
  </sheetData>
  <mergeCells count="7"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6"/>
  <sheetViews>
    <sheetView view="pageBreakPreview" zoomScale="80" zoomScaleNormal="80" zoomScaleSheetLayoutView="80" workbookViewId="0">
      <pane xSplit="1" ySplit="4" topLeftCell="B5" activePane="bottomRight" state="frozen"/>
      <selection activeCell="M31" sqref="M31"/>
      <selection pane="topRight" activeCell="M31" sqref="M31"/>
      <selection pane="bottomLeft" activeCell="M31" sqref="M31"/>
      <selection pane="bottomRight" activeCell="N23" sqref="N23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5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5" ht="18" customHeight="1" x14ac:dyDescent="0.15">
      <c r="A2" s="81"/>
      <c r="B2" s="84" t="s">
        <v>58</v>
      </c>
      <c r="C2" s="85"/>
      <c r="D2" s="85"/>
      <c r="E2" s="86"/>
      <c r="F2" s="87" t="s">
        <v>37</v>
      </c>
      <c r="G2" s="88"/>
      <c r="H2" s="88"/>
      <c r="I2" s="89"/>
    </row>
    <row r="3" spans="1:15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5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5" ht="18" customHeight="1" x14ac:dyDescent="0.15">
      <c r="A5" s="4" t="s">
        <v>0</v>
      </c>
      <c r="B5" s="9">
        <v>911229</v>
      </c>
      <c r="C5" s="10">
        <v>429656</v>
      </c>
      <c r="D5" s="10">
        <v>481573</v>
      </c>
      <c r="E5" s="10">
        <v>394843</v>
      </c>
      <c r="F5" s="11">
        <f>SUBTOTAL(9,F6:F43)</f>
        <v>-812</v>
      </c>
      <c r="G5" s="49">
        <f>SUBTOTAL(9,G6:G43)</f>
        <v>-750</v>
      </c>
      <c r="H5" s="55">
        <f>SUBTOTAL(9,H6:H43)</f>
        <v>-62</v>
      </c>
      <c r="I5" s="12">
        <f>SUM(I6:I7)</f>
        <v>-270</v>
      </c>
      <c r="J5" s="53"/>
      <c r="L5" s="66"/>
    </row>
    <row r="6" spans="1:15" ht="18" customHeight="1" x14ac:dyDescent="0.15">
      <c r="A6" s="13" t="s">
        <v>1</v>
      </c>
      <c r="B6" s="14">
        <v>717934</v>
      </c>
      <c r="C6" s="10">
        <v>338410</v>
      </c>
      <c r="D6" s="10">
        <v>379524</v>
      </c>
      <c r="E6" s="10">
        <v>312599</v>
      </c>
      <c r="F6" s="11">
        <f>SUBTOTAL(9,F8:F16)</f>
        <v>-506</v>
      </c>
      <c r="G6" s="47">
        <f t="shared" ref="G6" si="0">SUBTOTAL(9,G8:G16)</f>
        <v>-509</v>
      </c>
      <c r="H6" s="68">
        <f>SUBTOTAL(9,H8:H16)</f>
        <v>3</v>
      </c>
      <c r="I6" s="56">
        <f>SUM(I8:I16)</f>
        <v>-150</v>
      </c>
      <c r="J6" s="53"/>
      <c r="L6" s="66"/>
    </row>
    <row r="7" spans="1:15" ht="18" customHeight="1" x14ac:dyDescent="0.15">
      <c r="A7" s="2" t="s">
        <v>2</v>
      </c>
      <c r="B7" s="15">
        <v>193295</v>
      </c>
      <c r="C7" s="16">
        <v>91246</v>
      </c>
      <c r="D7" s="16">
        <v>102049</v>
      </c>
      <c r="E7" s="16">
        <v>82244</v>
      </c>
      <c r="F7" s="67">
        <f>SUBTOTAL(9,F17:F43)</f>
        <v>-306</v>
      </c>
      <c r="G7" s="48">
        <f>SUBTOTAL(9,G17:G43)</f>
        <v>-241</v>
      </c>
      <c r="H7" s="69">
        <f t="shared" ref="H7" si="1">SUBTOTAL(9,H17:H43)</f>
        <v>-65</v>
      </c>
      <c r="I7" s="17">
        <f>SUM(I17:I43)/2</f>
        <v>-120</v>
      </c>
      <c r="J7" s="53"/>
      <c r="L7" s="66"/>
    </row>
    <row r="8" spans="1:15" ht="18" customHeight="1" x14ac:dyDescent="0.15">
      <c r="A8" s="13" t="s">
        <v>3</v>
      </c>
      <c r="B8" s="18">
        <v>353985</v>
      </c>
      <c r="C8" s="19">
        <v>166708</v>
      </c>
      <c r="D8" s="19">
        <v>187277</v>
      </c>
      <c r="E8" s="20">
        <v>158132</v>
      </c>
      <c r="F8" s="11">
        <f>G8+H8</f>
        <v>-252</v>
      </c>
      <c r="G8" s="47">
        <v>-224</v>
      </c>
      <c r="H8" s="21">
        <v>-28</v>
      </c>
      <c r="I8" s="22">
        <v>-101</v>
      </c>
      <c r="J8" s="53"/>
      <c r="L8" s="66"/>
    </row>
    <row r="9" spans="1:15" ht="18" customHeight="1" x14ac:dyDescent="0.15">
      <c r="A9" s="13" t="s">
        <v>4</v>
      </c>
      <c r="B9" s="18">
        <v>47388</v>
      </c>
      <c r="C9" s="19">
        <v>21993</v>
      </c>
      <c r="D9" s="19">
        <v>25395</v>
      </c>
      <c r="E9" s="20">
        <v>20024</v>
      </c>
      <c r="F9" s="11">
        <f t="shared" ref="F9:F18" si="2">G9+H9</f>
        <v>-37</v>
      </c>
      <c r="G9" s="47">
        <v>-35</v>
      </c>
      <c r="H9" s="21">
        <v>-2</v>
      </c>
      <c r="I9" s="22">
        <v>-7</v>
      </c>
      <c r="J9" s="53"/>
      <c r="L9" s="66"/>
    </row>
    <row r="10" spans="1:15" ht="18" customHeight="1" x14ac:dyDescent="0.15">
      <c r="A10" s="13" t="s">
        <v>5</v>
      </c>
      <c r="B10" s="18">
        <v>59943</v>
      </c>
      <c r="C10" s="19">
        <v>28152</v>
      </c>
      <c r="D10" s="19">
        <v>31791</v>
      </c>
      <c r="E10" s="20">
        <v>24091</v>
      </c>
      <c r="F10" s="11">
        <f t="shared" si="2"/>
        <v>-44</v>
      </c>
      <c r="G10" s="47">
        <v>-46</v>
      </c>
      <c r="H10" s="21">
        <v>2</v>
      </c>
      <c r="I10" s="22">
        <v>-16</v>
      </c>
      <c r="J10" s="53"/>
      <c r="L10" s="66"/>
    </row>
    <row r="11" spans="1:15" ht="18" customHeight="1" x14ac:dyDescent="0.15">
      <c r="A11" s="13" t="s">
        <v>6</v>
      </c>
      <c r="B11" s="18">
        <v>25909</v>
      </c>
      <c r="C11" s="19">
        <v>12295</v>
      </c>
      <c r="D11" s="19">
        <v>13614</v>
      </c>
      <c r="E11" s="20">
        <v>10257</v>
      </c>
      <c r="F11" s="11">
        <f t="shared" si="2"/>
        <v>-42</v>
      </c>
      <c r="G11" s="47">
        <v>-23</v>
      </c>
      <c r="H11" s="21">
        <v>-19</v>
      </c>
      <c r="I11" s="22">
        <v>-3</v>
      </c>
      <c r="J11" s="53"/>
      <c r="L11" s="66"/>
    </row>
    <row r="12" spans="1:15" ht="18" customHeight="1" x14ac:dyDescent="0.15">
      <c r="A12" s="13" t="s">
        <v>7</v>
      </c>
      <c r="B12" s="18">
        <v>23063</v>
      </c>
      <c r="C12" s="19">
        <v>11222</v>
      </c>
      <c r="D12" s="19">
        <v>11841</v>
      </c>
      <c r="E12" s="20">
        <v>10132</v>
      </c>
      <c r="F12" s="11">
        <f t="shared" si="2"/>
        <v>-15</v>
      </c>
      <c r="G12" s="47">
        <v>-13</v>
      </c>
      <c r="H12" s="21">
        <v>-2</v>
      </c>
      <c r="I12" s="22">
        <v>-6</v>
      </c>
      <c r="J12" s="53"/>
      <c r="L12" s="66"/>
    </row>
    <row r="13" spans="1:15" ht="18" customHeight="1" x14ac:dyDescent="0.15">
      <c r="A13" s="13" t="s">
        <v>8</v>
      </c>
      <c r="B13" s="18">
        <v>68611</v>
      </c>
      <c r="C13" s="19">
        <v>32102</v>
      </c>
      <c r="D13" s="19">
        <v>36509</v>
      </c>
      <c r="E13" s="20">
        <v>31103</v>
      </c>
      <c r="F13" s="11">
        <f t="shared" si="2"/>
        <v>-92</v>
      </c>
      <c r="G13" s="47">
        <v>-69</v>
      </c>
      <c r="H13" s="21">
        <v>-23</v>
      </c>
      <c r="I13" s="22">
        <v>-28</v>
      </c>
      <c r="J13" s="53"/>
      <c r="L13" s="66"/>
    </row>
    <row r="14" spans="1:15" ht="18" customHeight="1" x14ac:dyDescent="0.15">
      <c r="A14" s="13" t="s">
        <v>9</v>
      </c>
      <c r="B14" s="18">
        <v>26661</v>
      </c>
      <c r="C14" s="19">
        <v>12380</v>
      </c>
      <c r="D14" s="19">
        <v>14281</v>
      </c>
      <c r="E14" s="20">
        <v>12978</v>
      </c>
      <c r="F14" s="11">
        <f t="shared" si="2"/>
        <v>-14</v>
      </c>
      <c r="G14" s="47">
        <v>-31</v>
      </c>
      <c r="H14" s="21">
        <v>17</v>
      </c>
      <c r="I14" s="22">
        <v>-16</v>
      </c>
      <c r="J14" s="53"/>
      <c r="L14" s="66"/>
      <c r="O14" s="79"/>
    </row>
    <row r="15" spans="1:15" ht="18" customHeight="1" x14ac:dyDescent="0.15">
      <c r="A15" s="13" t="s">
        <v>35</v>
      </c>
      <c r="B15" s="18">
        <v>58197</v>
      </c>
      <c r="C15" s="19">
        <v>27508</v>
      </c>
      <c r="D15" s="19">
        <v>30689</v>
      </c>
      <c r="E15" s="20">
        <v>23454</v>
      </c>
      <c r="F15" s="11">
        <f t="shared" si="2"/>
        <v>-33</v>
      </c>
      <c r="G15" s="47">
        <v>-62</v>
      </c>
      <c r="H15" s="21">
        <v>29</v>
      </c>
      <c r="I15" s="22">
        <v>-1</v>
      </c>
      <c r="J15" s="53"/>
      <c r="L15" s="66"/>
    </row>
    <row r="16" spans="1:15" ht="18" customHeight="1" x14ac:dyDescent="0.15">
      <c r="A16" s="13" t="s">
        <v>39</v>
      </c>
      <c r="B16" s="18">
        <v>54177</v>
      </c>
      <c r="C16" s="19">
        <v>26050</v>
      </c>
      <c r="D16" s="19">
        <v>28127</v>
      </c>
      <c r="E16" s="20">
        <v>22428</v>
      </c>
      <c r="F16" s="11">
        <f t="shared" si="2"/>
        <v>23</v>
      </c>
      <c r="G16" s="48">
        <v>-6</v>
      </c>
      <c r="H16" s="21">
        <v>29</v>
      </c>
      <c r="I16" s="22">
        <v>28</v>
      </c>
      <c r="J16" s="53"/>
      <c r="L16" s="66"/>
    </row>
    <row r="17" spans="1:13" ht="18" customHeight="1" x14ac:dyDescent="0.15">
      <c r="A17" s="5" t="s">
        <v>10</v>
      </c>
      <c r="B17" s="23">
        <v>8000</v>
      </c>
      <c r="C17" s="24">
        <v>3681</v>
      </c>
      <c r="D17" s="24">
        <v>4319</v>
      </c>
      <c r="E17" s="25">
        <v>3423</v>
      </c>
      <c r="F17" s="52">
        <f>SUBTOTAL(9,F18)</f>
        <v>-17</v>
      </c>
      <c r="G17" s="48">
        <f>SUBTOTAL(9,G18)</f>
        <v>-13</v>
      </c>
      <c r="H17" s="26">
        <f>SUBTOTAL(9,H18)</f>
        <v>-4</v>
      </c>
      <c r="I17" s="27">
        <f>SUM(I18)</f>
        <v>-1</v>
      </c>
      <c r="J17" s="53"/>
      <c r="L17" s="66"/>
    </row>
    <row r="18" spans="1:13" ht="18" customHeight="1" x14ac:dyDescent="0.15">
      <c r="A18" s="28" t="s">
        <v>38</v>
      </c>
      <c r="B18" s="29">
        <v>8000</v>
      </c>
      <c r="C18" s="30">
        <v>3681</v>
      </c>
      <c r="D18" s="30">
        <v>4319</v>
      </c>
      <c r="E18" s="31">
        <v>3423</v>
      </c>
      <c r="F18" s="11">
        <f t="shared" si="2"/>
        <v>-17</v>
      </c>
      <c r="G18" s="48">
        <v>-13</v>
      </c>
      <c r="H18" s="32">
        <v>-4</v>
      </c>
      <c r="I18" s="33">
        <v>-1</v>
      </c>
      <c r="J18" s="53"/>
      <c r="L18" s="66"/>
    </row>
    <row r="19" spans="1:13" ht="18" customHeight="1" x14ac:dyDescent="0.15">
      <c r="A19" s="3" t="s">
        <v>11</v>
      </c>
      <c r="B19" s="34">
        <v>22262</v>
      </c>
      <c r="C19" s="24">
        <v>10486</v>
      </c>
      <c r="D19" s="24">
        <v>11776</v>
      </c>
      <c r="E19" s="35">
        <v>9092</v>
      </c>
      <c r="F19" s="52">
        <f>SUBTOTAL(9,F20:F22)</f>
        <v>-66</v>
      </c>
      <c r="G19" s="48">
        <f t="shared" ref="G19:H19" si="3">SUBTOTAL(9,G20:G22)</f>
        <v>-36</v>
      </c>
      <c r="H19" s="26">
        <f t="shared" si="3"/>
        <v>-30</v>
      </c>
      <c r="I19" s="36">
        <f>SUM(I20:I22)</f>
        <v>-17</v>
      </c>
      <c r="J19" s="53"/>
      <c r="L19" s="66"/>
    </row>
    <row r="20" spans="1:13" ht="18" customHeight="1" x14ac:dyDescent="0.15">
      <c r="A20" s="28" t="s">
        <v>12</v>
      </c>
      <c r="B20" s="18">
        <v>15673</v>
      </c>
      <c r="C20" s="19">
        <v>7336</v>
      </c>
      <c r="D20" s="19">
        <v>8337</v>
      </c>
      <c r="E20" s="20">
        <v>6219</v>
      </c>
      <c r="F20" s="11">
        <f>G20+H20</f>
        <v>-33</v>
      </c>
      <c r="G20" s="47">
        <v>-20</v>
      </c>
      <c r="H20" s="21">
        <v>-13</v>
      </c>
      <c r="I20" s="22">
        <v>-3</v>
      </c>
      <c r="J20" s="53"/>
      <c r="L20" s="66"/>
    </row>
    <row r="21" spans="1:13" ht="18" customHeight="1" x14ac:dyDescent="0.15">
      <c r="A21" s="28" t="s">
        <v>13</v>
      </c>
      <c r="B21" s="18">
        <v>3739</v>
      </c>
      <c r="C21" s="19">
        <v>1719</v>
      </c>
      <c r="D21" s="19">
        <v>2020</v>
      </c>
      <c r="E21" s="20">
        <v>1499</v>
      </c>
      <c r="F21" s="11">
        <f t="shared" ref="F21:F43" si="4">G21+H21</f>
        <v>-15</v>
      </c>
      <c r="G21" s="47">
        <v>-9</v>
      </c>
      <c r="H21" s="21">
        <v>-6</v>
      </c>
      <c r="I21" s="22">
        <v>-3</v>
      </c>
      <c r="J21" s="53"/>
      <c r="L21" s="66"/>
    </row>
    <row r="22" spans="1:13" ht="18" customHeight="1" x14ac:dyDescent="0.15">
      <c r="A22" s="60" t="s">
        <v>14</v>
      </c>
      <c r="B22" s="18">
        <v>2850</v>
      </c>
      <c r="C22" s="19">
        <v>1431</v>
      </c>
      <c r="D22" s="19">
        <v>1419</v>
      </c>
      <c r="E22" s="20">
        <v>1374</v>
      </c>
      <c r="F22" s="11">
        <f t="shared" si="4"/>
        <v>-18</v>
      </c>
      <c r="G22" s="57">
        <v>-7</v>
      </c>
      <c r="H22" s="21">
        <v>-11</v>
      </c>
      <c r="I22" s="22">
        <v>-11</v>
      </c>
      <c r="J22" s="58"/>
      <c r="K22" s="59"/>
      <c r="L22" s="66"/>
    </row>
    <row r="23" spans="1:13" ht="18" customHeight="1" x14ac:dyDescent="0.15">
      <c r="A23" s="3" t="s">
        <v>15</v>
      </c>
      <c r="B23" s="34">
        <v>42498</v>
      </c>
      <c r="C23" s="24">
        <v>20031</v>
      </c>
      <c r="D23" s="24">
        <v>22467</v>
      </c>
      <c r="E23" s="35">
        <v>16574</v>
      </c>
      <c r="F23" s="52">
        <f>SUBTOTAL(9,F24:F26)</f>
        <v>-64</v>
      </c>
      <c r="G23" s="48">
        <f t="shared" ref="G23:H23" si="5">SUBTOTAL(9,G24:G26)</f>
        <v>-41</v>
      </c>
      <c r="H23" s="26">
        <f t="shared" si="5"/>
        <v>-23</v>
      </c>
      <c r="I23" s="36">
        <f>SUM(I24:I26)</f>
        <v>-23</v>
      </c>
      <c r="J23" s="53"/>
      <c r="L23" s="66"/>
    </row>
    <row r="24" spans="1:13" ht="18" customHeight="1" x14ac:dyDescent="0.15">
      <c r="A24" s="28" t="s">
        <v>16</v>
      </c>
      <c r="B24" s="18">
        <v>10831</v>
      </c>
      <c r="C24" s="19">
        <v>5038</v>
      </c>
      <c r="D24" s="19">
        <v>5793</v>
      </c>
      <c r="E24" s="20">
        <v>4544</v>
      </c>
      <c r="F24" s="11">
        <f t="shared" si="4"/>
        <v>-16</v>
      </c>
      <c r="G24" s="47">
        <v>-12</v>
      </c>
      <c r="H24" s="21">
        <v>-4</v>
      </c>
      <c r="I24" s="22">
        <v>-3</v>
      </c>
      <c r="J24" s="53"/>
      <c r="L24" s="66"/>
    </row>
    <row r="25" spans="1:13" ht="18" customHeight="1" x14ac:dyDescent="0.15">
      <c r="A25" s="28" t="s">
        <v>17</v>
      </c>
      <c r="B25" s="18">
        <v>6666</v>
      </c>
      <c r="C25" s="19">
        <v>3142</v>
      </c>
      <c r="D25" s="19">
        <v>3524</v>
      </c>
      <c r="E25" s="20">
        <v>2484</v>
      </c>
      <c r="F25" s="11">
        <f t="shared" si="4"/>
        <v>-17</v>
      </c>
      <c r="G25" s="47">
        <v>-11</v>
      </c>
      <c r="H25" s="21">
        <v>-6</v>
      </c>
      <c r="I25" s="22">
        <v>-10</v>
      </c>
      <c r="J25" s="53"/>
      <c r="L25" s="66"/>
      <c r="M25" s="79"/>
    </row>
    <row r="26" spans="1:13" ht="18" customHeight="1" x14ac:dyDescent="0.15">
      <c r="A26" s="28" t="s">
        <v>36</v>
      </c>
      <c r="B26" s="18">
        <v>25001</v>
      </c>
      <c r="C26" s="19">
        <v>11851</v>
      </c>
      <c r="D26" s="19">
        <v>13150</v>
      </c>
      <c r="E26" s="20">
        <v>9546</v>
      </c>
      <c r="F26" s="11">
        <f t="shared" si="4"/>
        <v>-31</v>
      </c>
      <c r="G26" s="48">
        <v>-18</v>
      </c>
      <c r="H26" s="21">
        <v>-13</v>
      </c>
      <c r="I26" s="22">
        <v>-10</v>
      </c>
      <c r="J26" s="53"/>
      <c r="L26" s="66"/>
    </row>
    <row r="27" spans="1:13" ht="18" customHeight="1" x14ac:dyDescent="0.15">
      <c r="A27" s="3" t="s">
        <v>18</v>
      </c>
      <c r="B27" s="34">
        <v>47711</v>
      </c>
      <c r="C27" s="24">
        <v>22867</v>
      </c>
      <c r="D27" s="24">
        <v>24844</v>
      </c>
      <c r="E27" s="35">
        <v>18832</v>
      </c>
      <c r="F27" s="52">
        <f>SUBTOTAL(9,F28:F33)</f>
        <v>-85</v>
      </c>
      <c r="G27" s="49">
        <f t="shared" ref="G27:H27" si="6">SUBTOTAL(9,G28:G33)</f>
        <v>-52</v>
      </c>
      <c r="H27" s="26">
        <f t="shared" si="6"/>
        <v>-33</v>
      </c>
      <c r="I27" s="36">
        <f>SUM(I28:I33)</f>
        <v>-38</v>
      </c>
      <c r="J27" s="53"/>
      <c r="L27" s="66"/>
    </row>
    <row r="28" spans="1:13" ht="18" customHeight="1" x14ac:dyDescent="0.15">
      <c r="A28" s="28" t="s">
        <v>19</v>
      </c>
      <c r="B28" s="18">
        <v>6646</v>
      </c>
      <c r="C28" s="19">
        <v>3123</v>
      </c>
      <c r="D28" s="19">
        <v>3523</v>
      </c>
      <c r="E28" s="20">
        <v>2830</v>
      </c>
      <c r="F28" s="11">
        <f t="shared" si="4"/>
        <v>-4</v>
      </c>
      <c r="G28" s="49">
        <v>-5</v>
      </c>
      <c r="H28" s="21">
        <v>1</v>
      </c>
      <c r="I28" s="22">
        <v>2</v>
      </c>
      <c r="J28" s="53"/>
      <c r="L28" s="66"/>
    </row>
    <row r="29" spans="1:13" ht="18" customHeight="1" x14ac:dyDescent="0.15">
      <c r="A29" s="28" t="s">
        <v>20</v>
      </c>
      <c r="B29" s="18">
        <v>7710</v>
      </c>
      <c r="C29" s="19">
        <v>3684</v>
      </c>
      <c r="D29" s="19">
        <v>4026</v>
      </c>
      <c r="E29" s="20">
        <v>2950</v>
      </c>
      <c r="F29" s="11">
        <f t="shared" si="4"/>
        <v>-11</v>
      </c>
      <c r="G29" s="47">
        <v>-4</v>
      </c>
      <c r="H29" s="21">
        <v>-7</v>
      </c>
      <c r="I29" s="22">
        <v>-7</v>
      </c>
      <c r="J29" s="53"/>
      <c r="L29" s="66"/>
    </row>
    <row r="30" spans="1:13" ht="18" customHeight="1" x14ac:dyDescent="0.15">
      <c r="A30" s="28" t="s">
        <v>21</v>
      </c>
      <c r="B30" s="18">
        <v>5230</v>
      </c>
      <c r="C30" s="19">
        <v>2605</v>
      </c>
      <c r="D30" s="19">
        <v>2625</v>
      </c>
      <c r="E30" s="20">
        <v>2249</v>
      </c>
      <c r="F30" s="11">
        <f t="shared" si="4"/>
        <v>-13</v>
      </c>
      <c r="G30" s="47">
        <v>-11</v>
      </c>
      <c r="H30" s="21">
        <v>-2</v>
      </c>
      <c r="I30" s="22">
        <v>-8</v>
      </c>
      <c r="J30" s="53"/>
      <c r="L30" s="66"/>
    </row>
    <row r="31" spans="1:13" ht="18" customHeight="1" x14ac:dyDescent="0.15">
      <c r="A31" s="28" t="s">
        <v>22</v>
      </c>
      <c r="B31" s="18">
        <v>7581</v>
      </c>
      <c r="C31" s="19">
        <v>3596</v>
      </c>
      <c r="D31" s="19">
        <v>3985</v>
      </c>
      <c r="E31" s="20">
        <v>3015</v>
      </c>
      <c r="F31" s="11">
        <f t="shared" si="4"/>
        <v>-19</v>
      </c>
      <c r="G31" s="47">
        <v>-10</v>
      </c>
      <c r="H31" s="21">
        <v>-9</v>
      </c>
      <c r="I31" s="22">
        <v>-7</v>
      </c>
      <c r="J31" s="53"/>
      <c r="L31" s="66"/>
    </row>
    <row r="32" spans="1:13" ht="18" customHeight="1" x14ac:dyDescent="0.15">
      <c r="A32" s="28" t="s">
        <v>32</v>
      </c>
      <c r="B32" s="18">
        <v>11557</v>
      </c>
      <c r="C32" s="19">
        <v>5496</v>
      </c>
      <c r="D32" s="19">
        <v>6061</v>
      </c>
      <c r="E32" s="20">
        <v>4218</v>
      </c>
      <c r="F32" s="11">
        <f t="shared" si="4"/>
        <v>-21</v>
      </c>
      <c r="G32" s="47">
        <v>-10</v>
      </c>
      <c r="H32" s="21">
        <v>-11</v>
      </c>
      <c r="I32" s="22">
        <v>-9</v>
      </c>
      <c r="J32" s="53"/>
      <c r="L32" s="66"/>
    </row>
    <row r="33" spans="1:12" ht="18" customHeight="1" x14ac:dyDescent="0.15">
      <c r="A33" s="28" t="s">
        <v>34</v>
      </c>
      <c r="B33" s="18">
        <v>8987</v>
      </c>
      <c r="C33" s="19">
        <v>4363</v>
      </c>
      <c r="D33" s="19">
        <v>4624</v>
      </c>
      <c r="E33" s="20">
        <v>3570</v>
      </c>
      <c r="F33" s="11">
        <f t="shared" si="4"/>
        <v>-17</v>
      </c>
      <c r="G33" s="47">
        <v>-12</v>
      </c>
      <c r="H33" s="21">
        <v>-5</v>
      </c>
      <c r="I33" s="22">
        <v>-9</v>
      </c>
      <c r="J33" s="53"/>
      <c r="L33" s="66"/>
    </row>
    <row r="34" spans="1:12" ht="18" customHeight="1" x14ac:dyDescent="0.15">
      <c r="A34" s="3" t="s">
        <v>23</v>
      </c>
      <c r="B34" s="34">
        <v>38833</v>
      </c>
      <c r="C34" s="24">
        <v>18294</v>
      </c>
      <c r="D34" s="24">
        <v>20539</v>
      </c>
      <c r="E34" s="35">
        <v>17569</v>
      </c>
      <c r="F34" s="52">
        <f>SUBTOTAL(9,F35:F37)</f>
        <v>-17</v>
      </c>
      <c r="G34" s="50">
        <f t="shared" ref="G34:H34" si="7">SUBTOTAL(9,G35:G37)</f>
        <v>-44</v>
      </c>
      <c r="H34" s="26">
        <f t="shared" si="7"/>
        <v>27</v>
      </c>
      <c r="I34" s="36">
        <f>SUM(I35:I37)</f>
        <v>-9</v>
      </c>
      <c r="J34" s="53"/>
      <c r="L34" s="66"/>
    </row>
    <row r="35" spans="1:12" ht="18" customHeight="1" x14ac:dyDescent="0.15">
      <c r="A35" s="28" t="s">
        <v>24</v>
      </c>
      <c r="B35" s="18">
        <v>19971</v>
      </c>
      <c r="C35" s="19">
        <v>9336</v>
      </c>
      <c r="D35" s="19">
        <v>10635</v>
      </c>
      <c r="E35" s="20">
        <v>9341</v>
      </c>
      <c r="F35" s="11">
        <f t="shared" si="4"/>
        <v>-27</v>
      </c>
      <c r="G35" s="47">
        <v>-33</v>
      </c>
      <c r="H35" s="21">
        <v>6</v>
      </c>
      <c r="I35" s="22">
        <v>-10</v>
      </c>
      <c r="J35" s="53"/>
      <c r="L35" s="66"/>
    </row>
    <row r="36" spans="1:12" ht="18" customHeight="1" x14ac:dyDescent="0.15">
      <c r="A36" s="28" t="s">
        <v>25</v>
      </c>
      <c r="B36" s="18">
        <v>15314</v>
      </c>
      <c r="C36" s="19">
        <v>7280</v>
      </c>
      <c r="D36" s="19">
        <v>8034</v>
      </c>
      <c r="E36" s="20">
        <v>6484</v>
      </c>
      <c r="F36" s="11">
        <f t="shared" si="4"/>
        <v>6</v>
      </c>
      <c r="G36" s="47">
        <v>-6</v>
      </c>
      <c r="H36" s="21">
        <v>12</v>
      </c>
      <c r="I36" s="22">
        <v>1</v>
      </c>
      <c r="J36" s="53"/>
      <c r="L36" s="66"/>
    </row>
    <row r="37" spans="1:12" ht="18" customHeight="1" x14ac:dyDescent="0.15">
      <c r="A37" s="28" t="s">
        <v>26</v>
      </c>
      <c r="B37" s="18">
        <v>3548</v>
      </c>
      <c r="C37" s="19">
        <v>1678</v>
      </c>
      <c r="D37" s="19">
        <v>1870</v>
      </c>
      <c r="E37" s="20">
        <v>1744</v>
      </c>
      <c r="F37" s="11">
        <f t="shared" si="4"/>
        <v>4</v>
      </c>
      <c r="G37" s="47">
        <v>-5</v>
      </c>
      <c r="H37" s="21">
        <v>9</v>
      </c>
      <c r="I37" s="22">
        <v>0</v>
      </c>
      <c r="J37" s="53"/>
      <c r="L37" s="66"/>
    </row>
    <row r="38" spans="1:12" ht="18" customHeight="1" x14ac:dyDescent="0.15">
      <c r="A38" s="3" t="s">
        <v>27</v>
      </c>
      <c r="B38" s="34">
        <v>33991</v>
      </c>
      <c r="C38" s="24">
        <v>15887</v>
      </c>
      <c r="D38" s="24">
        <v>18104</v>
      </c>
      <c r="E38" s="54">
        <v>16754</v>
      </c>
      <c r="F38" s="52">
        <f>SUBTOTAL(9,F39:F43)</f>
        <v>-57</v>
      </c>
      <c r="G38" s="50">
        <f t="shared" ref="G38" si="8">SUBTOTAL(9,G39:G43)</f>
        <v>-55</v>
      </c>
      <c r="H38" s="26">
        <f>SUBTOTAL(9,H39:H43)</f>
        <v>-2</v>
      </c>
      <c r="I38" s="36">
        <f>SUM(I39:I43)</f>
        <v>-32</v>
      </c>
      <c r="J38" s="53"/>
      <c r="L38" s="66"/>
    </row>
    <row r="39" spans="1:12" ht="18" customHeight="1" x14ac:dyDescent="0.15">
      <c r="A39" s="28" t="s">
        <v>28</v>
      </c>
      <c r="B39" s="18">
        <v>13849</v>
      </c>
      <c r="C39" s="19">
        <v>6413</v>
      </c>
      <c r="D39" s="19">
        <v>7436</v>
      </c>
      <c r="E39" s="20">
        <v>6712</v>
      </c>
      <c r="F39" s="11">
        <f t="shared" si="4"/>
        <v>-26</v>
      </c>
      <c r="G39" s="47">
        <v>-19</v>
      </c>
      <c r="H39" s="21">
        <v>-7</v>
      </c>
      <c r="I39" s="22">
        <v>-19</v>
      </c>
      <c r="J39" s="53"/>
      <c r="L39" s="66"/>
    </row>
    <row r="40" spans="1:12" ht="18" customHeight="1" x14ac:dyDescent="0.15">
      <c r="A40" s="28" t="s">
        <v>29</v>
      </c>
      <c r="B40" s="18">
        <v>2719</v>
      </c>
      <c r="C40" s="19">
        <v>1194</v>
      </c>
      <c r="D40" s="19">
        <v>1525</v>
      </c>
      <c r="E40" s="20">
        <v>1301</v>
      </c>
      <c r="F40" s="11">
        <f t="shared" si="4"/>
        <v>0</v>
      </c>
      <c r="G40" s="47">
        <v>-3</v>
      </c>
      <c r="H40" s="21">
        <v>3</v>
      </c>
      <c r="I40" s="22">
        <v>-3</v>
      </c>
      <c r="J40" s="53"/>
      <c r="L40" s="66"/>
    </row>
    <row r="41" spans="1:12" ht="18" customHeight="1" x14ac:dyDescent="0.15">
      <c r="A41" s="28" t="s">
        <v>30</v>
      </c>
      <c r="B41" s="18">
        <v>2423</v>
      </c>
      <c r="C41" s="19">
        <v>1109</v>
      </c>
      <c r="D41" s="19">
        <v>1314</v>
      </c>
      <c r="E41" s="20">
        <v>1246</v>
      </c>
      <c r="F41" s="11">
        <f t="shared" si="4"/>
        <v>1</v>
      </c>
      <c r="G41" s="47">
        <v>-6</v>
      </c>
      <c r="H41" s="21">
        <v>7</v>
      </c>
      <c r="I41" s="22">
        <v>5</v>
      </c>
      <c r="J41" s="53"/>
      <c r="L41" s="66"/>
    </row>
    <row r="42" spans="1:12" ht="18" customHeight="1" x14ac:dyDescent="0.15">
      <c r="A42" s="28" t="s">
        <v>31</v>
      </c>
      <c r="B42" s="18">
        <v>394</v>
      </c>
      <c r="C42" s="19">
        <v>176</v>
      </c>
      <c r="D42" s="19">
        <v>218</v>
      </c>
      <c r="E42" s="20">
        <v>216</v>
      </c>
      <c r="F42" s="11">
        <f t="shared" si="4"/>
        <v>0</v>
      </c>
      <c r="G42" s="47">
        <v>0</v>
      </c>
      <c r="H42" s="63">
        <v>0</v>
      </c>
      <c r="I42" s="22">
        <v>0</v>
      </c>
      <c r="J42" s="53"/>
      <c r="L42" s="66"/>
    </row>
    <row r="43" spans="1:12" ht="18" customHeight="1" thickBot="1" x14ac:dyDescent="0.2">
      <c r="A43" s="37" t="s">
        <v>33</v>
      </c>
      <c r="B43" s="38">
        <v>14606</v>
      </c>
      <c r="C43" s="39">
        <v>6995</v>
      </c>
      <c r="D43" s="39">
        <v>7611</v>
      </c>
      <c r="E43" s="40">
        <v>7279</v>
      </c>
      <c r="F43" s="62">
        <f t="shared" si="4"/>
        <v>-32</v>
      </c>
      <c r="G43" s="51">
        <v>-27</v>
      </c>
      <c r="H43" s="41">
        <v>-5</v>
      </c>
      <c r="I43" s="42">
        <v>-15</v>
      </c>
      <c r="J43" s="53"/>
      <c r="L43" s="66"/>
    </row>
    <row r="44" spans="1:12" ht="18" customHeight="1" x14ac:dyDescent="0.15">
      <c r="A44" s="71" t="s">
        <v>59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6"/>
  <sheetViews>
    <sheetView view="pageBreakPreview" zoomScale="80" zoomScaleNormal="80" zoomScaleSheetLayoutView="80" workbookViewId="0">
      <pane xSplit="1" ySplit="4" topLeftCell="B5" activePane="bottomRight" state="frozen"/>
      <selection activeCell="L9" sqref="L9"/>
      <selection pane="topRight" activeCell="L9" sqref="L9"/>
      <selection pane="bottomLeft" activeCell="L9" sqref="L9"/>
      <selection pane="bottomRight" activeCell="K7" sqref="K7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5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5" ht="18" customHeight="1" x14ac:dyDescent="0.15">
      <c r="A2" s="81"/>
      <c r="B2" s="84" t="s">
        <v>62</v>
      </c>
      <c r="C2" s="85"/>
      <c r="D2" s="85"/>
      <c r="E2" s="86"/>
      <c r="F2" s="87" t="s">
        <v>37</v>
      </c>
      <c r="G2" s="88"/>
      <c r="H2" s="88"/>
      <c r="I2" s="89"/>
    </row>
    <row r="3" spans="1:15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5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5" ht="18" customHeight="1" x14ac:dyDescent="0.15">
      <c r="A5" s="4" t="s">
        <v>0</v>
      </c>
      <c r="B5" s="9">
        <v>910164</v>
      </c>
      <c r="C5" s="10">
        <v>429144</v>
      </c>
      <c r="D5" s="10">
        <v>481020</v>
      </c>
      <c r="E5" s="10">
        <v>394574</v>
      </c>
      <c r="F5" s="11">
        <f>SUBTOTAL(9,F6:F43)</f>
        <v>-1065</v>
      </c>
      <c r="G5" s="49">
        <f>SUBTOTAL(9,G6:G43)</f>
        <v>-928</v>
      </c>
      <c r="H5" s="55">
        <f>SUBTOTAL(9,H6:H43)</f>
        <v>-137</v>
      </c>
      <c r="I5" s="12">
        <f>SUM(I6:I7)</f>
        <v>-269</v>
      </c>
      <c r="J5" s="53"/>
      <c r="L5" s="66"/>
    </row>
    <row r="6" spans="1:15" ht="18" customHeight="1" x14ac:dyDescent="0.15">
      <c r="A6" s="13" t="s">
        <v>1</v>
      </c>
      <c r="B6" s="14">
        <v>717089</v>
      </c>
      <c r="C6" s="10">
        <v>337994</v>
      </c>
      <c r="D6" s="10">
        <v>379095</v>
      </c>
      <c r="E6" s="10">
        <v>312388</v>
      </c>
      <c r="F6" s="11">
        <f>SUBTOTAL(9,F8:F16)</f>
        <v>-845</v>
      </c>
      <c r="G6" s="47">
        <f t="shared" ref="G6" si="0">SUBTOTAL(9,G8:G16)</f>
        <v>-646</v>
      </c>
      <c r="H6" s="68">
        <f>SUBTOTAL(9,H8:H16)</f>
        <v>-199</v>
      </c>
      <c r="I6" s="56">
        <f>SUM(I8:I16)</f>
        <v>-211</v>
      </c>
      <c r="J6" s="53"/>
      <c r="L6" s="66"/>
    </row>
    <row r="7" spans="1:15" ht="18" customHeight="1" x14ac:dyDescent="0.15">
      <c r="A7" s="2" t="s">
        <v>2</v>
      </c>
      <c r="B7" s="15">
        <v>193075</v>
      </c>
      <c r="C7" s="16">
        <v>91150</v>
      </c>
      <c r="D7" s="16">
        <v>101925</v>
      </c>
      <c r="E7" s="16">
        <v>82186</v>
      </c>
      <c r="F7" s="67">
        <f>SUBTOTAL(9,F17:F43)</f>
        <v>-220</v>
      </c>
      <c r="G7" s="48">
        <f>SUBTOTAL(9,G17:G43)</f>
        <v>-282</v>
      </c>
      <c r="H7" s="69">
        <f t="shared" ref="H7" si="1">SUBTOTAL(9,H17:H43)</f>
        <v>62</v>
      </c>
      <c r="I7" s="17">
        <f>SUM(I17:I43)/2</f>
        <v>-58</v>
      </c>
      <c r="J7" s="53"/>
      <c r="L7" s="66"/>
    </row>
    <row r="8" spans="1:15" ht="18" customHeight="1" x14ac:dyDescent="0.15">
      <c r="A8" s="13" t="s">
        <v>3</v>
      </c>
      <c r="B8" s="18">
        <v>353664</v>
      </c>
      <c r="C8" s="19">
        <v>166553</v>
      </c>
      <c r="D8" s="19">
        <v>187111</v>
      </c>
      <c r="E8" s="20">
        <v>158057</v>
      </c>
      <c r="F8" s="11">
        <f>G8+H8</f>
        <v>-321</v>
      </c>
      <c r="G8" s="47">
        <v>-297</v>
      </c>
      <c r="H8" s="21">
        <v>-24</v>
      </c>
      <c r="I8" s="22">
        <v>-75</v>
      </c>
      <c r="J8" s="53"/>
      <c r="L8" s="66"/>
    </row>
    <row r="9" spans="1:15" ht="18" customHeight="1" x14ac:dyDescent="0.15">
      <c r="A9" s="13" t="s">
        <v>4</v>
      </c>
      <c r="B9" s="18">
        <v>47299</v>
      </c>
      <c r="C9" s="19">
        <v>21944</v>
      </c>
      <c r="D9" s="19">
        <v>25355</v>
      </c>
      <c r="E9" s="20">
        <v>19998</v>
      </c>
      <c r="F9" s="11">
        <f t="shared" ref="F9:F18" si="2">G9+H9</f>
        <v>-89</v>
      </c>
      <c r="G9" s="47">
        <v>-64</v>
      </c>
      <c r="H9" s="21">
        <v>-25</v>
      </c>
      <c r="I9" s="22">
        <v>-26</v>
      </c>
      <c r="J9" s="53"/>
      <c r="L9" s="66"/>
    </row>
    <row r="10" spans="1:15" ht="18" customHeight="1" x14ac:dyDescent="0.15">
      <c r="A10" s="13" t="s">
        <v>5</v>
      </c>
      <c r="B10" s="18">
        <v>59872</v>
      </c>
      <c r="C10" s="19">
        <v>28132</v>
      </c>
      <c r="D10" s="19">
        <v>31740</v>
      </c>
      <c r="E10" s="20">
        <v>24088</v>
      </c>
      <c r="F10" s="11">
        <f t="shared" si="2"/>
        <v>-71</v>
      </c>
      <c r="G10" s="47">
        <v>-45</v>
      </c>
      <c r="H10" s="21">
        <v>-26</v>
      </c>
      <c r="I10" s="22">
        <v>-3</v>
      </c>
      <c r="J10" s="53"/>
      <c r="L10" s="66"/>
    </row>
    <row r="11" spans="1:15" ht="18" customHeight="1" x14ac:dyDescent="0.15">
      <c r="A11" s="13" t="s">
        <v>6</v>
      </c>
      <c r="B11" s="18">
        <v>25859</v>
      </c>
      <c r="C11" s="19">
        <v>12264</v>
      </c>
      <c r="D11" s="19">
        <v>13595</v>
      </c>
      <c r="E11" s="20">
        <v>10234</v>
      </c>
      <c r="F11" s="11">
        <f t="shared" si="2"/>
        <v>-50</v>
      </c>
      <c r="G11" s="47">
        <v>-35</v>
      </c>
      <c r="H11" s="21">
        <v>-15</v>
      </c>
      <c r="I11" s="22">
        <v>-23</v>
      </c>
      <c r="J11" s="53"/>
      <c r="L11" s="66"/>
    </row>
    <row r="12" spans="1:15" ht="18" customHeight="1" x14ac:dyDescent="0.15">
      <c r="A12" s="13" t="s">
        <v>7</v>
      </c>
      <c r="B12" s="18">
        <v>23013</v>
      </c>
      <c r="C12" s="19">
        <v>11198</v>
      </c>
      <c r="D12" s="19">
        <v>11815</v>
      </c>
      <c r="E12" s="20">
        <v>10109</v>
      </c>
      <c r="F12" s="11">
        <f t="shared" si="2"/>
        <v>-50</v>
      </c>
      <c r="G12" s="47">
        <v>-19</v>
      </c>
      <c r="H12" s="21">
        <v>-31</v>
      </c>
      <c r="I12" s="22">
        <v>-23</v>
      </c>
      <c r="J12" s="53"/>
      <c r="L12" s="66"/>
    </row>
    <row r="13" spans="1:15" ht="18" customHeight="1" x14ac:dyDescent="0.15">
      <c r="A13" s="13" t="s">
        <v>8</v>
      </c>
      <c r="B13" s="18">
        <v>68506</v>
      </c>
      <c r="C13" s="19">
        <v>32047</v>
      </c>
      <c r="D13" s="19">
        <v>36459</v>
      </c>
      <c r="E13" s="20">
        <v>31065</v>
      </c>
      <c r="F13" s="11">
        <f t="shared" si="2"/>
        <v>-105</v>
      </c>
      <c r="G13" s="47">
        <v>-71</v>
      </c>
      <c r="H13" s="21">
        <v>-34</v>
      </c>
      <c r="I13" s="22">
        <v>-38</v>
      </c>
      <c r="J13" s="53"/>
      <c r="L13" s="66"/>
    </row>
    <row r="14" spans="1:15" ht="18" customHeight="1" x14ac:dyDescent="0.15">
      <c r="A14" s="13" t="s">
        <v>9</v>
      </c>
      <c r="B14" s="18">
        <v>26599</v>
      </c>
      <c r="C14" s="19">
        <v>12355</v>
      </c>
      <c r="D14" s="19">
        <v>14244</v>
      </c>
      <c r="E14" s="20">
        <v>12950</v>
      </c>
      <c r="F14" s="11">
        <f t="shared" si="2"/>
        <v>-62</v>
      </c>
      <c r="G14" s="47">
        <v>-45</v>
      </c>
      <c r="H14" s="21">
        <v>-17</v>
      </c>
      <c r="I14" s="22">
        <v>-28</v>
      </c>
      <c r="J14" s="53"/>
      <c r="L14" s="66"/>
      <c r="O14" s="79"/>
    </row>
    <row r="15" spans="1:15" ht="18" customHeight="1" x14ac:dyDescent="0.15">
      <c r="A15" s="13" t="s">
        <v>35</v>
      </c>
      <c r="B15" s="18">
        <v>58131</v>
      </c>
      <c r="C15" s="19">
        <v>27477</v>
      </c>
      <c r="D15" s="19">
        <v>30654</v>
      </c>
      <c r="E15" s="20">
        <v>23459</v>
      </c>
      <c r="F15" s="11">
        <f t="shared" si="2"/>
        <v>-66</v>
      </c>
      <c r="G15" s="47">
        <v>-51</v>
      </c>
      <c r="H15" s="21">
        <v>-15</v>
      </c>
      <c r="I15" s="22">
        <v>5</v>
      </c>
      <c r="J15" s="53"/>
      <c r="L15" s="66"/>
    </row>
    <row r="16" spans="1:15" ht="18" customHeight="1" x14ac:dyDescent="0.15">
      <c r="A16" s="13" t="s">
        <v>39</v>
      </c>
      <c r="B16" s="18">
        <v>54146</v>
      </c>
      <c r="C16" s="19">
        <v>26024</v>
      </c>
      <c r="D16" s="19">
        <v>28122</v>
      </c>
      <c r="E16" s="20">
        <v>22428</v>
      </c>
      <c r="F16" s="11">
        <f t="shared" si="2"/>
        <v>-31</v>
      </c>
      <c r="G16" s="48">
        <v>-19</v>
      </c>
      <c r="H16" s="21">
        <v>-12</v>
      </c>
      <c r="I16" s="22">
        <v>0</v>
      </c>
      <c r="J16" s="53"/>
      <c r="L16" s="66"/>
    </row>
    <row r="17" spans="1:13" ht="18" customHeight="1" x14ac:dyDescent="0.15">
      <c r="A17" s="5" t="s">
        <v>10</v>
      </c>
      <c r="B17" s="23">
        <v>7987</v>
      </c>
      <c r="C17" s="24">
        <v>3677</v>
      </c>
      <c r="D17" s="24">
        <v>4310</v>
      </c>
      <c r="E17" s="25">
        <v>3421</v>
      </c>
      <c r="F17" s="52">
        <f>SUBTOTAL(9,F18)</f>
        <v>-13</v>
      </c>
      <c r="G17" s="48">
        <f>SUBTOTAL(9,G18)</f>
        <v>-18</v>
      </c>
      <c r="H17" s="26">
        <f>SUBTOTAL(9,H18)</f>
        <v>5</v>
      </c>
      <c r="I17" s="27">
        <f>SUM(I18)</f>
        <v>-2</v>
      </c>
      <c r="J17" s="53"/>
      <c r="L17" s="66"/>
    </row>
    <row r="18" spans="1:13" ht="18" customHeight="1" x14ac:dyDescent="0.15">
      <c r="A18" s="28" t="s">
        <v>38</v>
      </c>
      <c r="B18" s="29">
        <v>7987</v>
      </c>
      <c r="C18" s="30">
        <v>3677</v>
      </c>
      <c r="D18" s="30">
        <v>4310</v>
      </c>
      <c r="E18" s="31">
        <v>3421</v>
      </c>
      <c r="F18" s="11">
        <f t="shared" si="2"/>
        <v>-13</v>
      </c>
      <c r="G18" s="48">
        <v>-18</v>
      </c>
      <c r="H18" s="32">
        <v>5</v>
      </c>
      <c r="I18" s="33">
        <v>-2</v>
      </c>
      <c r="J18" s="53"/>
      <c r="L18" s="66"/>
    </row>
    <row r="19" spans="1:13" ht="18" customHeight="1" x14ac:dyDescent="0.15">
      <c r="A19" s="3" t="s">
        <v>11</v>
      </c>
      <c r="B19" s="34">
        <v>22244</v>
      </c>
      <c r="C19" s="24">
        <v>10482</v>
      </c>
      <c r="D19" s="24">
        <v>11762</v>
      </c>
      <c r="E19" s="35">
        <v>9098</v>
      </c>
      <c r="F19" s="52">
        <f>SUBTOTAL(9,F20:F22)</f>
        <v>-18</v>
      </c>
      <c r="G19" s="48">
        <f t="shared" ref="G19:H19" si="3">SUBTOTAL(9,G20:G22)</f>
        <v>-41</v>
      </c>
      <c r="H19" s="26">
        <f t="shared" si="3"/>
        <v>23</v>
      </c>
      <c r="I19" s="36">
        <f>SUM(I20:I22)</f>
        <v>6</v>
      </c>
      <c r="J19" s="53"/>
      <c r="L19" s="66"/>
    </row>
    <row r="20" spans="1:13" ht="18" customHeight="1" x14ac:dyDescent="0.15">
      <c r="A20" s="28" t="s">
        <v>12</v>
      </c>
      <c r="B20" s="18">
        <v>15658</v>
      </c>
      <c r="C20" s="19">
        <v>7333</v>
      </c>
      <c r="D20" s="19">
        <v>8325</v>
      </c>
      <c r="E20" s="20">
        <v>6220</v>
      </c>
      <c r="F20" s="11">
        <f>G20+H20</f>
        <v>-15</v>
      </c>
      <c r="G20" s="47">
        <v>-25</v>
      </c>
      <c r="H20" s="21">
        <v>10</v>
      </c>
      <c r="I20" s="22">
        <v>1</v>
      </c>
      <c r="J20" s="53"/>
      <c r="L20" s="66"/>
    </row>
    <row r="21" spans="1:13" ht="18" customHeight="1" x14ac:dyDescent="0.15">
      <c r="A21" s="28" t="s">
        <v>13</v>
      </c>
      <c r="B21" s="18">
        <v>3734</v>
      </c>
      <c r="C21" s="19">
        <v>1717</v>
      </c>
      <c r="D21" s="19">
        <v>2017</v>
      </c>
      <c r="E21" s="20">
        <v>1504</v>
      </c>
      <c r="F21" s="11">
        <f t="shared" ref="F21:F43" si="4">G21+H21</f>
        <v>-5</v>
      </c>
      <c r="G21" s="47">
        <v>-12</v>
      </c>
      <c r="H21" s="21">
        <v>7</v>
      </c>
      <c r="I21" s="22">
        <v>5</v>
      </c>
      <c r="J21" s="53"/>
      <c r="L21" s="66"/>
    </row>
    <row r="22" spans="1:13" ht="18" customHeight="1" x14ac:dyDescent="0.15">
      <c r="A22" s="60" t="s">
        <v>14</v>
      </c>
      <c r="B22" s="18">
        <v>2852</v>
      </c>
      <c r="C22" s="19">
        <v>1432</v>
      </c>
      <c r="D22" s="19">
        <v>1420</v>
      </c>
      <c r="E22" s="20">
        <v>1374</v>
      </c>
      <c r="F22" s="11">
        <f t="shared" si="4"/>
        <v>2</v>
      </c>
      <c r="G22" s="57">
        <v>-4</v>
      </c>
      <c r="H22" s="21">
        <v>6</v>
      </c>
      <c r="I22" s="22">
        <v>0</v>
      </c>
      <c r="J22" s="58"/>
      <c r="K22" s="59"/>
      <c r="L22" s="66"/>
    </row>
    <row r="23" spans="1:13" ht="18" customHeight="1" x14ac:dyDescent="0.15">
      <c r="A23" s="3" t="s">
        <v>15</v>
      </c>
      <c r="B23" s="34">
        <v>42445</v>
      </c>
      <c r="C23" s="24">
        <v>19999</v>
      </c>
      <c r="D23" s="24">
        <v>22446</v>
      </c>
      <c r="E23" s="35">
        <v>16565</v>
      </c>
      <c r="F23" s="52">
        <f>SUBTOTAL(9,F24:F26)</f>
        <v>-53</v>
      </c>
      <c r="G23" s="48">
        <f t="shared" ref="G23:H23" si="5">SUBTOTAL(9,G24:G26)</f>
        <v>-48</v>
      </c>
      <c r="H23" s="26">
        <f t="shared" si="5"/>
        <v>-5</v>
      </c>
      <c r="I23" s="36">
        <f>SUM(I24:I26)</f>
        <v>-9</v>
      </c>
      <c r="J23" s="53"/>
      <c r="L23" s="66"/>
    </row>
    <row r="24" spans="1:13" ht="18" customHeight="1" x14ac:dyDescent="0.15">
      <c r="A24" s="28" t="s">
        <v>16</v>
      </c>
      <c r="B24" s="18">
        <v>10808</v>
      </c>
      <c r="C24" s="19">
        <v>5026</v>
      </c>
      <c r="D24" s="19">
        <v>5782</v>
      </c>
      <c r="E24" s="20">
        <v>4540</v>
      </c>
      <c r="F24" s="11">
        <f t="shared" si="4"/>
        <v>-23</v>
      </c>
      <c r="G24" s="47">
        <v>-9</v>
      </c>
      <c r="H24" s="21">
        <v>-14</v>
      </c>
      <c r="I24" s="22">
        <v>-4</v>
      </c>
      <c r="J24" s="53"/>
      <c r="L24" s="66"/>
    </row>
    <row r="25" spans="1:13" ht="18" customHeight="1" x14ac:dyDescent="0.15">
      <c r="A25" s="28" t="s">
        <v>17</v>
      </c>
      <c r="B25" s="18">
        <v>6665</v>
      </c>
      <c r="C25" s="19">
        <v>3139</v>
      </c>
      <c r="D25" s="19">
        <v>3526</v>
      </c>
      <c r="E25" s="20">
        <v>2484</v>
      </c>
      <c r="F25" s="11">
        <f t="shared" si="4"/>
        <v>-1</v>
      </c>
      <c r="G25" s="47">
        <v>-7</v>
      </c>
      <c r="H25" s="21">
        <v>6</v>
      </c>
      <c r="I25" s="22">
        <v>0</v>
      </c>
      <c r="J25" s="53"/>
      <c r="L25" s="66"/>
      <c r="M25" s="79"/>
    </row>
    <row r="26" spans="1:13" ht="18" customHeight="1" x14ac:dyDescent="0.15">
      <c r="A26" s="28" t="s">
        <v>36</v>
      </c>
      <c r="B26" s="18">
        <v>24972</v>
      </c>
      <c r="C26" s="19">
        <v>11834</v>
      </c>
      <c r="D26" s="19">
        <v>13138</v>
      </c>
      <c r="E26" s="20">
        <v>9541</v>
      </c>
      <c r="F26" s="11">
        <f t="shared" si="4"/>
        <v>-29</v>
      </c>
      <c r="G26" s="48">
        <v>-32</v>
      </c>
      <c r="H26" s="21">
        <v>3</v>
      </c>
      <c r="I26" s="22">
        <v>-5</v>
      </c>
      <c r="J26" s="53"/>
      <c r="L26" s="66"/>
    </row>
    <row r="27" spans="1:13" ht="18" customHeight="1" x14ac:dyDescent="0.15">
      <c r="A27" s="3" t="s">
        <v>18</v>
      </c>
      <c r="B27" s="34">
        <v>47668</v>
      </c>
      <c r="C27" s="24">
        <v>22851</v>
      </c>
      <c r="D27" s="24">
        <v>24817</v>
      </c>
      <c r="E27" s="35">
        <v>18820</v>
      </c>
      <c r="F27" s="52">
        <f>SUBTOTAL(9,F28:F33)</f>
        <v>-43</v>
      </c>
      <c r="G27" s="49">
        <f t="shared" ref="G27:H27" si="6">SUBTOTAL(9,G28:G33)</f>
        <v>-58</v>
      </c>
      <c r="H27" s="26">
        <f t="shared" si="6"/>
        <v>15</v>
      </c>
      <c r="I27" s="36">
        <f>SUM(I28:I33)</f>
        <v>-12</v>
      </c>
      <c r="J27" s="53"/>
      <c r="L27" s="66"/>
    </row>
    <row r="28" spans="1:13" ht="18" customHeight="1" x14ac:dyDescent="0.15">
      <c r="A28" s="28" t="s">
        <v>19</v>
      </c>
      <c r="B28" s="18">
        <v>6635</v>
      </c>
      <c r="C28" s="19">
        <v>3118</v>
      </c>
      <c r="D28" s="19">
        <v>3517</v>
      </c>
      <c r="E28" s="20">
        <v>2831</v>
      </c>
      <c r="F28" s="11">
        <f t="shared" si="4"/>
        <v>-11</v>
      </c>
      <c r="G28" s="49">
        <v>-6</v>
      </c>
      <c r="H28" s="21">
        <v>-5</v>
      </c>
      <c r="I28" s="22">
        <v>1</v>
      </c>
      <c r="J28" s="53"/>
      <c r="L28" s="66"/>
    </row>
    <row r="29" spans="1:13" ht="18" customHeight="1" x14ac:dyDescent="0.15">
      <c r="A29" s="28" t="s">
        <v>20</v>
      </c>
      <c r="B29" s="18">
        <v>7710</v>
      </c>
      <c r="C29" s="19">
        <v>3686</v>
      </c>
      <c r="D29" s="19">
        <v>4024</v>
      </c>
      <c r="E29" s="20">
        <v>2946</v>
      </c>
      <c r="F29" s="11">
        <f t="shared" si="4"/>
        <v>0</v>
      </c>
      <c r="G29" s="47">
        <v>-8</v>
      </c>
      <c r="H29" s="21">
        <v>8</v>
      </c>
      <c r="I29" s="22">
        <v>-4</v>
      </c>
      <c r="J29" s="53"/>
      <c r="L29" s="66"/>
    </row>
    <row r="30" spans="1:13" ht="18" customHeight="1" x14ac:dyDescent="0.15">
      <c r="A30" s="28" t="s">
        <v>21</v>
      </c>
      <c r="B30" s="18">
        <v>5222</v>
      </c>
      <c r="C30" s="19">
        <v>2598</v>
      </c>
      <c r="D30" s="19">
        <v>2624</v>
      </c>
      <c r="E30" s="20">
        <v>2246</v>
      </c>
      <c r="F30" s="11">
        <f t="shared" si="4"/>
        <v>-8</v>
      </c>
      <c r="G30" s="47">
        <v>-10</v>
      </c>
      <c r="H30" s="21">
        <v>2</v>
      </c>
      <c r="I30" s="22">
        <v>-3</v>
      </c>
      <c r="J30" s="53"/>
      <c r="L30" s="66"/>
    </row>
    <row r="31" spans="1:13" ht="18" customHeight="1" x14ac:dyDescent="0.15">
      <c r="A31" s="28" t="s">
        <v>22</v>
      </c>
      <c r="B31" s="18">
        <v>7579</v>
      </c>
      <c r="C31" s="19">
        <v>3599</v>
      </c>
      <c r="D31" s="19">
        <v>3980</v>
      </c>
      <c r="E31" s="20">
        <v>3017</v>
      </c>
      <c r="F31" s="11">
        <f t="shared" si="4"/>
        <v>-2</v>
      </c>
      <c r="G31" s="47">
        <v>-11</v>
      </c>
      <c r="H31" s="21">
        <v>9</v>
      </c>
      <c r="I31" s="22">
        <v>2</v>
      </c>
      <c r="J31" s="53"/>
      <c r="L31" s="66"/>
    </row>
    <row r="32" spans="1:13" ht="18" customHeight="1" x14ac:dyDescent="0.15">
      <c r="A32" s="28" t="s">
        <v>32</v>
      </c>
      <c r="B32" s="18">
        <v>11554</v>
      </c>
      <c r="C32" s="19">
        <v>5497</v>
      </c>
      <c r="D32" s="19">
        <v>6057</v>
      </c>
      <c r="E32" s="20">
        <v>4219</v>
      </c>
      <c r="F32" s="11">
        <f t="shared" si="4"/>
        <v>-3</v>
      </c>
      <c r="G32" s="47">
        <v>-12</v>
      </c>
      <c r="H32" s="21">
        <v>9</v>
      </c>
      <c r="I32" s="22">
        <v>1</v>
      </c>
      <c r="J32" s="53"/>
      <c r="L32" s="66"/>
    </row>
    <row r="33" spans="1:12" ht="18" customHeight="1" x14ac:dyDescent="0.15">
      <c r="A33" s="28" t="s">
        <v>34</v>
      </c>
      <c r="B33" s="18">
        <v>8968</v>
      </c>
      <c r="C33" s="19">
        <v>4353</v>
      </c>
      <c r="D33" s="19">
        <v>4615</v>
      </c>
      <c r="E33" s="20">
        <v>3561</v>
      </c>
      <c r="F33" s="11">
        <f t="shared" si="4"/>
        <v>-19</v>
      </c>
      <c r="G33" s="47">
        <v>-11</v>
      </c>
      <c r="H33" s="21">
        <v>-8</v>
      </c>
      <c r="I33" s="22">
        <v>-9</v>
      </c>
      <c r="J33" s="53"/>
      <c r="L33" s="66"/>
    </row>
    <row r="34" spans="1:12" ht="18" customHeight="1" x14ac:dyDescent="0.15">
      <c r="A34" s="3" t="s">
        <v>23</v>
      </c>
      <c r="B34" s="34">
        <v>38826</v>
      </c>
      <c r="C34" s="24">
        <v>18292</v>
      </c>
      <c r="D34" s="24">
        <v>20534</v>
      </c>
      <c r="E34" s="35">
        <v>17576</v>
      </c>
      <c r="F34" s="52">
        <f>SUBTOTAL(9,F35:F37)</f>
        <v>-7</v>
      </c>
      <c r="G34" s="50">
        <f t="shared" ref="G34:H34" si="7">SUBTOTAL(9,G35:G37)</f>
        <v>-51</v>
      </c>
      <c r="H34" s="26">
        <f t="shared" si="7"/>
        <v>44</v>
      </c>
      <c r="I34" s="36">
        <f>SUM(I35:I37)</f>
        <v>7</v>
      </c>
      <c r="J34" s="53"/>
      <c r="L34" s="66"/>
    </row>
    <row r="35" spans="1:12" ht="18" customHeight="1" x14ac:dyDescent="0.15">
      <c r="A35" s="28" t="s">
        <v>24</v>
      </c>
      <c r="B35" s="18">
        <v>19959</v>
      </c>
      <c r="C35" s="19">
        <v>9327</v>
      </c>
      <c r="D35" s="19">
        <v>10632</v>
      </c>
      <c r="E35" s="20">
        <v>9343</v>
      </c>
      <c r="F35" s="11">
        <f t="shared" si="4"/>
        <v>-12</v>
      </c>
      <c r="G35" s="47">
        <v>-35</v>
      </c>
      <c r="H35" s="21">
        <v>23</v>
      </c>
      <c r="I35" s="22">
        <v>2</v>
      </c>
      <c r="J35" s="53"/>
      <c r="L35" s="66"/>
    </row>
    <row r="36" spans="1:12" ht="18" customHeight="1" x14ac:dyDescent="0.15">
      <c r="A36" s="28" t="s">
        <v>25</v>
      </c>
      <c r="B36" s="18">
        <v>15311</v>
      </c>
      <c r="C36" s="19">
        <v>7284</v>
      </c>
      <c r="D36" s="19">
        <v>8027</v>
      </c>
      <c r="E36" s="20">
        <v>6484</v>
      </c>
      <c r="F36" s="11">
        <f t="shared" si="4"/>
        <v>-3</v>
      </c>
      <c r="G36" s="47">
        <v>-10</v>
      </c>
      <c r="H36" s="21">
        <v>7</v>
      </c>
      <c r="I36" s="22">
        <v>0</v>
      </c>
      <c r="J36" s="53"/>
      <c r="L36" s="66"/>
    </row>
    <row r="37" spans="1:12" ht="18" customHeight="1" x14ac:dyDescent="0.15">
      <c r="A37" s="28" t="s">
        <v>26</v>
      </c>
      <c r="B37" s="18">
        <v>3556</v>
      </c>
      <c r="C37" s="19">
        <v>1681</v>
      </c>
      <c r="D37" s="19">
        <v>1875</v>
      </c>
      <c r="E37" s="20">
        <v>1749</v>
      </c>
      <c r="F37" s="11">
        <f t="shared" si="4"/>
        <v>8</v>
      </c>
      <c r="G37" s="47">
        <v>-6</v>
      </c>
      <c r="H37" s="21">
        <v>14</v>
      </c>
      <c r="I37" s="22">
        <v>5</v>
      </c>
      <c r="J37" s="53"/>
      <c r="L37" s="66"/>
    </row>
    <row r="38" spans="1:12" ht="18" customHeight="1" x14ac:dyDescent="0.15">
      <c r="A38" s="3" t="s">
        <v>27</v>
      </c>
      <c r="B38" s="34">
        <v>33905</v>
      </c>
      <c r="C38" s="24">
        <v>15849</v>
      </c>
      <c r="D38" s="24">
        <v>18056</v>
      </c>
      <c r="E38" s="54">
        <v>16706</v>
      </c>
      <c r="F38" s="52">
        <f>SUBTOTAL(9,F39:F43)</f>
        <v>-86</v>
      </c>
      <c r="G38" s="50">
        <f t="shared" ref="G38" si="8">SUBTOTAL(9,G39:G43)</f>
        <v>-66</v>
      </c>
      <c r="H38" s="26">
        <f>SUBTOTAL(9,H39:H43)</f>
        <v>-20</v>
      </c>
      <c r="I38" s="36">
        <f>SUM(I39:I43)</f>
        <v>-48</v>
      </c>
      <c r="J38" s="53"/>
      <c r="L38" s="66"/>
    </row>
    <row r="39" spans="1:12" ht="18" customHeight="1" x14ac:dyDescent="0.15">
      <c r="A39" s="28" t="s">
        <v>28</v>
      </c>
      <c r="B39" s="18">
        <v>13824</v>
      </c>
      <c r="C39" s="19">
        <v>6405</v>
      </c>
      <c r="D39" s="19">
        <v>7419</v>
      </c>
      <c r="E39" s="20">
        <v>6707</v>
      </c>
      <c r="F39" s="11">
        <f t="shared" si="4"/>
        <v>-25</v>
      </c>
      <c r="G39" s="47">
        <v>-12</v>
      </c>
      <c r="H39" s="21">
        <v>-13</v>
      </c>
      <c r="I39" s="22">
        <v>-5</v>
      </c>
      <c r="J39" s="53"/>
      <c r="L39" s="66"/>
    </row>
    <row r="40" spans="1:12" ht="18" customHeight="1" x14ac:dyDescent="0.15">
      <c r="A40" s="28" t="s">
        <v>29</v>
      </c>
      <c r="B40" s="18">
        <v>2715</v>
      </c>
      <c r="C40" s="19">
        <v>1191</v>
      </c>
      <c r="D40" s="19">
        <v>1524</v>
      </c>
      <c r="E40" s="20">
        <v>1296</v>
      </c>
      <c r="F40" s="11">
        <f t="shared" si="4"/>
        <v>-4</v>
      </c>
      <c r="G40" s="47">
        <v>-8</v>
      </c>
      <c r="H40" s="21">
        <v>4</v>
      </c>
      <c r="I40" s="22">
        <v>-5</v>
      </c>
      <c r="J40" s="53"/>
      <c r="L40" s="66"/>
    </row>
    <row r="41" spans="1:12" ht="18" customHeight="1" x14ac:dyDescent="0.15">
      <c r="A41" s="28" t="s">
        <v>30</v>
      </c>
      <c r="B41" s="18">
        <v>2403</v>
      </c>
      <c r="C41" s="19">
        <v>1101</v>
      </c>
      <c r="D41" s="19">
        <v>1302</v>
      </c>
      <c r="E41" s="20">
        <v>1236</v>
      </c>
      <c r="F41" s="11">
        <f t="shared" si="4"/>
        <v>-20</v>
      </c>
      <c r="G41" s="47">
        <v>-15</v>
      </c>
      <c r="H41" s="21">
        <v>-5</v>
      </c>
      <c r="I41" s="22">
        <v>-10</v>
      </c>
      <c r="J41" s="53"/>
      <c r="L41" s="66"/>
    </row>
    <row r="42" spans="1:12" ht="18" customHeight="1" x14ac:dyDescent="0.15">
      <c r="A42" s="28" t="s">
        <v>31</v>
      </c>
      <c r="B42" s="18">
        <v>394</v>
      </c>
      <c r="C42" s="19">
        <v>176</v>
      </c>
      <c r="D42" s="19">
        <v>218</v>
      </c>
      <c r="E42" s="20">
        <v>217</v>
      </c>
      <c r="F42" s="11">
        <f t="shared" si="4"/>
        <v>0</v>
      </c>
      <c r="G42" s="47">
        <v>0</v>
      </c>
      <c r="H42" s="63">
        <v>0</v>
      </c>
      <c r="I42" s="22">
        <v>1</v>
      </c>
      <c r="J42" s="53"/>
      <c r="L42" s="66"/>
    </row>
    <row r="43" spans="1:12" ht="18" customHeight="1" thickBot="1" x14ac:dyDescent="0.2">
      <c r="A43" s="37" t="s">
        <v>33</v>
      </c>
      <c r="B43" s="38">
        <v>14569</v>
      </c>
      <c r="C43" s="39">
        <v>6976</v>
      </c>
      <c r="D43" s="39">
        <v>7593</v>
      </c>
      <c r="E43" s="40">
        <v>7250</v>
      </c>
      <c r="F43" s="62">
        <f t="shared" si="4"/>
        <v>-37</v>
      </c>
      <c r="G43" s="51">
        <v>-31</v>
      </c>
      <c r="H43" s="41">
        <v>-6</v>
      </c>
      <c r="I43" s="42">
        <v>-29</v>
      </c>
      <c r="J43" s="53"/>
      <c r="L43" s="66"/>
    </row>
    <row r="44" spans="1:12" ht="18" customHeight="1" x14ac:dyDescent="0.15">
      <c r="A44" s="71" t="s">
        <v>59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tabSelected="1" view="pageBreakPreview" zoomScale="80" zoomScaleNormal="80" zoomScaleSheetLayoutView="80" workbookViewId="0">
      <pane xSplit="1" ySplit="4" topLeftCell="B5" activePane="bottomRight" state="frozen"/>
      <selection activeCell="K25" sqref="K25"/>
      <selection pane="topRight" activeCell="K25" sqref="K25"/>
      <selection pane="bottomLeft" activeCell="K25" sqref="K25"/>
      <selection pane="bottomRight" activeCell="J22" sqref="J22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63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909165</v>
      </c>
      <c r="C5" s="10">
        <v>428705</v>
      </c>
      <c r="D5" s="10">
        <v>480460</v>
      </c>
      <c r="E5" s="10">
        <v>394415</v>
      </c>
      <c r="F5" s="11">
        <f>SUBTOTAL(9,F6:F43)</f>
        <v>-999</v>
      </c>
      <c r="G5" s="49">
        <f>SUBTOTAL(9,G6:G43)</f>
        <v>-921</v>
      </c>
      <c r="H5" s="55">
        <f>SUBTOTAL(9,H6:H43)</f>
        <v>-78</v>
      </c>
      <c r="I5" s="12">
        <f>SUM(I6:I7)</f>
        <v>-159</v>
      </c>
      <c r="J5" s="53"/>
      <c r="L5" s="66"/>
    </row>
    <row r="6" spans="1:12" ht="18" customHeight="1" x14ac:dyDescent="0.15">
      <c r="A6" s="13" t="s">
        <v>1</v>
      </c>
      <c r="B6" s="14">
        <v>716438</v>
      </c>
      <c r="C6" s="10">
        <v>337712</v>
      </c>
      <c r="D6" s="10">
        <v>378726</v>
      </c>
      <c r="E6" s="10">
        <v>312307</v>
      </c>
      <c r="F6" s="11">
        <f>SUBTOTAL(9,F8:F16)</f>
        <v>-651</v>
      </c>
      <c r="G6" s="47">
        <f t="shared" ref="G6" si="0">SUBTOTAL(9,G8:G16)</f>
        <v>-634</v>
      </c>
      <c r="H6" s="68">
        <f>SUBTOTAL(9,H8:H16)</f>
        <v>-17</v>
      </c>
      <c r="I6" s="56">
        <f>SUM(I8:I16)</f>
        <v>-81</v>
      </c>
      <c r="J6" s="53"/>
      <c r="L6" s="66"/>
    </row>
    <row r="7" spans="1:12" ht="18" customHeight="1" x14ac:dyDescent="0.15">
      <c r="A7" s="2" t="s">
        <v>2</v>
      </c>
      <c r="B7" s="15">
        <v>192727</v>
      </c>
      <c r="C7" s="16">
        <v>90993</v>
      </c>
      <c r="D7" s="16">
        <v>101734</v>
      </c>
      <c r="E7" s="16">
        <v>82108</v>
      </c>
      <c r="F7" s="67">
        <f>SUBTOTAL(9,F17:F43)</f>
        <v>-348</v>
      </c>
      <c r="G7" s="48">
        <f>SUBTOTAL(9,G17:G43)</f>
        <v>-287</v>
      </c>
      <c r="H7" s="69">
        <f t="shared" ref="H7" si="1">SUBTOTAL(9,H17:H43)</f>
        <v>-61</v>
      </c>
      <c r="I7" s="17">
        <f>SUM(I17:I43)/2</f>
        <v>-78</v>
      </c>
      <c r="J7" s="53"/>
      <c r="L7" s="66"/>
    </row>
    <row r="8" spans="1:12" ht="18" customHeight="1" x14ac:dyDescent="0.15">
      <c r="A8" s="13" t="s">
        <v>3</v>
      </c>
      <c r="B8" s="18">
        <v>353327</v>
      </c>
      <c r="C8" s="19">
        <v>166393</v>
      </c>
      <c r="D8" s="19">
        <v>186934</v>
      </c>
      <c r="E8" s="20">
        <v>157957</v>
      </c>
      <c r="F8" s="11">
        <f>G8+H8</f>
        <v>-337</v>
      </c>
      <c r="G8" s="47">
        <v>-287</v>
      </c>
      <c r="H8" s="21">
        <v>-50</v>
      </c>
      <c r="I8" s="22">
        <v>-100</v>
      </c>
      <c r="J8" s="53"/>
      <c r="L8" s="66"/>
    </row>
    <row r="9" spans="1:12" ht="18" customHeight="1" x14ac:dyDescent="0.15">
      <c r="A9" s="13" t="s">
        <v>4</v>
      </c>
      <c r="B9" s="18">
        <v>47215</v>
      </c>
      <c r="C9" s="19">
        <v>21918</v>
      </c>
      <c r="D9" s="19">
        <v>25297</v>
      </c>
      <c r="E9" s="20">
        <v>19977</v>
      </c>
      <c r="F9" s="11">
        <f t="shared" ref="F9:F18" si="2">G9+H9</f>
        <v>-84</v>
      </c>
      <c r="G9" s="47">
        <v>-55</v>
      </c>
      <c r="H9" s="21">
        <v>-29</v>
      </c>
      <c r="I9" s="22">
        <v>-21</v>
      </c>
      <c r="J9" s="53"/>
      <c r="L9" s="66"/>
    </row>
    <row r="10" spans="1:12" ht="18" customHeight="1" x14ac:dyDescent="0.15">
      <c r="A10" s="13" t="s">
        <v>5</v>
      </c>
      <c r="B10" s="18">
        <v>59839</v>
      </c>
      <c r="C10" s="19">
        <v>28121</v>
      </c>
      <c r="D10" s="19">
        <v>31718</v>
      </c>
      <c r="E10" s="20">
        <v>24096</v>
      </c>
      <c r="F10" s="11">
        <f t="shared" si="2"/>
        <v>-33</v>
      </c>
      <c r="G10" s="47">
        <v>-49</v>
      </c>
      <c r="H10" s="21">
        <v>16</v>
      </c>
      <c r="I10" s="22">
        <v>8</v>
      </c>
      <c r="J10" s="53"/>
      <c r="L10" s="66"/>
    </row>
    <row r="11" spans="1:12" ht="18" customHeight="1" x14ac:dyDescent="0.15">
      <c r="A11" s="13" t="s">
        <v>6</v>
      </c>
      <c r="B11" s="18">
        <v>25842</v>
      </c>
      <c r="C11" s="19">
        <v>12263</v>
      </c>
      <c r="D11" s="19">
        <v>13579</v>
      </c>
      <c r="E11" s="20">
        <v>10239</v>
      </c>
      <c r="F11" s="11">
        <f t="shared" si="2"/>
        <v>-17</v>
      </c>
      <c r="G11" s="47">
        <v>-30</v>
      </c>
      <c r="H11" s="21">
        <v>13</v>
      </c>
      <c r="I11" s="22">
        <v>5</v>
      </c>
      <c r="J11" s="53"/>
      <c r="L11" s="66"/>
    </row>
    <row r="12" spans="1:12" ht="18" customHeight="1" x14ac:dyDescent="0.15">
      <c r="A12" s="13" t="s">
        <v>7</v>
      </c>
      <c r="B12" s="18">
        <v>22981</v>
      </c>
      <c r="C12" s="19">
        <v>11174</v>
      </c>
      <c r="D12" s="19">
        <v>11807</v>
      </c>
      <c r="E12" s="20">
        <v>10104</v>
      </c>
      <c r="F12" s="11">
        <f t="shared" si="2"/>
        <v>-32</v>
      </c>
      <c r="G12" s="47">
        <v>-14</v>
      </c>
      <c r="H12" s="21">
        <v>-18</v>
      </c>
      <c r="I12" s="22">
        <v>-5</v>
      </c>
      <c r="J12" s="53"/>
      <c r="L12" s="66"/>
    </row>
    <row r="13" spans="1:12" ht="18" customHeight="1" x14ac:dyDescent="0.15">
      <c r="A13" s="13" t="s">
        <v>8</v>
      </c>
      <c r="B13" s="18">
        <v>68463</v>
      </c>
      <c r="C13" s="19">
        <v>32037</v>
      </c>
      <c r="D13" s="19">
        <v>36426</v>
      </c>
      <c r="E13" s="20">
        <v>31080</v>
      </c>
      <c r="F13" s="11">
        <f t="shared" si="2"/>
        <v>-43</v>
      </c>
      <c r="G13" s="47">
        <v>-80</v>
      </c>
      <c r="H13" s="21">
        <v>37</v>
      </c>
      <c r="I13" s="22">
        <v>15</v>
      </c>
      <c r="J13" s="53"/>
      <c r="L13" s="66"/>
    </row>
    <row r="14" spans="1:12" ht="18" customHeight="1" x14ac:dyDescent="0.15">
      <c r="A14" s="13" t="s">
        <v>9</v>
      </c>
      <c r="B14" s="18">
        <v>26561</v>
      </c>
      <c r="C14" s="19">
        <v>12333</v>
      </c>
      <c r="D14" s="19">
        <v>14228</v>
      </c>
      <c r="E14" s="20">
        <v>12943</v>
      </c>
      <c r="F14" s="11">
        <f t="shared" si="2"/>
        <v>-38</v>
      </c>
      <c r="G14" s="47">
        <v>-37</v>
      </c>
      <c r="H14" s="21">
        <v>-1</v>
      </c>
      <c r="I14" s="22">
        <v>-7</v>
      </c>
      <c r="J14" s="53"/>
      <c r="L14" s="66"/>
    </row>
    <row r="15" spans="1:12" ht="18" customHeight="1" x14ac:dyDescent="0.15">
      <c r="A15" s="13" t="s">
        <v>35</v>
      </c>
      <c r="B15" s="18">
        <v>58073</v>
      </c>
      <c r="C15" s="19">
        <v>27461</v>
      </c>
      <c r="D15" s="19">
        <v>30612</v>
      </c>
      <c r="E15" s="20">
        <v>23465</v>
      </c>
      <c r="F15" s="11">
        <f t="shared" si="2"/>
        <v>-58</v>
      </c>
      <c r="G15" s="47">
        <v>-60</v>
      </c>
      <c r="H15" s="21">
        <v>2</v>
      </c>
      <c r="I15" s="22">
        <v>6</v>
      </c>
      <c r="J15" s="53"/>
      <c r="L15" s="66"/>
    </row>
    <row r="16" spans="1:12" ht="18" customHeight="1" x14ac:dyDescent="0.15">
      <c r="A16" s="13" t="s">
        <v>39</v>
      </c>
      <c r="B16" s="18">
        <v>54137</v>
      </c>
      <c r="C16" s="19">
        <v>26012</v>
      </c>
      <c r="D16" s="19">
        <v>28125</v>
      </c>
      <c r="E16" s="20">
        <v>22446</v>
      </c>
      <c r="F16" s="11">
        <f t="shared" si="2"/>
        <v>-9</v>
      </c>
      <c r="G16" s="48">
        <v>-22</v>
      </c>
      <c r="H16" s="21">
        <v>13</v>
      </c>
      <c r="I16" s="22">
        <v>18</v>
      </c>
      <c r="J16" s="53"/>
      <c r="L16" s="66"/>
    </row>
    <row r="17" spans="1:12" ht="18" customHeight="1" x14ac:dyDescent="0.15">
      <c r="A17" s="5" t="s">
        <v>10</v>
      </c>
      <c r="B17" s="23">
        <v>7973</v>
      </c>
      <c r="C17" s="24">
        <v>3667</v>
      </c>
      <c r="D17" s="24">
        <v>4306</v>
      </c>
      <c r="E17" s="25">
        <v>3419</v>
      </c>
      <c r="F17" s="52">
        <f>SUBTOTAL(9,F18)</f>
        <v>-14</v>
      </c>
      <c r="G17" s="48">
        <f>SUBTOTAL(9,G18)</f>
        <v>-15</v>
      </c>
      <c r="H17" s="26">
        <f>SUBTOTAL(9,H18)</f>
        <v>1</v>
      </c>
      <c r="I17" s="27">
        <v>-2</v>
      </c>
      <c r="J17" s="53"/>
      <c r="L17" s="66"/>
    </row>
    <row r="18" spans="1:12" ht="18" customHeight="1" x14ac:dyDescent="0.15">
      <c r="A18" s="28" t="s">
        <v>38</v>
      </c>
      <c r="B18" s="29">
        <v>7973</v>
      </c>
      <c r="C18" s="30">
        <v>3667</v>
      </c>
      <c r="D18" s="30">
        <v>4306</v>
      </c>
      <c r="E18" s="31">
        <v>3419</v>
      </c>
      <c r="F18" s="11">
        <f t="shared" si="2"/>
        <v>-14</v>
      </c>
      <c r="G18" s="48">
        <v>-15</v>
      </c>
      <c r="H18" s="32">
        <v>1</v>
      </c>
      <c r="I18" s="33">
        <v>-2</v>
      </c>
      <c r="J18" s="53"/>
      <c r="L18" s="66"/>
    </row>
    <row r="19" spans="1:12" ht="18" customHeight="1" x14ac:dyDescent="0.15">
      <c r="A19" s="3" t="s">
        <v>11</v>
      </c>
      <c r="B19" s="34">
        <v>22198</v>
      </c>
      <c r="C19" s="24">
        <v>10463</v>
      </c>
      <c r="D19" s="24">
        <v>11735</v>
      </c>
      <c r="E19" s="35">
        <v>9087</v>
      </c>
      <c r="F19" s="52">
        <f>SUBTOTAL(9,F20:F22)</f>
        <v>-46</v>
      </c>
      <c r="G19" s="48">
        <f t="shared" ref="G19:H19" si="3">SUBTOTAL(9,G20:G22)</f>
        <v>-37</v>
      </c>
      <c r="H19" s="26">
        <f t="shared" si="3"/>
        <v>-9</v>
      </c>
      <c r="I19" s="36">
        <f>SUM(I20:I22)</f>
        <v>-11</v>
      </c>
      <c r="J19" s="53"/>
      <c r="L19" s="66"/>
    </row>
    <row r="20" spans="1:12" ht="18" customHeight="1" x14ac:dyDescent="0.15">
      <c r="A20" s="28" t="s">
        <v>12</v>
      </c>
      <c r="B20" s="18">
        <v>15636</v>
      </c>
      <c r="C20" s="19">
        <v>7327</v>
      </c>
      <c r="D20" s="19">
        <v>8309</v>
      </c>
      <c r="E20" s="20">
        <v>6216</v>
      </c>
      <c r="F20" s="11">
        <f>G20+H20</f>
        <v>-22</v>
      </c>
      <c r="G20" s="47">
        <v>-20</v>
      </c>
      <c r="H20" s="21">
        <v>-2</v>
      </c>
      <c r="I20" s="22">
        <v>-4</v>
      </c>
      <c r="J20" s="53"/>
      <c r="L20" s="66"/>
    </row>
    <row r="21" spans="1:12" ht="18" customHeight="1" x14ac:dyDescent="0.15">
      <c r="A21" s="28" t="s">
        <v>13</v>
      </c>
      <c r="B21" s="18">
        <v>3718</v>
      </c>
      <c r="C21" s="19">
        <v>1708</v>
      </c>
      <c r="D21" s="19">
        <v>2010</v>
      </c>
      <c r="E21" s="20">
        <v>1499</v>
      </c>
      <c r="F21" s="11">
        <f t="shared" ref="F21:F43" si="4">G21+H21</f>
        <v>-16</v>
      </c>
      <c r="G21" s="47">
        <v>-11</v>
      </c>
      <c r="H21" s="21">
        <v>-5</v>
      </c>
      <c r="I21" s="22">
        <v>-5</v>
      </c>
      <c r="J21" s="53"/>
      <c r="L21" s="66"/>
    </row>
    <row r="22" spans="1:12" ht="18" customHeight="1" x14ac:dyDescent="0.15">
      <c r="A22" s="60" t="s">
        <v>14</v>
      </c>
      <c r="B22" s="18">
        <v>2844</v>
      </c>
      <c r="C22" s="19">
        <v>1428</v>
      </c>
      <c r="D22" s="19">
        <v>1416</v>
      </c>
      <c r="E22" s="20">
        <v>1372</v>
      </c>
      <c r="F22" s="11">
        <f t="shared" si="4"/>
        <v>-8</v>
      </c>
      <c r="G22" s="57">
        <v>-6</v>
      </c>
      <c r="H22" s="21">
        <v>-2</v>
      </c>
      <c r="I22" s="22">
        <v>-2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42357</v>
      </c>
      <c r="C23" s="24">
        <v>19962</v>
      </c>
      <c r="D23" s="24">
        <v>22395</v>
      </c>
      <c r="E23" s="35">
        <v>16540</v>
      </c>
      <c r="F23" s="52">
        <f>SUBTOTAL(9,F24:F26)</f>
        <v>-88</v>
      </c>
      <c r="G23" s="48">
        <f t="shared" ref="G23:H23" si="5">SUBTOTAL(9,G24:G26)</f>
        <v>-48</v>
      </c>
      <c r="H23" s="26">
        <f t="shared" si="5"/>
        <v>-40</v>
      </c>
      <c r="I23" s="36">
        <f>SUM(I24:I26)</f>
        <v>-25</v>
      </c>
      <c r="J23" s="53"/>
      <c r="L23" s="66"/>
    </row>
    <row r="24" spans="1:12" ht="18" customHeight="1" x14ac:dyDescent="0.15">
      <c r="A24" s="28" t="s">
        <v>16</v>
      </c>
      <c r="B24" s="18">
        <v>10775</v>
      </c>
      <c r="C24" s="19">
        <v>5007</v>
      </c>
      <c r="D24" s="19">
        <v>5768</v>
      </c>
      <c r="E24" s="20">
        <v>4532</v>
      </c>
      <c r="F24" s="11">
        <f t="shared" si="4"/>
        <v>-33</v>
      </c>
      <c r="G24" s="47">
        <v>-17</v>
      </c>
      <c r="H24" s="21">
        <v>-16</v>
      </c>
      <c r="I24" s="22">
        <v>-8</v>
      </c>
      <c r="J24" s="53"/>
      <c r="L24" s="66"/>
    </row>
    <row r="25" spans="1:12" ht="18" customHeight="1" x14ac:dyDescent="0.15">
      <c r="A25" s="28" t="s">
        <v>17</v>
      </c>
      <c r="B25" s="18">
        <v>6654</v>
      </c>
      <c r="C25" s="19">
        <v>3137</v>
      </c>
      <c r="D25" s="19">
        <v>3517</v>
      </c>
      <c r="E25" s="20">
        <v>2481</v>
      </c>
      <c r="F25" s="11">
        <f t="shared" si="4"/>
        <v>-11</v>
      </c>
      <c r="G25" s="47">
        <v>-3</v>
      </c>
      <c r="H25" s="21">
        <v>-8</v>
      </c>
      <c r="I25" s="22">
        <v>-3</v>
      </c>
      <c r="J25" s="53"/>
      <c r="L25" s="66"/>
    </row>
    <row r="26" spans="1:12" ht="18" customHeight="1" x14ac:dyDescent="0.15">
      <c r="A26" s="28" t="s">
        <v>36</v>
      </c>
      <c r="B26" s="18">
        <v>24928</v>
      </c>
      <c r="C26" s="19">
        <v>11818</v>
      </c>
      <c r="D26" s="19">
        <v>13110</v>
      </c>
      <c r="E26" s="20">
        <v>9527</v>
      </c>
      <c r="F26" s="11">
        <f t="shared" si="4"/>
        <v>-44</v>
      </c>
      <c r="G26" s="48">
        <v>-28</v>
      </c>
      <c r="H26" s="21">
        <v>-16</v>
      </c>
      <c r="I26" s="22">
        <v>-14</v>
      </c>
      <c r="J26" s="53"/>
      <c r="L26" s="66"/>
    </row>
    <row r="27" spans="1:12" ht="18" customHeight="1" x14ac:dyDescent="0.15">
      <c r="A27" s="3" t="s">
        <v>18</v>
      </c>
      <c r="B27" s="34">
        <v>47605</v>
      </c>
      <c r="C27" s="24">
        <v>22813</v>
      </c>
      <c r="D27" s="24">
        <v>24792</v>
      </c>
      <c r="E27" s="35">
        <v>18826</v>
      </c>
      <c r="F27" s="52">
        <f>SUBTOTAL(9,F28:F33)</f>
        <v>-63</v>
      </c>
      <c r="G27" s="49">
        <f t="shared" ref="G27:H27" si="6">SUBTOTAL(9,G28:G33)</f>
        <v>-76</v>
      </c>
      <c r="H27" s="26">
        <f t="shared" si="6"/>
        <v>13</v>
      </c>
      <c r="I27" s="36">
        <f>SUM(I28:I33)</f>
        <v>6</v>
      </c>
      <c r="J27" s="53"/>
      <c r="L27" s="66"/>
    </row>
    <row r="28" spans="1:12" ht="18" customHeight="1" x14ac:dyDescent="0.15">
      <c r="A28" s="28" t="s">
        <v>19</v>
      </c>
      <c r="B28" s="18">
        <v>6626</v>
      </c>
      <c r="C28" s="19">
        <v>3114</v>
      </c>
      <c r="D28" s="19">
        <v>3512</v>
      </c>
      <c r="E28" s="20">
        <v>2830</v>
      </c>
      <c r="F28" s="11">
        <f t="shared" si="4"/>
        <v>-9</v>
      </c>
      <c r="G28" s="49">
        <v>-8</v>
      </c>
      <c r="H28" s="21">
        <v>-1</v>
      </c>
      <c r="I28" s="22">
        <v>-1</v>
      </c>
      <c r="J28" s="53"/>
      <c r="L28" s="66"/>
    </row>
    <row r="29" spans="1:12" ht="18" customHeight="1" x14ac:dyDescent="0.15">
      <c r="A29" s="28" t="s">
        <v>20</v>
      </c>
      <c r="B29" s="18">
        <v>7702</v>
      </c>
      <c r="C29" s="19">
        <v>3676</v>
      </c>
      <c r="D29" s="19">
        <v>4026</v>
      </c>
      <c r="E29" s="20">
        <v>2947</v>
      </c>
      <c r="F29" s="11">
        <f t="shared" si="4"/>
        <v>-8</v>
      </c>
      <c r="G29" s="47">
        <v>-11</v>
      </c>
      <c r="H29" s="21">
        <v>3</v>
      </c>
      <c r="I29" s="22">
        <v>1</v>
      </c>
      <c r="J29" s="53"/>
      <c r="L29" s="66"/>
    </row>
    <row r="30" spans="1:12" ht="18" customHeight="1" x14ac:dyDescent="0.15">
      <c r="A30" s="28" t="s">
        <v>21</v>
      </c>
      <c r="B30" s="18">
        <v>5208</v>
      </c>
      <c r="C30" s="19">
        <v>2589</v>
      </c>
      <c r="D30" s="19">
        <v>2619</v>
      </c>
      <c r="E30" s="20">
        <v>2240</v>
      </c>
      <c r="F30" s="11">
        <f t="shared" si="4"/>
        <v>-14</v>
      </c>
      <c r="G30" s="47">
        <v>-11</v>
      </c>
      <c r="H30" s="21">
        <v>-3</v>
      </c>
      <c r="I30" s="22">
        <v>-6</v>
      </c>
      <c r="J30" s="53"/>
      <c r="L30" s="66"/>
    </row>
    <row r="31" spans="1:12" ht="18" customHeight="1" x14ac:dyDescent="0.15">
      <c r="A31" s="28" t="s">
        <v>22</v>
      </c>
      <c r="B31" s="18">
        <v>7564</v>
      </c>
      <c r="C31" s="19">
        <v>3590</v>
      </c>
      <c r="D31" s="19">
        <v>3974</v>
      </c>
      <c r="E31" s="20">
        <v>3025</v>
      </c>
      <c r="F31" s="11">
        <f t="shared" si="4"/>
        <v>-15</v>
      </c>
      <c r="G31" s="47">
        <v>-14</v>
      </c>
      <c r="H31" s="21">
        <v>-1</v>
      </c>
      <c r="I31" s="22">
        <v>8</v>
      </c>
      <c r="J31" s="53"/>
      <c r="L31" s="66"/>
    </row>
    <row r="32" spans="1:12" ht="18" customHeight="1" x14ac:dyDescent="0.15">
      <c r="A32" s="28" t="s">
        <v>32</v>
      </c>
      <c r="B32" s="18">
        <v>11544</v>
      </c>
      <c r="C32" s="19">
        <v>5492</v>
      </c>
      <c r="D32" s="19">
        <v>6052</v>
      </c>
      <c r="E32" s="20">
        <v>4223</v>
      </c>
      <c r="F32" s="11">
        <f t="shared" si="4"/>
        <v>-10</v>
      </c>
      <c r="G32" s="47">
        <v>-17</v>
      </c>
      <c r="H32" s="21">
        <v>7</v>
      </c>
      <c r="I32" s="22">
        <v>4</v>
      </c>
      <c r="J32" s="53"/>
      <c r="L32" s="66"/>
    </row>
    <row r="33" spans="1:12" ht="18" customHeight="1" x14ac:dyDescent="0.15">
      <c r="A33" s="28" t="s">
        <v>34</v>
      </c>
      <c r="B33" s="18">
        <v>8961</v>
      </c>
      <c r="C33" s="19">
        <v>4352</v>
      </c>
      <c r="D33" s="19">
        <v>4609</v>
      </c>
      <c r="E33" s="20">
        <v>3561</v>
      </c>
      <c r="F33" s="11">
        <f t="shared" si="4"/>
        <v>-7</v>
      </c>
      <c r="G33" s="47">
        <v>-15</v>
      </c>
      <c r="H33" s="21">
        <v>8</v>
      </c>
      <c r="I33" s="22">
        <v>0</v>
      </c>
      <c r="J33" s="53"/>
      <c r="L33" s="66"/>
    </row>
    <row r="34" spans="1:12" ht="18" customHeight="1" x14ac:dyDescent="0.15">
      <c r="A34" s="3" t="s">
        <v>23</v>
      </c>
      <c r="B34" s="34">
        <v>38763</v>
      </c>
      <c r="C34" s="24">
        <v>18275</v>
      </c>
      <c r="D34" s="24">
        <v>20488</v>
      </c>
      <c r="E34" s="35">
        <v>17560</v>
      </c>
      <c r="F34" s="52">
        <f>SUBTOTAL(9,F35:F37)</f>
        <v>-63</v>
      </c>
      <c r="G34" s="50">
        <f t="shared" ref="G34:H34" si="7">SUBTOTAL(9,G35:G37)</f>
        <v>-47</v>
      </c>
      <c r="H34" s="26">
        <f t="shared" si="7"/>
        <v>-16</v>
      </c>
      <c r="I34" s="36">
        <f>SUM(I35:I37)</f>
        <v>-16</v>
      </c>
      <c r="J34" s="53"/>
      <c r="L34" s="66"/>
    </row>
    <row r="35" spans="1:12" ht="18" customHeight="1" x14ac:dyDescent="0.15">
      <c r="A35" s="28" t="s">
        <v>24</v>
      </c>
      <c r="B35" s="18">
        <v>19928</v>
      </c>
      <c r="C35" s="19">
        <v>9323</v>
      </c>
      <c r="D35" s="19">
        <v>10605</v>
      </c>
      <c r="E35" s="20">
        <v>9330</v>
      </c>
      <c r="F35" s="11">
        <f t="shared" si="4"/>
        <v>-31</v>
      </c>
      <c r="G35" s="47">
        <v>-28</v>
      </c>
      <c r="H35" s="21">
        <v>-3</v>
      </c>
      <c r="I35" s="22">
        <v>-13</v>
      </c>
      <c r="J35" s="53"/>
      <c r="L35" s="66"/>
    </row>
    <row r="36" spans="1:12" ht="18" customHeight="1" x14ac:dyDescent="0.15">
      <c r="A36" s="28" t="s">
        <v>25</v>
      </c>
      <c r="B36" s="18">
        <v>15293</v>
      </c>
      <c r="C36" s="19">
        <v>7278</v>
      </c>
      <c r="D36" s="19">
        <v>8015</v>
      </c>
      <c r="E36" s="20">
        <v>6486</v>
      </c>
      <c r="F36" s="11">
        <f t="shared" si="4"/>
        <v>-18</v>
      </c>
      <c r="G36" s="47">
        <v>-8</v>
      </c>
      <c r="H36" s="21">
        <v>-10</v>
      </c>
      <c r="I36" s="22">
        <v>2</v>
      </c>
      <c r="J36" s="53"/>
      <c r="L36" s="66"/>
    </row>
    <row r="37" spans="1:12" ht="18" customHeight="1" x14ac:dyDescent="0.15">
      <c r="A37" s="28" t="s">
        <v>26</v>
      </c>
      <c r="B37" s="18">
        <v>3542</v>
      </c>
      <c r="C37" s="19">
        <v>1674</v>
      </c>
      <c r="D37" s="19">
        <v>1868</v>
      </c>
      <c r="E37" s="20">
        <v>1744</v>
      </c>
      <c r="F37" s="11">
        <f t="shared" si="4"/>
        <v>-14</v>
      </c>
      <c r="G37" s="47">
        <v>-11</v>
      </c>
      <c r="H37" s="21">
        <v>-3</v>
      </c>
      <c r="I37" s="22">
        <v>-5</v>
      </c>
      <c r="J37" s="53"/>
      <c r="L37" s="66"/>
    </row>
    <row r="38" spans="1:12" ht="18" customHeight="1" x14ac:dyDescent="0.15">
      <c r="A38" s="3" t="s">
        <v>27</v>
      </c>
      <c r="B38" s="34">
        <v>33831</v>
      </c>
      <c r="C38" s="24">
        <v>15813</v>
      </c>
      <c r="D38" s="24">
        <v>18018</v>
      </c>
      <c r="E38" s="54">
        <v>16676</v>
      </c>
      <c r="F38" s="52">
        <f>SUBTOTAL(9,F39:F43)</f>
        <v>-74</v>
      </c>
      <c r="G38" s="50">
        <f t="shared" ref="G38" si="8">SUBTOTAL(9,G39:G43)</f>
        <v>-64</v>
      </c>
      <c r="H38" s="26">
        <f>SUBTOTAL(9,H39:H43)</f>
        <v>-10</v>
      </c>
      <c r="I38" s="36">
        <f>SUM(I39:I43)</f>
        <v>-30</v>
      </c>
      <c r="J38" s="53"/>
      <c r="L38" s="66"/>
    </row>
    <row r="39" spans="1:12" ht="18" customHeight="1" x14ac:dyDescent="0.15">
      <c r="A39" s="28" t="s">
        <v>28</v>
      </c>
      <c r="B39" s="18">
        <v>13799</v>
      </c>
      <c r="C39" s="19">
        <v>6392</v>
      </c>
      <c r="D39" s="19">
        <v>7407</v>
      </c>
      <c r="E39" s="20">
        <v>6693</v>
      </c>
      <c r="F39" s="11">
        <f t="shared" si="4"/>
        <v>-25</v>
      </c>
      <c r="G39" s="47">
        <v>-20</v>
      </c>
      <c r="H39" s="21">
        <v>-5</v>
      </c>
      <c r="I39" s="22">
        <v>-14</v>
      </c>
      <c r="J39" s="53"/>
      <c r="L39" s="66"/>
    </row>
    <row r="40" spans="1:12" ht="18" customHeight="1" x14ac:dyDescent="0.15">
      <c r="A40" s="28" t="s">
        <v>29</v>
      </c>
      <c r="B40" s="18">
        <v>2705</v>
      </c>
      <c r="C40" s="19">
        <v>1186</v>
      </c>
      <c r="D40" s="19">
        <v>1519</v>
      </c>
      <c r="E40" s="20">
        <v>1290</v>
      </c>
      <c r="F40" s="11">
        <f t="shared" si="4"/>
        <v>-10</v>
      </c>
      <c r="G40" s="47">
        <v>-8</v>
      </c>
      <c r="H40" s="21">
        <v>-2</v>
      </c>
      <c r="I40" s="22">
        <v>-6</v>
      </c>
      <c r="J40" s="53"/>
      <c r="L40" s="66"/>
    </row>
    <row r="41" spans="1:12" ht="18" customHeight="1" x14ac:dyDescent="0.15">
      <c r="A41" s="28" t="s">
        <v>30</v>
      </c>
      <c r="B41" s="18">
        <v>2396</v>
      </c>
      <c r="C41" s="19">
        <v>1100</v>
      </c>
      <c r="D41" s="19">
        <v>1296</v>
      </c>
      <c r="E41" s="20">
        <v>1234</v>
      </c>
      <c r="F41" s="11">
        <f t="shared" si="4"/>
        <v>-7</v>
      </c>
      <c r="G41" s="47">
        <v>-4</v>
      </c>
      <c r="H41" s="21">
        <v>-3</v>
      </c>
      <c r="I41" s="22">
        <v>-2</v>
      </c>
      <c r="J41" s="53"/>
      <c r="L41" s="66"/>
    </row>
    <row r="42" spans="1:12" ht="18" customHeight="1" x14ac:dyDescent="0.15">
      <c r="A42" s="28" t="s">
        <v>31</v>
      </c>
      <c r="B42" s="18">
        <v>394</v>
      </c>
      <c r="C42" s="19">
        <v>176</v>
      </c>
      <c r="D42" s="19">
        <v>218</v>
      </c>
      <c r="E42" s="20">
        <v>218</v>
      </c>
      <c r="F42" s="11">
        <f t="shared" si="4"/>
        <v>0</v>
      </c>
      <c r="G42" s="47">
        <v>0</v>
      </c>
      <c r="H42" s="63">
        <v>0</v>
      </c>
      <c r="I42" s="22">
        <v>1</v>
      </c>
      <c r="J42" s="53"/>
      <c r="L42" s="66"/>
    </row>
    <row r="43" spans="1:12" ht="18" customHeight="1" thickBot="1" x14ac:dyDescent="0.2">
      <c r="A43" s="37" t="s">
        <v>33</v>
      </c>
      <c r="B43" s="38">
        <v>14537</v>
      </c>
      <c r="C43" s="39">
        <v>6959</v>
      </c>
      <c r="D43" s="39">
        <v>7578</v>
      </c>
      <c r="E43" s="40">
        <v>7241</v>
      </c>
      <c r="F43" s="62">
        <f t="shared" si="4"/>
        <v>-32</v>
      </c>
      <c r="G43" s="51">
        <v>-32</v>
      </c>
      <c r="H43" s="41">
        <v>0</v>
      </c>
      <c r="I43" s="42">
        <v>-9</v>
      </c>
      <c r="J43" s="53"/>
      <c r="L43" s="66"/>
    </row>
    <row r="44" spans="1:12" ht="18" customHeight="1" x14ac:dyDescent="0.15">
      <c r="A44" s="71" t="s">
        <v>59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  <ignoredErrors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M35" sqref="M35"/>
      <selection pane="topRight" activeCell="M35" sqref="M35"/>
      <selection pane="bottomLeft" activeCell="M35" sqref="M35"/>
      <selection pane="bottomRight" activeCell="K14" sqref="K14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50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916791</v>
      </c>
      <c r="C5" s="10">
        <v>432313</v>
      </c>
      <c r="D5" s="10">
        <v>484478</v>
      </c>
      <c r="E5" s="10">
        <v>395702</v>
      </c>
      <c r="F5" s="11">
        <f>SUBTOTAL(9,F6:F43)</f>
        <v>-617</v>
      </c>
      <c r="G5" s="49">
        <f>SUBTOTAL(9,G6:G43)</f>
        <v>-601</v>
      </c>
      <c r="H5" s="55">
        <f>SUBTOTAL(9,H6:H43)</f>
        <v>-16</v>
      </c>
      <c r="I5" s="12">
        <f>SUM(I6:I7)</f>
        <v>702</v>
      </c>
      <c r="J5" s="53"/>
      <c r="L5" s="66"/>
    </row>
    <row r="6" spans="1:12" ht="18" customHeight="1" x14ac:dyDescent="0.15">
      <c r="A6" s="13" t="s">
        <v>1</v>
      </c>
      <c r="B6" s="14">
        <v>721757</v>
      </c>
      <c r="C6" s="10">
        <v>340285</v>
      </c>
      <c r="D6" s="10">
        <v>381472</v>
      </c>
      <c r="E6" s="10">
        <v>312987</v>
      </c>
      <c r="F6" s="11">
        <f>SUBTOTAL(9,F8:F16)</f>
        <v>-494</v>
      </c>
      <c r="G6" s="47">
        <f t="shared" ref="G6" si="0">SUBTOTAL(9,G8:G16)</f>
        <v>-396</v>
      </c>
      <c r="H6" s="68">
        <f>SUBTOTAL(9,H8:H16)</f>
        <v>-98</v>
      </c>
      <c r="I6" s="56">
        <f>SUM(I8:I16)</f>
        <v>525</v>
      </c>
      <c r="J6" s="53"/>
      <c r="L6" s="66"/>
    </row>
    <row r="7" spans="1:12" ht="18" customHeight="1" x14ac:dyDescent="0.15">
      <c r="A7" s="2" t="s">
        <v>2</v>
      </c>
      <c r="B7" s="15">
        <v>195034</v>
      </c>
      <c r="C7" s="16">
        <v>92028</v>
      </c>
      <c r="D7" s="16">
        <v>103006</v>
      </c>
      <c r="E7" s="16">
        <v>82715</v>
      </c>
      <c r="F7" s="67">
        <f>SUBTOTAL(9,F17:F43)</f>
        <v>-123</v>
      </c>
      <c r="G7" s="48">
        <f>SUBTOTAL(9,G17:G43)</f>
        <v>-205</v>
      </c>
      <c r="H7" s="69">
        <f t="shared" ref="H7" si="1">SUBTOTAL(9,H17:H43)</f>
        <v>82</v>
      </c>
      <c r="I7" s="17">
        <f>SUM(I17:I43)/2</f>
        <v>177</v>
      </c>
      <c r="J7" s="53"/>
      <c r="L7" s="66"/>
    </row>
    <row r="8" spans="1:12" ht="18" customHeight="1" x14ac:dyDescent="0.15">
      <c r="A8" s="13" t="s">
        <v>3</v>
      </c>
      <c r="B8" s="18">
        <v>355537</v>
      </c>
      <c r="C8" s="19">
        <v>167374</v>
      </c>
      <c r="D8" s="19">
        <v>188163</v>
      </c>
      <c r="E8" s="20">
        <v>158464</v>
      </c>
      <c r="F8" s="11">
        <f>G8+H8</f>
        <v>-36</v>
      </c>
      <c r="G8" s="47">
        <v>-161</v>
      </c>
      <c r="H8" s="21">
        <v>125</v>
      </c>
      <c r="I8" s="22">
        <v>330</v>
      </c>
      <c r="J8" s="53"/>
      <c r="L8" s="66"/>
    </row>
    <row r="9" spans="1:12" ht="18" customHeight="1" x14ac:dyDescent="0.15">
      <c r="A9" s="13" t="s">
        <v>4</v>
      </c>
      <c r="B9" s="18">
        <v>47774</v>
      </c>
      <c r="C9" s="19">
        <v>22212</v>
      </c>
      <c r="D9" s="19">
        <v>25562</v>
      </c>
      <c r="E9" s="20">
        <v>20084</v>
      </c>
      <c r="F9" s="11">
        <f t="shared" ref="F9:F18" si="2">G9+H9</f>
        <v>-104</v>
      </c>
      <c r="G9" s="47">
        <v>-34</v>
      </c>
      <c r="H9" s="21">
        <v>-70</v>
      </c>
      <c r="I9" s="22">
        <v>8</v>
      </c>
      <c r="J9" s="53"/>
      <c r="L9" s="66"/>
    </row>
    <row r="10" spans="1:12" ht="18" customHeight="1" x14ac:dyDescent="0.15">
      <c r="A10" s="13" t="s">
        <v>5</v>
      </c>
      <c r="B10" s="18">
        <v>60363</v>
      </c>
      <c r="C10" s="19">
        <v>28375</v>
      </c>
      <c r="D10" s="19">
        <v>31988</v>
      </c>
      <c r="E10" s="20">
        <v>24094</v>
      </c>
      <c r="F10" s="11">
        <f t="shared" si="2"/>
        <v>-123</v>
      </c>
      <c r="G10" s="47">
        <v>-55</v>
      </c>
      <c r="H10" s="21">
        <v>-68</v>
      </c>
      <c r="I10" s="22">
        <v>15</v>
      </c>
      <c r="J10" s="53"/>
      <c r="L10" s="66"/>
    </row>
    <row r="11" spans="1:12" ht="18" customHeight="1" x14ac:dyDescent="0.15">
      <c r="A11" s="13" t="s">
        <v>6</v>
      </c>
      <c r="B11" s="18">
        <v>26206</v>
      </c>
      <c r="C11" s="19">
        <v>12425</v>
      </c>
      <c r="D11" s="19">
        <v>13781</v>
      </c>
      <c r="E11" s="20">
        <v>10250</v>
      </c>
      <c r="F11" s="11">
        <f t="shared" si="2"/>
        <v>-45</v>
      </c>
      <c r="G11" s="47">
        <v>-12</v>
      </c>
      <c r="H11" s="21">
        <v>-33</v>
      </c>
      <c r="I11" s="22">
        <v>9</v>
      </c>
      <c r="J11" s="53"/>
      <c r="L11" s="66"/>
    </row>
    <row r="12" spans="1:12" ht="18" customHeight="1" x14ac:dyDescent="0.15">
      <c r="A12" s="13" t="s">
        <v>7</v>
      </c>
      <c r="B12" s="18">
        <v>23315</v>
      </c>
      <c r="C12" s="19">
        <v>11331</v>
      </c>
      <c r="D12" s="19">
        <v>11984</v>
      </c>
      <c r="E12" s="20">
        <v>10165</v>
      </c>
      <c r="F12" s="11">
        <f t="shared" si="2"/>
        <v>31</v>
      </c>
      <c r="G12" s="47">
        <v>-12</v>
      </c>
      <c r="H12" s="21">
        <v>43</v>
      </c>
      <c r="I12" s="22">
        <v>41</v>
      </c>
      <c r="J12" s="53"/>
      <c r="L12" s="66"/>
    </row>
    <row r="13" spans="1:12" ht="18" customHeight="1" x14ac:dyDescent="0.15">
      <c r="A13" s="13" t="s">
        <v>8</v>
      </c>
      <c r="B13" s="18">
        <v>69149</v>
      </c>
      <c r="C13" s="19">
        <v>32423</v>
      </c>
      <c r="D13" s="19">
        <v>36726</v>
      </c>
      <c r="E13" s="20">
        <v>31207</v>
      </c>
      <c r="F13" s="11">
        <f t="shared" si="2"/>
        <v>-150</v>
      </c>
      <c r="G13" s="47">
        <v>-44</v>
      </c>
      <c r="H13" s="21">
        <v>-106</v>
      </c>
      <c r="I13" s="22">
        <v>-3</v>
      </c>
      <c r="J13" s="53"/>
      <c r="L13" s="66"/>
    </row>
    <row r="14" spans="1:12" ht="18" customHeight="1" x14ac:dyDescent="0.15">
      <c r="A14" s="13" t="s">
        <v>9</v>
      </c>
      <c r="B14" s="18">
        <v>26908</v>
      </c>
      <c r="C14" s="19">
        <v>12500</v>
      </c>
      <c r="D14" s="19">
        <v>14408</v>
      </c>
      <c r="E14" s="20">
        <v>13067</v>
      </c>
      <c r="F14" s="11">
        <f t="shared" si="2"/>
        <v>-20</v>
      </c>
      <c r="G14" s="47">
        <v>-20</v>
      </c>
      <c r="H14" s="21">
        <v>0</v>
      </c>
      <c r="I14" s="22">
        <v>34</v>
      </c>
      <c r="J14" s="53"/>
      <c r="L14" s="66"/>
    </row>
    <row r="15" spans="1:12" ht="18" customHeight="1" x14ac:dyDescent="0.15">
      <c r="A15" s="13" t="s">
        <v>35</v>
      </c>
      <c r="B15" s="18">
        <v>58445</v>
      </c>
      <c r="C15" s="19">
        <v>27649</v>
      </c>
      <c r="D15" s="19">
        <v>30796</v>
      </c>
      <c r="E15" s="20">
        <v>23416</v>
      </c>
      <c r="F15" s="11">
        <f t="shared" si="2"/>
        <v>-77</v>
      </c>
      <c r="G15" s="47">
        <v>-45</v>
      </c>
      <c r="H15" s="21">
        <v>-32</v>
      </c>
      <c r="I15" s="22">
        <v>37</v>
      </c>
      <c r="J15" s="53"/>
      <c r="L15" s="66"/>
    </row>
    <row r="16" spans="1:12" ht="18" customHeight="1" x14ac:dyDescent="0.15">
      <c r="A16" s="13" t="s">
        <v>39</v>
      </c>
      <c r="B16" s="18">
        <v>54060</v>
      </c>
      <c r="C16" s="19">
        <v>25996</v>
      </c>
      <c r="D16" s="19">
        <v>28064</v>
      </c>
      <c r="E16" s="20">
        <v>22240</v>
      </c>
      <c r="F16" s="11">
        <f t="shared" si="2"/>
        <v>30</v>
      </c>
      <c r="G16" s="48">
        <v>-13</v>
      </c>
      <c r="H16" s="21">
        <v>43</v>
      </c>
      <c r="I16" s="22">
        <v>54</v>
      </c>
      <c r="J16" s="53"/>
      <c r="L16" s="66"/>
    </row>
    <row r="17" spans="1:12" ht="18" customHeight="1" x14ac:dyDescent="0.15">
      <c r="A17" s="5" t="s">
        <v>10</v>
      </c>
      <c r="B17" s="23">
        <v>8140</v>
      </c>
      <c r="C17" s="24">
        <v>3752</v>
      </c>
      <c r="D17" s="24">
        <v>4388</v>
      </c>
      <c r="E17" s="25">
        <v>3456</v>
      </c>
      <c r="F17" s="52">
        <f>SUBTOTAL(9,F18)</f>
        <v>-18</v>
      </c>
      <c r="G17" s="48">
        <f>SUBTOTAL(9,G18)</f>
        <v>-12</v>
      </c>
      <c r="H17" s="26">
        <f>SUBTOTAL(9,H18)</f>
        <v>-6</v>
      </c>
      <c r="I17" s="27">
        <f>SUM(I18)</f>
        <v>0</v>
      </c>
      <c r="J17" s="53"/>
      <c r="L17" s="66"/>
    </row>
    <row r="18" spans="1:12" ht="18" customHeight="1" x14ac:dyDescent="0.15">
      <c r="A18" s="28" t="s">
        <v>38</v>
      </c>
      <c r="B18" s="29">
        <v>8140</v>
      </c>
      <c r="C18" s="30">
        <v>3752</v>
      </c>
      <c r="D18" s="30">
        <v>4388</v>
      </c>
      <c r="E18" s="31">
        <v>3456</v>
      </c>
      <c r="F18" s="11">
        <f t="shared" si="2"/>
        <v>-18</v>
      </c>
      <c r="G18" s="48">
        <v>-12</v>
      </c>
      <c r="H18" s="32">
        <v>-6</v>
      </c>
      <c r="I18" s="33">
        <v>0</v>
      </c>
      <c r="J18" s="53"/>
      <c r="L18" s="66"/>
    </row>
    <row r="19" spans="1:12" ht="18" customHeight="1" x14ac:dyDescent="0.15">
      <c r="A19" s="3" t="s">
        <v>11</v>
      </c>
      <c r="B19" s="34">
        <v>22532</v>
      </c>
      <c r="C19" s="24">
        <v>10606</v>
      </c>
      <c r="D19" s="24">
        <v>11926</v>
      </c>
      <c r="E19" s="35">
        <v>9158</v>
      </c>
      <c r="F19" s="52">
        <f>SUBTOTAL(9,F20:F22)</f>
        <v>-37</v>
      </c>
      <c r="G19" s="48">
        <f t="shared" ref="G19:H19" si="3">SUBTOTAL(9,G20:G22)</f>
        <v>-26</v>
      </c>
      <c r="H19" s="26">
        <f t="shared" si="3"/>
        <v>-11</v>
      </c>
      <c r="I19" s="36">
        <f>SUM(I20:I22)</f>
        <v>8</v>
      </c>
      <c r="J19" s="53"/>
      <c r="L19" s="66"/>
    </row>
    <row r="20" spans="1:12" ht="18" customHeight="1" x14ac:dyDescent="0.15">
      <c r="A20" s="28" t="s">
        <v>12</v>
      </c>
      <c r="B20" s="18">
        <v>15813</v>
      </c>
      <c r="C20" s="19">
        <v>7387</v>
      </c>
      <c r="D20" s="19">
        <v>8426</v>
      </c>
      <c r="E20" s="20">
        <v>6236</v>
      </c>
      <c r="F20" s="11">
        <f>G20+H20</f>
        <v>-31</v>
      </c>
      <c r="G20" s="47">
        <v>-16</v>
      </c>
      <c r="H20" s="21">
        <v>-15</v>
      </c>
      <c r="I20" s="22">
        <v>-4</v>
      </c>
      <c r="J20" s="53"/>
      <c r="L20" s="66"/>
    </row>
    <row r="21" spans="1:12" ht="18" customHeight="1" x14ac:dyDescent="0.15">
      <c r="A21" s="28" t="s">
        <v>13</v>
      </c>
      <c r="B21" s="18">
        <v>3786</v>
      </c>
      <c r="C21" s="19">
        <v>1749</v>
      </c>
      <c r="D21" s="19">
        <v>2037</v>
      </c>
      <c r="E21" s="20">
        <v>1510</v>
      </c>
      <c r="F21" s="11">
        <f t="shared" ref="F21:F43" si="4">G21+H21</f>
        <v>-16</v>
      </c>
      <c r="G21" s="47">
        <v>-8</v>
      </c>
      <c r="H21" s="21">
        <v>-8</v>
      </c>
      <c r="I21" s="22">
        <v>-1</v>
      </c>
      <c r="J21" s="53"/>
      <c r="L21" s="66"/>
    </row>
    <row r="22" spans="1:12" ht="18" customHeight="1" x14ac:dyDescent="0.15">
      <c r="A22" s="60" t="s">
        <v>14</v>
      </c>
      <c r="B22" s="18">
        <v>2933</v>
      </c>
      <c r="C22" s="19">
        <v>1470</v>
      </c>
      <c r="D22" s="19">
        <v>1463</v>
      </c>
      <c r="E22" s="20">
        <v>1412</v>
      </c>
      <c r="F22" s="11">
        <f t="shared" si="4"/>
        <v>10</v>
      </c>
      <c r="G22" s="57">
        <v>-2</v>
      </c>
      <c r="H22" s="21">
        <v>12</v>
      </c>
      <c r="I22" s="22">
        <v>13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42828</v>
      </c>
      <c r="C23" s="24">
        <v>20212</v>
      </c>
      <c r="D23" s="24">
        <v>22616</v>
      </c>
      <c r="E23" s="35">
        <v>16628</v>
      </c>
      <c r="F23" s="52">
        <f>SUBTOTAL(9,F24:F26)</f>
        <v>-57</v>
      </c>
      <c r="G23" s="48">
        <f t="shared" ref="G23:H23" si="5">SUBTOTAL(9,G24:G26)</f>
        <v>-49</v>
      </c>
      <c r="H23" s="26">
        <f t="shared" si="5"/>
        <v>-8</v>
      </c>
      <c r="I23" s="36">
        <f>SUM(I24:I26)</f>
        <v>4</v>
      </c>
      <c r="J23" s="53"/>
      <c r="L23" s="66"/>
    </row>
    <row r="24" spans="1:12" ht="18" customHeight="1" x14ac:dyDescent="0.15">
      <c r="A24" s="28" t="s">
        <v>16</v>
      </c>
      <c r="B24" s="18">
        <v>10978</v>
      </c>
      <c r="C24" s="19">
        <v>5125</v>
      </c>
      <c r="D24" s="19">
        <v>5853</v>
      </c>
      <c r="E24" s="20">
        <v>4583</v>
      </c>
      <c r="F24" s="11">
        <f t="shared" si="4"/>
        <v>-35</v>
      </c>
      <c r="G24" s="47">
        <v>-17</v>
      </c>
      <c r="H24" s="21">
        <v>-18</v>
      </c>
      <c r="I24" s="22">
        <v>-11</v>
      </c>
      <c r="J24" s="53"/>
      <c r="L24" s="66"/>
    </row>
    <row r="25" spans="1:12" ht="18" customHeight="1" x14ac:dyDescent="0.15">
      <c r="A25" s="28" t="s">
        <v>17</v>
      </c>
      <c r="B25" s="18">
        <v>6723</v>
      </c>
      <c r="C25" s="19">
        <v>3171</v>
      </c>
      <c r="D25" s="19">
        <v>3552</v>
      </c>
      <c r="E25" s="20">
        <v>2499</v>
      </c>
      <c r="F25" s="11">
        <f t="shared" si="4"/>
        <v>-4</v>
      </c>
      <c r="G25" s="47">
        <v>-3</v>
      </c>
      <c r="H25" s="21">
        <v>-1</v>
      </c>
      <c r="I25" s="22">
        <v>5</v>
      </c>
      <c r="J25" s="53"/>
      <c r="L25" s="66"/>
    </row>
    <row r="26" spans="1:12" ht="18" customHeight="1" x14ac:dyDescent="0.15">
      <c r="A26" s="28" t="s">
        <v>36</v>
      </c>
      <c r="B26" s="18">
        <v>25127</v>
      </c>
      <c r="C26" s="19">
        <v>11916</v>
      </c>
      <c r="D26" s="19">
        <v>13211</v>
      </c>
      <c r="E26" s="20">
        <v>9546</v>
      </c>
      <c r="F26" s="11">
        <f t="shared" si="4"/>
        <v>-18</v>
      </c>
      <c r="G26" s="48">
        <v>-29</v>
      </c>
      <c r="H26" s="21">
        <v>11</v>
      </c>
      <c r="I26" s="22">
        <v>10</v>
      </c>
      <c r="J26" s="53"/>
      <c r="L26" s="66"/>
    </row>
    <row r="27" spans="1:12" ht="18" customHeight="1" x14ac:dyDescent="0.15">
      <c r="A27" s="3" t="s">
        <v>18</v>
      </c>
      <c r="B27" s="34">
        <v>48114</v>
      </c>
      <c r="C27" s="24">
        <v>23042</v>
      </c>
      <c r="D27" s="24">
        <v>25072</v>
      </c>
      <c r="E27" s="35">
        <v>18901</v>
      </c>
      <c r="F27" s="52">
        <f>SUBTOTAL(9,F28:F33)</f>
        <v>-21</v>
      </c>
      <c r="G27" s="49">
        <f t="shared" ref="G27:H27" si="6">SUBTOTAL(9,G28:G33)</f>
        <v>-44</v>
      </c>
      <c r="H27" s="26">
        <f t="shared" si="6"/>
        <v>23</v>
      </c>
      <c r="I27" s="36">
        <f>SUM(I28:I33)</f>
        <v>66</v>
      </c>
      <c r="J27" s="53"/>
      <c r="L27" s="66"/>
    </row>
    <row r="28" spans="1:12" ht="18" customHeight="1" x14ac:dyDescent="0.15">
      <c r="A28" s="28" t="s">
        <v>19</v>
      </c>
      <c r="B28" s="18">
        <v>6746</v>
      </c>
      <c r="C28" s="19">
        <v>3169</v>
      </c>
      <c r="D28" s="19">
        <v>3577</v>
      </c>
      <c r="E28" s="20">
        <v>2843</v>
      </c>
      <c r="F28" s="11">
        <f t="shared" si="4"/>
        <v>-19</v>
      </c>
      <c r="G28" s="49">
        <v>-2</v>
      </c>
      <c r="H28" s="21">
        <v>-17</v>
      </c>
      <c r="I28" s="22">
        <v>-5</v>
      </c>
      <c r="J28" s="53"/>
      <c r="L28" s="66"/>
    </row>
    <row r="29" spans="1:12" ht="18" customHeight="1" x14ac:dyDescent="0.15">
      <c r="A29" s="28" t="s">
        <v>20</v>
      </c>
      <c r="B29" s="18">
        <v>7650</v>
      </c>
      <c r="C29" s="19">
        <v>3638</v>
      </c>
      <c r="D29" s="19">
        <v>4012</v>
      </c>
      <c r="E29" s="20">
        <v>2917</v>
      </c>
      <c r="F29" s="11">
        <f t="shared" si="4"/>
        <v>9</v>
      </c>
      <c r="G29" s="47">
        <v>-2</v>
      </c>
      <c r="H29" s="21">
        <v>11</v>
      </c>
      <c r="I29" s="22">
        <v>14</v>
      </c>
      <c r="J29" s="53"/>
      <c r="L29" s="66"/>
    </row>
    <row r="30" spans="1:12" ht="18" customHeight="1" x14ac:dyDescent="0.15">
      <c r="A30" s="28" t="s">
        <v>21</v>
      </c>
      <c r="B30" s="18">
        <v>5288</v>
      </c>
      <c r="C30" s="19">
        <v>2639</v>
      </c>
      <c r="D30" s="19">
        <v>2649</v>
      </c>
      <c r="E30" s="20">
        <v>2264</v>
      </c>
      <c r="F30" s="11">
        <f t="shared" si="4"/>
        <v>-10</v>
      </c>
      <c r="G30" s="47">
        <v>-6</v>
      </c>
      <c r="H30" s="21">
        <v>-4</v>
      </c>
      <c r="I30" s="22">
        <v>1</v>
      </c>
      <c r="J30" s="53"/>
      <c r="L30" s="66"/>
    </row>
    <row r="31" spans="1:12" ht="18" customHeight="1" x14ac:dyDescent="0.15">
      <c r="A31" s="28" t="s">
        <v>22</v>
      </c>
      <c r="B31" s="18">
        <v>7648</v>
      </c>
      <c r="C31" s="19">
        <v>3627</v>
      </c>
      <c r="D31" s="19">
        <v>4021</v>
      </c>
      <c r="E31" s="20">
        <v>3007</v>
      </c>
      <c r="F31" s="11">
        <f t="shared" si="4"/>
        <v>-16</v>
      </c>
      <c r="G31" s="47">
        <v>-10</v>
      </c>
      <c r="H31" s="21">
        <v>-6</v>
      </c>
      <c r="I31" s="22">
        <v>5</v>
      </c>
      <c r="J31" s="53"/>
      <c r="L31" s="66"/>
    </row>
    <row r="32" spans="1:12" ht="18" customHeight="1" x14ac:dyDescent="0.15">
      <c r="A32" s="28" t="s">
        <v>32</v>
      </c>
      <c r="B32" s="18">
        <v>11677</v>
      </c>
      <c r="C32" s="19">
        <v>5544</v>
      </c>
      <c r="D32" s="19">
        <v>6133</v>
      </c>
      <c r="E32" s="20">
        <v>4253</v>
      </c>
      <c r="F32" s="11">
        <f t="shared" si="4"/>
        <v>-21</v>
      </c>
      <c r="G32" s="47">
        <v>-9</v>
      </c>
      <c r="H32" s="21">
        <v>-12</v>
      </c>
      <c r="I32" s="22">
        <v>-1</v>
      </c>
      <c r="J32" s="53"/>
      <c r="L32" s="66"/>
    </row>
    <row r="33" spans="1:12" ht="18" customHeight="1" x14ac:dyDescent="0.15">
      <c r="A33" s="28" t="s">
        <v>34</v>
      </c>
      <c r="B33" s="18">
        <v>9105</v>
      </c>
      <c r="C33" s="19">
        <v>4425</v>
      </c>
      <c r="D33" s="19">
        <v>4680</v>
      </c>
      <c r="E33" s="20">
        <v>3617</v>
      </c>
      <c r="F33" s="11">
        <f t="shared" si="4"/>
        <v>36</v>
      </c>
      <c r="G33" s="47">
        <v>-15</v>
      </c>
      <c r="H33" s="21">
        <v>51</v>
      </c>
      <c r="I33" s="22">
        <v>52</v>
      </c>
      <c r="J33" s="53"/>
      <c r="L33" s="66"/>
    </row>
    <row r="34" spans="1:12" ht="18" customHeight="1" x14ac:dyDescent="0.15">
      <c r="A34" s="3" t="s">
        <v>23</v>
      </c>
      <c r="B34" s="34">
        <v>38969</v>
      </c>
      <c r="C34" s="24">
        <v>18336</v>
      </c>
      <c r="D34" s="24">
        <v>20633</v>
      </c>
      <c r="E34" s="35">
        <v>17632</v>
      </c>
      <c r="F34" s="52">
        <f>SUBTOTAL(9,F35:F37)</f>
        <v>26</v>
      </c>
      <c r="G34" s="50">
        <f t="shared" ref="G34:H34" si="7">SUBTOTAL(9,G35:G37)</f>
        <v>-40</v>
      </c>
      <c r="H34" s="26">
        <f t="shared" si="7"/>
        <v>66</v>
      </c>
      <c r="I34" s="36">
        <f>SUM(I35:I37)</f>
        <v>80</v>
      </c>
      <c r="J34" s="53"/>
      <c r="L34" s="66"/>
    </row>
    <row r="35" spans="1:12" ht="18" customHeight="1" x14ac:dyDescent="0.15">
      <c r="A35" s="28" t="s">
        <v>24</v>
      </c>
      <c r="B35" s="18">
        <v>20146</v>
      </c>
      <c r="C35" s="19">
        <v>9394</v>
      </c>
      <c r="D35" s="19">
        <v>10752</v>
      </c>
      <c r="E35" s="20">
        <v>9432</v>
      </c>
      <c r="F35" s="11">
        <f t="shared" si="4"/>
        <v>-19</v>
      </c>
      <c r="G35" s="47">
        <v>-28</v>
      </c>
      <c r="H35" s="21">
        <v>9</v>
      </c>
      <c r="I35" s="22">
        <v>13</v>
      </c>
      <c r="J35" s="53"/>
      <c r="L35" s="66"/>
    </row>
    <row r="36" spans="1:12" ht="18" customHeight="1" x14ac:dyDescent="0.15">
      <c r="A36" s="28" t="s">
        <v>25</v>
      </c>
      <c r="B36" s="18">
        <v>15216</v>
      </c>
      <c r="C36" s="19">
        <v>7230</v>
      </c>
      <c r="D36" s="19">
        <v>7986</v>
      </c>
      <c r="E36" s="20">
        <v>6433</v>
      </c>
      <c r="F36" s="11">
        <f t="shared" si="4"/>
        <v>55</v>
      </c>
      <c r="G36" s="47">
        <v>-5</v>
      </c>
      <c r="H36" s="21">
        <v>60</v>
      </c>
      <c r="I36" s="22">
        <v>67</v>
      </c>
      <c r="J36" s="53"/>
      <c r="L36" s="66"/>
    </row>
    <row r="37" spans="1:12" ht="18" customHeight="1" x14ac:dyDescent="0.15">
      <c r="A37" s="28" t="s">
        <v>26</v>
      </c>
      <c r="B37" s="18">
        <v>3607</v>
      </c>
      <c r="C37" s="19">
        <v>1712</v>
      </c>
      <c r="D37" s="19">
        <v>1895</v>
      </c>
      <c r="E37" s="20">
        <v>1767</v>
      </c>
      <c r="F37" s="11">
        <f t="shared" si="4"/>
        <v>-10</v>
      </c>
      <c r="G37" s="47">
        <v>-7</v>
      </c>
      <c r="H37" s="21">
        <v>-3</v>
      </c>
      <c r="I37" s="22">
        <v>0</v>
      </c>
      <c r="J37" s="53"/>
      <c r="L37" s="66"/>
    </row>
    <row r="38" spans="1:12" ht="18" customHeight="1" x14ac:dyDescent="0.15">
      <c r="A38" s="3" t="s">
        <v>27</v>
      </c>
      <c r="B38" s="34">
        <v>34451</v>
      </c>
      <c r="C38" s="24">
        <v>16080</v>
      </c>
      <c r="D38" s="24">
        <v>18371</v>
      </c>
      <c r="E38" s="54">
        <v>16940</v>
      </c>
      <c r="F38" s="52">
        <f>SUBTOTAL(9,F39:F43)</f>
        <v>-16</v>
      </c>
      <c r="G38" s="50">
        <f t="shared" ref="G38" si="8">SUBTOTAL(9,G39:G43)</f>
        <v>-34</v>
      </c>
      <c r="H38" s="26">
        <f>SUBTOTAL(9,H39:H43)</f>
        <v>18</v>
      </c>
      <c r="I38" s="36">
        <f>SUM(I39:I43)</f>
        <v>19</v>
      </c>
      <c r="J38" s="53"/>
      <c r="L38" s="66"/>
    </row>
    <row r="39" spans="1:12" ht="18" customHeight="1" x14ac:dyDescent="0.15">
      <c r="A39" s="28" t="s">
        <v>28</v>
      </c>
      <c r="B39" s="18">
        <v>13994</v>
      </c>
      <c r="C39" s="19">
        <v>6474</v>
      </c>
      <c r="D39" s="19">
        <v>7520</v>
      </c>
      <c r="E39" s="20">
        <v>6769</v>
      </c>
      <c r="F39" s="11">
        <f t="shared" si="4"/>
        <v>-11</v>
      </c>
      <c r="G39" s="47">
        <v>-15</v>
      </c>
      <c r="H39" s="21">
        <v>4</v>
      </c>
      <c r="I39" s="22">
        <v>8</v>
      </c>
      <c r="J39" s="53"/>
      <c r="L39" s="66"/>
    </row>
    <row r="40" spans="1:12" ht="18" customHeight="1" x14ac:dyDescent="0.15">
      <c r="A40" s="28" t="s">
        <v>29</v>
      </c>
      <c r="B40" s="18">
        <v>2760</v>
      </c>
      <c r="C40" s="19">
        <v>1218</v>
      </c>
      <c r="D40" s="19">
        <v>1542</v>
      </c>
      <c r="E40" s="20">
        <v>1321</v>
      </c>
      <c r="F40" s="11">
        <f t="shared" si="4"/>
        <v>-6</v>
      </c>
      <c r="G40" s="47">
        <v>-4</v>
      </c>
      <c r="H40" s="21">
        <v>-2</v>
      </c>
      <c r="I40" s="22">
        <v>1</v>
      </c>
      <c r="J40" s="53"/>
      <c r="L40" s="66"/>
    </row>
    <row r="41" spans="1:12" ht="18" customHeight="1" x14ac:dyDescent="0.15">
      <c r="A41" s="28" t="s">
        <v>30</v>
      </c>
      <c r="B41" s="18">
        <v>2466</v>
      </c>
      <c r="C41" s="19">
        <v>1126</v>
      </c>
      <c r="D41" s="19">
        <v>1340</v>
      </c>
      <c r="E41" s="20">
        <v>1255</v>
      </c>
      <c r="F41" s="11">
        <f t="shared" si="4"/>
        <v>4</v>
      </c>
      <c r="G41" s="47">
        <v>-1</v>
      </c>
      <c r="H41" s="21">
        <v>5</v>
      </c>
      <c r="I41" s="22">
        <v>6</v>
      </c>
      <c r="J41" s="53"/>
      <c r="L41" s="66"/>
    </row>
    <row r="42" spans="1:12" ht="18" customHeight="1" x14ac:dyDescent="0.15">
      <c r="A42" s="28" t="s">
        <v>31</v>
      </c>
      <c r="B42" s="18">
        <v>406</v>
      </c>
      <c r="C42" s="19">
        <v>185</v>
      </c>
      <c r="D42" s="19">
        <v>221</v>
      </c>
      <c r="E42" s="20">
        <v>220</v>
      </c>
      <c r="F42" s="11">
        <f t="shared" si="4"/>
        <v>6</v>
      </c>
      <c r="G42" s="47">
        <v>0</v>
      </c>
      <c r="H42" s="63">
        <v>6</v>
      </c>
      <c r="I42" s="22">
        <v>2</v>
      </c>
      <c r="J42" s="53"/>
      <c r="L42" s="66"/>
    </row>
    <row r="43" spans="1:12" ht="18" customHeight="1" thickBot="1" x14ac:dyDescent="0.2">
      <c r="A43" s="37" t="s">
        <v>33</v>
      </c>
      <c r="B43" s="38">
        <v>14825</v>
      </c>
      <c r="C43" s="39">
        <v>7077</v>
      </c>
      <c r="D43" s="39">
        <v>7748</v>
      </c>
      <c r="E43" s="40">
        <v>7375</v>
      </c>
      <c r="F43" s="62">
        <f t="shared" si="4"/>
        <v>-9</v>
      </c>
      <c r="G43" s="51">
        <v>-14</v>
      </c>
      <c r="H43" s="41">
        <v>5</v>
      </c>
      <c r="I43" s="42">
        <v>2</v>
      </c>
      <c r="J43" s="53"/>
      <c r="L43" s="66"/>
    </row>
    <row r="44" spans="1:12" ht="18" customHeight="1" x14ac:dyDescent="0.15">
      <c r="A44" s="71" t="s">
        <v>60</v>
      </c>
      <c r="B44" s="61"/>
    </row>
    <row r="45" spans="1:12" x14ac:dyDescent="0.15">
      <c r="A45" s="70"/>
      <c r="B45" s="70"/>
      <c r="C45" s="70"/>
      <c r="D45" s="70"/>
      <c r="E45" s="70"/>
      <c r="F45" s="70"/>
      <c r="G45" s="70"/>
    </row>
    <row r="46" spans="1:12" x14ac:dyDescent="0.15">
      <c r="A46" s="70"/>
      <c r="B46" s="70"/>
      <c r="C46" s="70"/>
      <c r="D46" s="70"/>
      <c r="E46" s="70"/>
      <c r="F46" s="70"/>
      <c r="G46" s="70"/>
    </row>
  </sheetData>
  <mergeCells count="7"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51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916157</v>
      </c>
      <c r="C5" s="10">
        <v>432003</v>
      </c>
      <c r="D5" s="10">
        <v>484154</v>
      </c>
      <c r="E5" s="10">
        <v>395656</v>
      </c>
      <c r="F5" s="11">
        <f>SUBTOTAL(9,F6:F43)</f>
        <v>-634</v>
      </c>
      <c r="G5" s="49">
        <f>SUBTOTAL(9,G6:G43)</f>
        <v>-563</v>
      </c>
      <c r="H5" s="55">
        <f>SUBTOTAL(9,H6:H43)</f>
        <v>-71</v>
      </c>
      <c r="I5" s="12">
        <f>SUM(I6:I7)</f>
        <v>-46</v>
      </c>
      <c r="J5" s="53"/>
      <c r="L5" s="66"/>
    </row>
    <row r="6" spans="1:12" ht="18" customHeight="1" x14ac:dyDescent="0.15">
      <c r="A6" s="13" t="s">
        <v>1</v>
      </c>
      <c r="B6" s="14">
        <v>721308</v>
      </c>
      <c r="C6" s="10">
        <v>340040</v>
      </c>
      <c r="D6" s="10">
        <v>381268</v>
      </c>
      <c r="E6" s="10">
        <v>312973</v>
      </c>
      <c r="F6" s="11">
        <f>SUBTOTAL(9,F8:F16)</f>
        <v>-449</v>
      </c>
      <c r="G6" s="47">
        <f t="shared" ref="G6" si="0">SUBTOTAL(9,G8:G16)</f>
        <v>-397</v>
      </c>
      <c r="H6" s="68">
        <f>SUBTOTAL(9,H8:H16)</f>
        <v>-52</v>
      </c>
      <c r="I6" s="56">
        <f>SUM(I8:I16)</f>
        <v>-14</v>
      </c>
      <c r="J6" s="53"/>
      <c r="L6" s="66"/>
    </row>
    <row r="7" spans="1:12" ht="18" customHeight="1" x14ac:dyDescent="0.15">
      <c r="A7" s="2" t="s">
        <v>2</v>
      </c>
      <c r="B7" s="15">
        <v>194849</v>
      </c>
      <c r="C7" s="16">
        <v>91963</v>
      </c>
      <c r="D7" s="16">
        <v>102886</v>
      </c>
      <c r="E7" s="16">
        <v>82683</v>
      </c>
      <c r="F7" s="67">
        <f>SUBTOTAL(9,F17:F43)</f>
        <v>-185</v>
      </c>
      <c r="G7" s="48">
        <f>SUBTOTAL(9,G17:G43)</f>
        <v>-166</v>
      </c>
      <c r="H7" s="69">
        <f t="shared" ref="H7" si="1">SUBTOTAL(9,H17:H43)</f>
        <v>-19</v>
      </c>
      <c r="I7" s="17">
        <f>SUM(I17:I43)/2</f>
        <v>-32</v>
      </c>
      <c r="J7" s="53"/>
      <c r="L7" s="66"/>
    </row>
    <row r="8" spans="1:12" ht="18" customHeight="1" x14ac:dyDescent="0.15">
      <c r="A8" s="13" t="s">
        <v>3</v>
      </c>
      <c r="B8" s="18">
        <v>355377</v>
      </c>
      <c r="C8" s="19">
        <v>167315</v>
      </c>
      <c r="D8" s="19">
        <v>188062</v>
      </c>
      <c r="E8" s="20">
        <v>158446</v>
      </c>
      <c r="F8" s="11">
        <f>G8+H8</f>
        <v>-160</v>
      </c>
      <c r="G8" s="47">
        <v>-188</v>
      </c>
      <c r="H8" s="21">
        <v>28</v>
      </c>
      <c r="I8" s="22">
        <v>-18</v>
      </c>
      <c r="J8" s="53"/>
      <c r="L8" s="66"/>
    </row>
    <row r="9" spans="1:12" ht="18" customHeight="1" x14ac:dyDescent="0.15">
      <c r="A9" s="13" t="s">
        <v>4</v>
      </c>
      <c r="B9" s="18">
        <v>47694</v>
      </c>
      <c r="C9" s="19">
        <v>22161</v>
      </c>
      <c r="D9" s="19">
        <v>25533</v>
      </c>
      <c r="E9" s="20">
        <v>20054</v>
      </c>
      <c r="F9" s="11">
        <f t="shared" ref="F9:F18" si="2">G9+H9</f>
        <v>-80</v>
      </c>
      <c r="G9" s="47">
        <v>-37</v>
      </c>
      <c r="H9" s="21">
        <v>-43</v>
      </c>
      <c r="I9" s="22">
        <v>-30</v>
      </c>
      <c r="J9" s="53"/>
      <c r="L9" s="66"/>
    </row>
    <row r="10" spans="1:12" ht="18" customHeight="1" x14ac:dyDescent="0.15">
      <c r="A10" s="13" t="s">
        <v>5</v>
      </c>
      <c r="B10" s="18">
        <v>60315</v>
      </c>
      <c r="C10" s="19">
        <v>28361</v>
      </c>
      <c r="D10" s="19">
        <v>31954</v>
      </c>
      <c r="E10" s="20">
        <v>24100</v>
      </c>
      <c r="F10" s="11">
        <f t="shared" si="2"/>
        <v>-48</v>
      </c>
      <c r="G10" s="47">
        <v>-40</v>
      </c>
      <c r="H10" s="21">
        <v>-8</v>
      </c>
      <c r="I10" s="22">
        <v>6</v>
      </c>
      <c r="J10" s="53"/>
      <c r="L10" s="66"/>
    </row>
    <row r="11" spans="1:12" ht="18" customHeight="1" x14ac:dyDescent="0.15">
      <c r="A11" s="13" t="s">
        <v>6</v>
      </c>
      <c r="B11" s="18">
        <v>26160</v>
      </c>
      <c r="C11" s="19">
        <v>12393</v>
      </c>
      <c r="D11" s="19">
        <v>13767</v>
      </c>
      <c r="E11" s="20">
        <v>10243</v>
      </c>
      <c r="F11" s="11">
        <f t="shared" si="2"/>
        <v>-46</v>
      </c>
      <c r="G11" s="47">
        <v>-22</v>
      </c>
      <c r="H11" s="21">
        <v>-24</v>
      </c>
      <c r="I11" s="22">
        <v>-7</v>
      </c>
      <c r="J11" s="53"/>
      <c r="L11" s="66"/>
    </row>
    <row r="12" spans="1:12" ht="18" customHeight="1" x14ac:dyDescent="0.15">
      <c r="A12" s="13" t="s">
        <v>7</v>
      </c>
      <c r="B12" s="18">
        <v>23312</v>
      </c>
      <c r="C12" s="19">
        <v>11326</v>
      </c>
      <c r="D12" s="19">
        <v>11986</v>
      </c>
      <c r="E12" s="20">
        <v>10181</v>
      </c>
      <c r="F12" s="11">
        <f t="shared" si="2"/>
        <v>-3</v>
      </c>
      <c r="G12" s="47">
        <v>-8</v>
      </c>
      <c r="H12" s="21">
        <v>5</v>
      </c>
      <c r="I12" s="22">
        <v>16</v>
      </c>
      <c r="J12" s="53"/>
      <c r="L12" s="66"/>
    </row>
    <row r="13" spans="1:12" ht="18" customHeight="1" x14ac:dyDescent="0.15">
      <c r="A13" s="13" t="s">
        <v>8</v>
      </c>
      <c r="B13" s="18">
        <v>69076</v>
      </c>
      <c r="C13" s="19">
        <v>32365</v>
      </c>
      <c r="D13" s="19">
        <v>36711</v>
      </c>
      <c r="E13" s="20">
        <v>31198</v>
      </c>
      <c r="F13" s="11">
        <f t="shared" si="2"/>
        <v>-73</v>
      </c>
      <c r="G13" s="47">
        <v>-59</v>
      </c>
      <c r="H13" s="21">
        <v>-14</v>
      </c>
      <c r="I13" s="22">
        <v>-9</v>
      </c>
      <c r="J13" s="53"/>
      <c r="L13" s="66"/>
    </row>
    <row r="14" spans="1:12" ht="18" customHeight="1" x14ac:dyDescent="0.15">
      <c r="A14" s="13" t="s">
        <v>9</v>
      </c>
      <c r="B14" s="18">
        <v>26885</v>
      </c>
      <c r="C14" s="19">
        <v>12485</v>
      </c>
      <c r="D14" s="19">
        <v>14400</v>
      </c>
      <c r="E14" s="20">
        <v>13055</v>
      </c>
      <c r="F14" s="11">
        <f t="shared" si="2"/>
        <v>-23</v>
      </c>
      <c r="G14" s="47">
        <v>-24</v>
      </c>
      <c r="H14" s="21">
        <v>1</v>
      </c>
      <c r="I14" s="22">
        <v>-12</v>
      </c>
      <c r="J14" s="53"/>
      <c r="L14" s="66"/>
    </row>
    <row r="15" spans="1:12" ht="18" customHeight="1" x14ac:dyDescent="0.15">
      <c r="A15" s="13" t="s">
        <v>35</v>
      </c>
      <c r="B15" s="18">
        <v>58404</v>
      </c>
      <c r="C15" s="19">
        <v>27621</v>
      </c>
      <c r="D15" s="19">
        <v>30783</v>
      </c>
      <c r="E15" s="20">
        <v>23431</v>
      </c>
      <c r="F15" s="11">
        <f t="shared" si="2"/>
        <v>-41</v>
      </c>
      <c r="G15" s="47">
        <v>-29</v>
      </c>
      <c r="H15" s="21">
        <v>-12</v>
      </c>
      <c r="I15" s="22">
        <v>15</v>
      </c>
      <c r="J15" s="53"/>
      <c r="L15" s="66"/>
    </row>
    <row r="16" spans="1:12" ht="18" customHeight="1" x14ac:dyDescent="0.15">
      <c r="A16" s="13" t="s">
        <v>39</v>
      </c>
      <c r="B16" s="18">
        <v>54085</v>
      </c>
      <c r="C16" s="19">
        <v>26013</v>
      </c>
      <c r="D16" s="19">
        <v>28072</v>
      </c>
      <c r="E16" s="20">
        <v>22265</v>
      </c>
      <c r="F16" s="11">
        <f t="shared" si="2"/>
        <v>25</v>
      </c>
      <c r="G16" s="48">
        <v>10</v>
      </c>
      <c r="H16" s="21">
        <v>15</v>
      </c>
      <c r="I16" s="22">
        <v>25</v>
      </c>
      <c r="J16" s="53"/>
      <c r="L16" s="66"/>
    </row>
    <row r="17" spans="1:12" ht="18" customHeight="1" x14ac:dyDescent="0.15">
      <c r="A17" s="5" t="s">
        <v>10</v>
      </c>
      <c r="B17" s="23">
        <v>8128</v>
      </c>
      <c r="C17" s="24">
        <v>3744</v>
      </c>
      <c r="D17" s="24">
        <v>4384</v>
      </c>
      <c r="E17" s="25">
        <v>3456</v>
      </c>
      <c r="F17" s="52">
        <f>SUBTOTAL(9,F18)</f>
        <v>-12</v>
      </c>
      <c r="G17" s="48">
        <f>SUBTOTAL(9,G18)</f>
        <v>-7</v>
      </c>
      <c r="H17" s="26">
        <f>SUBTOTAL(9,H18)</f>
        <v>-5</v>
      </c>
      <c r="I17" s="27">
        <f>SUM(I18)</f>
        <v>0</v>
      </c>
      <c r="J17" s="53"/>
      <c r="L17" s="66"/>
    </row>
    <row r="18" spans="1:12" ht="18" customHeight="1" x14ac:dyDescent="0.15">
      <c r="A18" s="28" t="s">
        <v>38</v>
      </c>
      <c r="B18" s="29">
        <v>8128</v>
      </c>
      <c r="C18" s="30">
        <v>3744</v>
      </c>
      <c r="D18" s="30">
        <v>4384</v>
      </c>
      <c r="E18" s="31">
        <v>3456</v>
      </c>
      <c r="F18" s="11">
        <f t="shared" si="2"/>
        <v>-12</v>
      </c>
      <c r="G18" s="48">
        <v>-7</v>
      </c>
      <c r="H18" s="32">
        <v>-5</v>
      </c>
      <c r="I18" s="33">
        <v>0</v>
      </c>
      <c r="J18" s="53"/>
      <c r="L18" s="66"/>
    </row>
    <row r="19" spans="1:12" ht="18" customHeight="1" x14ac:dyDescent="0.15">
      <c r="A19" s="3" t="s">
        <v>11</v>
      </c>
      <c r="B19" s="34">
        <v>22487</v>
      </c>
      <c r="C19" s="24">
        <v>10578</v>
      </c>
      <c r="D19" s="24">
        <v>11909</v>
      </c>
      <c r="E19" s="35">
        <v>9153</v>
      </c>
      <c r="F19" s="52">
        <f>SUBTOTAL(9,F20:F22)</f>
        <v>-45</v>
      </c>
      <c r="G19" s="48">
        <f t="shared" ref="G19:H19" si="3">SUBTOTAL(9,G20:G22)</f>
        <v>-18</v>
      </c>
      <c r="H19" s="26">
        <f t="shared" si="3"/>
        <v>-27</v>
      </c>
      <c r="I19" s="36">
        <f>SUM(I20:I22)</f>
        <v>-5</v>
      </c>
      <c r="J19" s="53"/>
      <c r="L19" s="66"/>
    </row>
    <row r="20" spans="1:12" ht="18" customHeight="1" x14ac:dyDescent="0.15">
      <c r="A20" s="28" t="s">
        <v>12</v>
      </c>
      <c r="B20" s="18">
        <v>15785</v>
      </c>
      <c r="C20" s="19">
        <v>7368</v>
      </c>
      <c r="D20" s="19">
        <v>8417</v>
      </c>
      <c r="E20" s="20">
        <v>6234</v>
      </c>
      <c r="F20" s="11">
        <f>G20+H20</f>
        <v>-28</v>
      </c>
      <c r="G20" s="47">
        <v>-8</v>
      </c>
      <c r="H20" s="21">
        <v>-20</v>
      </c>
      <c r="I20" s="22">
        <v>-2</v>
      </c>
      <c r="J20" s="53"/>
      <c r="L20" s="66"/>
    </row>
    <row r="21" spans="1:12" ht="18" customHeight="1" x14ac:dyDescent="0.15">
      <c r="A21" s="28" t="s">
        <v>13</v>
      </c>
      <c r="B21" s="18">
        <v>3777</v>
      </c>
      <c r="C21" s="19">
        <v>1742</v>
      </c>
      <c r="D21" s="19">
        <v>2035</v>
      </c>
      <c r="E21" s="20">
        <v>1511</v>
      </c>
      <c r="F21" s="11">
        <f t="shared" ref="F21:F43" si="4">G21+H21</f>
        <v>-9</v>
      </c>
      <c r="G21" s="47">
        <v>-6</v>
      </c>
      <c r="H21" s="21">
        <v>-3</v>
      </c>
      <c r="I21" s="22">
        <v>1</v>
      </c>
      <c r="J21" s="53"/>
      <c r="L21" s="66"/>
    </row>
    <row r="22" spans="1:12" ht="18" customHeight="1" x14ac:dyDescent="0.15">
      <c r="A22" s="60" t="s">
        <v>14</v>
      </c>
      <c r="B22" s="18">
        <v>2925</v>
      </c>
      <c r="C22" s="19">
        <v>1468</v>
      </c>
      <c r="D22" s="19">
        <v>1457</v>
      </c>
      <c r="E22" s="20">
        <v>1408</v>
      </c>
      <c r="F22" s="11">
        <f t="shared" si="4"/>
        <v>-8</v>
      </c>
      <c r="G22" s="57">
        <v>-4</v>
      </c>
      <c r="H22" s="21">
        <v>-4</v>
      </c>
      <c r="I22" s="22">
        <v>-4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42804</v>
      </c>
      <c r="C23" s="24">
        <v>20198</v>
      </c>
      <c r="D23" s="24">
        <v>22606</v>
      </c>
      <c r="E23" s="35">
        <v>16626</v>
      </c>
      <c r="F23" s="52">
        <f>SUBTOTAL(9,F24:F26)</f>
        <v>-24</v>
      </c>
      <c r="G23" s="48">
        <f t="shared" ref="G23:H23" si="5">SUBTOTAL(9,G24:G26)</f>
        <v>-18</v>
      </c>
      <c r="H23" s="26">
        <f t="shared" si="5"/>
        <v>-6</v>
      </c>
      <c r="I23" s="36">
        <f>SUM(I24:I26)</f>
        <v>-2</v>
      </c>
      <c r="J23" s="53"/>
      <c r="L23" s="66"/>
    </row>
    <row r="24" spans="1:12" ht="18" customHeight="1" x14ac:dyDescent="0.15">
      <c r="A24" s="28" t="s">
        <v>16</v>
      </c>
      <c r="B24" s="18">
        <v>10963</v>
      </c>
      <c r="C24" s="19">
        <v>5112</v>
      </c>
      <c r="D24" s="19">
        <v>5851</v>
      </c>
      <c r="E24" s="20">
        <v>4571</v>
      </c>
      <c r="F24" s="11">
        <f t="shared" si="4"/>
        <v>-15</v>
      </c>
      <c r="G24" s="47">
        <v>-5</v>
      </c>
      <c r="H24" s="21">
        <v>-10</v>
      </c>
      <c r="I24" s="22">
        <v>-12</v>
      </c>
      <c r="J24" s="53"/>
      <c r="L24" s="66"/>
    </row>
    <row r="25" spans="1:12" ht="18" customHeight="1" x14ac:dyDescent="0.15">
      <c r="A25" s="28" t="s">
        <v>17</v>
      </c>
      <c r="B25" s="18">
        <v>6718</v>
      </c>
      <c r="C25" s="19">
        <v>3169</v>
      </c>
      <c r="D25" s="19">
        <v>3549</v>
      </c>
      <c r="E25" s="20">
        <v>2498</v>
      </c>
      <c r="F25" s="11">
        <f t="shared" si="4"/>
        <v>-5</v>
      </c>
      <c r="G25" s="47">
        <v>-4</v>
      </c>
      <c r="H25" s="21">
        <v>-1</v>
      </c>
      <c r="I25" s="22">
        <v>-1</v>
      </c>
      <c r="J25" s="53"/>
      <c r="L25" s="66"/>
    </row>
    <row r="26" spans="1:12" ht="18" customHeight="1" x14ac:dyDescent="0.15">
      <c r="A26" s="28" t="s">
        <v>36</v>
      </c>
      <c r="B26" s="18">
        <v>25123</v>
      </c>
      <c r="C26" s="19">
        <v>11917</v>
      </c>
      <c r="D26" s="19">
        <v>13206</v>
      </c>
      <c r="E26" s="20">
        <v>9557</v>
      </c>
      <c r="F26" s="11">
        <f t="shared" si="4"/>
        <v>-4</v>
      </c>
      <c r="G26" s="48">
        <v>-9</v>
      </c>
      <c r="H26" s="21">
        <v>5</v>
      </c>
      <c r="I26" s="22">
        <v>11</v>
      </c>
      <c r="J26" s="53"/>
      <c r="L26" s="66"/>
    </row>
    <row r="27" spans="1:12" ht="18" customHeight="1" x14ac:dyDescent="0.15">
      <c r="A27" s="3" t="s">
        <v>18</v>
      </c>
      <c r="B27" s="34">
        <v>48088</v>
      </c>
      <c r="C27" s="24">
        <v>23039</v>
      </c>
      <c r="D27" s="24">
        <v>25049</v>
      </c>
      <c r="E27" s="35">
        <v>18912</v>
      </c>
      <c r="F27" s="52">
        <f>SUBTOTAL(9,F28:F33)</f>
        <v>-26</v>
      </c>
      <c r="G27" s="49">
        <f t="shared" ref="G27:H27" si="6">SUBTOTAL(9,G28:G33)</f>
        <v>-34</v>
      </c>
      <c r="H27" s="26">
        <f t="shared" si="6"/>
        <v>8</v>
      </c>
      <c r="I27" s="36">
        <f>SUM(I28:I33)</f>
        <v>11</v>
      </c>
      <c r="J27" s="53"/>
      <c r="L27" s="66"/>
    </row>
    <row r="28" spans="1:12" ht="18" customHeight="1" x14ac:dyDescent="0.15">
      <c r="A28" s="28" t="s">
        <v>19</v>
      </c>
      <c r="B28" s="18">
        <v>6729</v>
      </c>
      <c r="C28" s="19">
        <v>3160</v>
      </c>
      <c r="D28" s="19">
        <v>3569</v>
      </c>
      <c r="E28" s="20">
        <v>2841</v>
      </c>
      <c r="F28" s="11">
        <f t="shared" si="4"/>
        <v>-17</v>
      </c>
      <c r="G28" s="49">
        <v>-8</v>
      </c>
      <c r="H28" s="21">
        <v>-9</v>
      </c>
      <c r="I28" s="22">
        <v>-2</v>
      </c>
      <c r="J28" s="53"/>
      <c r="L28" s="66"/>
    </row>
    <row r="29" spans="1:12" ht="18" customHeight="1" x14ac:dyDescent="0.15">
      <c r="A29" s="28" t="s">
        <v>20</v>
      </c>
      <c r="B29" s="18">
        <v>7657</v>
      </c>
      <c r="C29" s="19">
        <v>3645</v>
      </c>
      <c r="D29" s="19">
        <v>4012</v>
      </c>
      <c r="E29" s="20">
        <v>2929</v>
      </c>
      <c r="F29" s="11">
        <f t="shared" si="4"/>
        <v>7</v>
      </c>
      <c r="G29" s="47">
        <v>-6</v>
      </c>
      <c r="H29" s="21">
        <v>13</v>
      </c>
      <c r="I29" s="22">
        <v>12</v>
      </c>
      <c r="J29" s="53"/>
      <c r="L29" s="66"/>
    </row>
    <row r="30" spans="1:12" ht="18" customHeight="1" x14ac:dyDescent="0.15">
      <c r="A30" s="28" t="s">
        <v>21</v>
      </c>
      <c r="B30" s="18">
        <v>5278</v>
      </c>
      <c r="C30" s="19">
        <v>2636</v>
      </c>
      <c r="D30" s="19">
        <v>2642</v>
      </c>
      <c r="E30" s="20">
        <v>2261</v>
      </c>
      <c r="F30" s="11">
        <f t="shared" si="4"/>
        <v>-10</v>
      </c>
      <c r="G30" s="47">
        <v>-9</v>
      </c>
      <c r="H30" s="21">
        <v>-1</v>
      </c>
      <c r="I30" s="22">
        <v>-3</v>
      </c>
      <c r="J30" s="53"/>
      <c r="L30" s="66"/>
    </row>
    <row r="31" spans="1:12" ht="18" customHeight="1" x14ac:dyDescent="0.15">
      <c r="A31" s="28" t="s">
        <v>22</v>
      </c>
      <c r="B31" s="18">
        <v>7645</v>
      </c>
      <c r="C31" s="19">
        <v>3627</v>
      </c>
      <c r="D31" s="19">
        <v>4018</v>
      </c>
      <c r="E31" s="20">
        <v>3013</v>
      </c>
      <c r="F31" s="11">
        <f t="shared" si="4"/>
        <v>-3</v>
      </c>
      <c r="G31" s="47">
        <v>-3</v>
      </c>
      <c r="H31" s="21">
        <v>0</v>
      </c>
      <c r="I31" s="22">
        <v>6</v>
      </c>
      <c r="J31" s="53"/>
      <c r="L31" s="66"/>
    </row>
    <row r="32" spans="1:12" ht="18" customHeight="1" x14ac:dyDescent="0.15">
      <c r="A32" s="28" t="s">
        <v>32</v>
      </c>
      <c r="B32" s="18">
        <v>11683</v>
      </c>
      <c r="C32" s="19">
        <v>5549</v>
      </c>
      <c r="D32" s="19">
        <v>6134</v>
      </c>
      <c r="E32" s="20">
        <v>4254</v>
      </c>
      <c r="F32" s="11">
        <f t="shared" si="4"/>
        <v>6</v>
      </c>
      <c r="G32" s="47">
        <v>-3</v>
      </c>
      <c r="H32" s="21">
        <v>9</v>
      </c>
      <c r="I32" s="22">
        <v>1</v>
      </c>
      <c r="J32" s="53"/>
      <c r="L32" s="66"/>
    </row>
    <row r="33" spans="1:12" ht="18" customHeight="1" x14ac:dyDescent="0.15">
      <c r="A33" s="28" t="s">
        <v>34</v>
      </c>
      <c r="B33" s="18">
        <v>9096</v>
      </c>
      <c r="C33" s="19">
        <v>4422</v>
      </c>
      <c r="D33" s="19">
        <v>4674</v>
      </c>
      <c r="E33" s="20">
        <v>3614</v>
      </c>
      <c r="F33" s="11">
        <f t="shared" si="4"/>
        <v>-9</v>
      </c>
      <c r="G33" s="47">
        <v>-5</v>
      </c>
      <c r="H33" s="21">
        <v>-4</v>
      </c>
      <c r="I33" s="22">
        <v>-3</v>
      </c>
      <c r="J33" s="53"/>
      <c r="L33" s="66"/>
    </row>
    <row r="34" spans="1:12" ht="18" customHeight="1" x14ac:dyDescent="0.15">
      <c r="A34" s="3" t="s">
        <v>23</v>
      </c>
      <c r="B34" s="34">
        <v>38944</v>
      </c>
      <c r="C34" s="24">
        <v>18330</v>
      </c>
      <c r="D34" s="24">
        <v>20614</v>
      </c>
      <c r="E34" s="35">
        <v>17621</v>
      </c>
      <c r="F34" s="52">
        <f>SUBTOTAL(9,F35:F37)</f>
        <v>-25</v>
      </c>
      <c r="G34" s="50">
        <f t="shared" ref="G34:H34" si="7">SUBTOTAL(9,G35:G37)</f>
        <v>-39</v>
      </c>
      <c r="H34" s="26">
        <f t="shared" si="7"/>
        <v>14</v>
      </c>
      <c r="I34" s="36">
        <f>SUM(I35:I37)</f>
        <v>-11</v>
      </c>
      <c r="J34" s="53"/>
      <c r="L34" s="66"/>
    </row>
    <row r="35" spans="1:12" ht="18" customHeight="1" x14ac:dyDescent="0.15">
      <c r="A35" s="28" t="s">
        <v>24</v>
      </c>
      <c r="B35" s="18">
        <v>20110</v>
      </c>
      <c r="C35" s="19">
        <v>9381</v>
      </c>
      <c r="D35" s="19">
        <v>10729</v>
      </c>
      <c r="E35" s="20">
        <v>9411</v>
      </c>
      <c r="F35" s="11">
        <f t="shared" si="4"/>
        <v>-36</v>
      </c>
      <c r="G35" s="47">
        <v>-23</v>
      </c>
      <c r="H35" s="21">
        <v>-13</v>
      </c>
      <c r="I35" s="22">
        <v>-21</v>
      </c>
      <c r="J35" s="53"/>
      <c r="L35" s="66"/>
    </row>
    <row r="36" spans="1:12" ht="18" customHeight="1" x14ac:dyDescent="0.15">
      <c r="A36" s="28" t="s">
        <v>25</v>
      </c>
      <c r="B36" s="18">
        <v>15241</v>
      </c>
      <c r="C36" s="19">
        <v>7241</v>
      </c>
      <c r="D36" s="19">
        <v>8000</v>
      </c>
      <c r="E36" s="20">
        <v>6449</v>
      </c>
      <c r="F36" s="11">
        <f t="shared" si="4"/>
        <v>25</v>
      </c>
      <c r="G36" s="47">
        <v>-4</v>
      </c>
      <c r="H36" s="21">
        <v>29</v>
      </c>
      <c r="I36" s="22">
        <v>16</v>
      </c>
      <c r="J36" s="53"/>
      <c r="L36" s="66"/>
    </row>
    <row r="37" spans="1:12" ht="18" customHeight="1" x14ac:dyDescent="0.15">
      <c r="A37" s="28" t="s">
        <v>26</v>
      </c>
      <c r="B37" s="18">
        <v>3593</v>
      </c>
      <c r="C37" s="19">
        <v>1708</v>
      </c>
      <c r="D37" s="19">
        <v>1885</v>
      </c>
      <c r="E37" s="20">
        <v>1761</v>
      </c>
      <c r="F37" s="11">
        <f t="shared" si="4"/>
        <v>-14</v>
      </c>
      <c r="G37" s="47">
        <v>-12</v>
      </c>
      <c r="H37" s="21">
        <v>-2</v>
      </c>
      <c r="I37" s="22">
        <v>-6</v>
      </c>
      <c r="J37" s="53"/>
      <c r="L37" s="66"/>
    </row>
    <row r="38" spans="1:12" ht="18" customHeight="1" x14ac:dyDescent="0.15">
      <c r="A38" s="3" t="s">
        <v>27</v>
      </c>
      <c r="B38" s="34">
        <v>34398</v>
      </c>
      <c r="C38" s="24">
        <v>16074</v>
      </c>
      <c r="D38" s="24">
        <v>18324</v>
      </c>
      <c r="E38" s="54">
        <v>16915</v>
      </c>
      <c r="F38" s="52">
        <f>SUBTOTAL(9,F39:F43)</f>
        <v>-53</v>
      </c>
      <c r="G38" s="50">
        <f t="shared" ref="G38" si="8">SUBTOTAL(9,G39:G43)</f>
        <v>-50</v>
      </c>
      <c r="H38" s="26">
        <f>SUBTOTAL(9,H39:H43)</f>
        <v>-3</v>
      </c>
      <c r="I38" s="36">
        <f>SUM(I39:I43)</f>
        <v>-25</v>
      </c>
      <c r="J38" s="53"/>
      <c r="L38" s="66"/>
    </row>
    <row r="39" spans="1:12" ht="18" customHeight="1" x14ac:dyDescent="0.15">
      <c r="A39" s="28" t="s">
        <v>28</v>
      </c>
      <c r="B39" s="18">
        <v>13981</v>
      </c>
      <c r="C39" s="19">
        <v>6475</v>
      </c>
      <c r="D39" s="19">
        <v>7506</v>
      </c>
      <c r="E39" s="20">
        <v>6765</v>
      </c>
      <c r="F39" s="11">
        <f t="shared" si="4"/>
        <v>-13</v>
      </c>
      <c r="G39" s="47">
        <v>-12</v>
      </c>
      <c r="H39" s="21">
        <v>-1</v>
      </c>
      <c r="I39" s="22">
        <v>-4</v>
      </c>
      <c r="J39" s="53"/>
      <c r="L39" s="66"/>
    </row>
    <row r="40" spans="1:12" ht="18" customHeight="1" x14ac:dyDescent="0.15">
      <c r="A40" s="28" t="s">
        <v>29</v>
      </c>
      <c r="B40" s="18">
        <v>2748</v>
      </c>
      <c r="C40" s="19">
        <v>1212</v>
      </c>
      <c r="D40" s="19">
        <v>1536</v>
      </c>
      <c r="E40" s="20">
        <v>1311</v>
      </c>
      <c r="F40" s="11">
        <f t="shared" si="4"/>
        <v>-12</v>
      </c>
      <c r="G40" s="47">
        <v>-3</v>
      </c>
      <c r="H40" s="21">
        <v>-9</v>
      </c>
      <c r="I40" s="22">
        <v>-10</v>
      </c>
      <c r="J40" s="53"/>
      <c r="L40" s="66"/>
    </row>
    <row r="41" spans="1:12" ht="18" customHeight="1" x14ac:dyDescent="0.15">
      <c r="A41" s="28" t="s">
        <v>30</v>
      </c>
      <c r="B41" s="18">
        <v>2463</v>
      </c>
      <c r="C41" s="19">
        <v>1124</v>
      </c>
      <c r="D41" s="19">
        <v>1339</v>
      </c>
      <c r="E41" s="20">
        <v>1257</v>
      </c>
      <c r="F41" s="11">
        <f t="shared" si="4"/>
        <v>-3</v>
      </c>
      <c r="G41" s="47">
        <v>-7</v>
      </c>
      <c r="H41" s="21">
        <v>4</v>
      </c>
      <c r="I41" s="22">
        <v>2</v>
      </c>
      <c r="J41" s="53"/>
      <c r="L41" s="66"/>
    </row>
    <row r="42" spans="1:12" ht="18" customHeight="1" x14ac:dyDescent="0.15">
      <c r="A42" s="28" t="s">
        <v>31</v>
      </c>
      <c r="B42" s="18">
        <v>408</v>
      </c>
      <c r="C42" s="19">
        <v>185</v>
      </c>
      <c r="D42" s="19">
        <v>223</v>
      </c>
      <c r="E42" s="20">
        <v>220</v>
      </c>
      <c r="F42" s="11">
        <f t="shared" si="4"/>
        <v>2</v>
      </c>
      <c r="G42" s="47">
        <v>0</v>
      </c>
      <c r="H42" s="63">
        <v>2</v>
      </c>
      <c r="I42" s="22">
        <v>0</v>
      </c>
      <c r="J42" s="53"/>
      <c r="L42" s="66"/>
    </row>
    <row r="43" spans="1:12" ht="18" customHeight="1" thickBot="1" x14ac:dyDescent="0.2">
      <c r="A43" s="37" t="s">
        <v>33</v>
      </c>
      <c r="B43" s="38">
        <v>14798</v>
      </c>
      <c r="C43" s="39">
        <v>7078</v>
      </c>
      <c r="D43" s="39">
        <v>7720</v>
      </c>
      <c r="E43" s="40">
        <v>7362</v>
      </c>
      <c r="F43" s="62">
        <f t="shared" si="4"/>
        <v>-27</v>
      </c>
      <c r="G43" s="51">
        <v>-28</v>
      </c>
      <c r="H43" s="41">
        <v>1</v>
      </c>
      <c r="I43" s="42">
        <v>-13</v>
      </c>
      <c r="J43" s="53"/>
      <c r="L43" s="66"/>
    </row>
    <row r="44" spans="1:12" ht="18" customHeight="1" x14ac:dyDescent="0.15">
      <c r="A44" s="71" t="s">
        <v>60</v>
      </c>
      <c r="B44" s="61"/>
    </row>
    <row r="45" spans="1:12" x14ac:dyDescent="0.15">
      <c r="A45" s="70"/>
      <c r="B45" s="70"/>
      <c r="C45" s="70"/>
      <c r="D45" s="70"/>
      <c r="E45" s="70"/>
      <c r="F45" s="70"/>
      <c r="G45" s="70"/>
    </row>
    <row r="46" spans="1:12" x14ac:dyDescent="0.15">
      <c r="A46" s="70"/>
      <c r="B46" s="70"/>
      <c r="C46" s="70"/>
      <c r="D46" s="70"/>
      <c r="E46" s="70"/>
      <c r="F46" s="70"/>
      <c r="G46" s="70"/>
    </row>
  </sheetData>
  <mergeCells count="7"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M35" sqref="M35"/>
      <selection pane="topRight" activeCell="M35" sqref="M35"/>
      <selection pane="bottomLeft" activeCell="M35" sqref="M35"/>
      <selection pane="bottomRight" activeCell="M24" sqref="M24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52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915495</v>
      </c>
      <c r="C5" s="10">
        <v>431713</v>
      </c>
      <c r="D5" s="10">
        <v>483782</v>
      </c>
      <c r="E5" s="10">
        <v>395636</v>
      </c>
      <c r="F5" s="11">
        <f>SUBTOTAL(9,F6:F43)</f>
        <v>-662</v>
      </c>
      <c r="G5" s="49">
        <f>SUBTOTAL(9,G6:G43)</f>
        <v>-513</v>
      </c>
      <c r="H5" s="55">
        <f>SUBTOTAL(9,H6:H43)</f>
        <v>-149</v>
      </c>
      <c r="I5" s="12">
        <f>SUM(I6:I7)</f>
        <v>-20</v>
      </c>
      <c r="J5" s="53"/>
      <c r="L5" s="66"/>
    </row>
    <row r="6" spans="1:12" ht="18" customHeight="1" x14ac:dyDescent="0.15">
      <c r="A6" s="13" t="s">
        <v>1</v>
      </c>
      <c r="B6" s="14">
        <v>720914</v>
      </c>
      <c r="C6" s="10">
        <v>339884</v>
      </c>
      <c r="D6" s="10">
        <v>381030</v>
      </c>
      <c r="E6" s="10">
        <v>312982</v>
      </c>
      <c r="F6" s="11">
        <f>SUBTOTAL(9,F8:F16)</f>
        <v>-394</v>
      </c>
      <c r="G6" s="47">
        <f t="shared" ref="G6" si="0">SUBTOTAL(9,G8:G16)</f>
        <v>-325</v>
      </c>
      <c r="H6" s="68">
        <f>SUBTOTAL(9,H8:H16)</f>
        <v>-69</v>
      </c>
      <c r="I6" s="56">
        <f>SUM(I8:I16)</f>
        <v>9</v>
      </c>
      <c r="J6" s="53"/>
      <c r="L6" s="66"/>
    </row>
    <row r="7" spans="1:12" ht="18" customHeight="1" x14ac:dyDescent="0.15">
      <c r="A7" s="2" t="s">
        <v>2</v>
      </c>
      <c r="B7" s="15">
        <v>194581</v>
      </c>
      <c r="C7" s="16">
        <v>91829</v>
      </c>
      <c r="D7" s="16">
        <v>102752</v>
      </c>
      <c r="E7" s="16">
        <v>82654</v>
      </c>
      <c r="F7" s="67">
        <f>SUBTOTAL(9,F17:F43)</f>
        <v>-268</v>
      </c>
      <c r="G7" s="48">
        <f>SUBTOTAL(9,G17:G43)</f>
        <v>-188</v>
      </c>
      <c r="H7" s="69">
        <f t="shared" ref="H7" si="1">SUBTOTAL(9,H17:H43)</f>
        <v>-80</v>
      </c>
      <c r="I7" s="17">
        <f>SUM(I17:I43)/2</f>
        <v>-29</v>
      </c>
      <c r="J7" s="53"/>
      <c r="L7" s="66"/>
    </row>
    <row r="8" spans="1:12" ht="18" customHeight="1" x14ac:dyDescent="0.15">
      <c r="A8" s="13" t="s">
        <v>3</v>
      </c>
      <c r="B8" s="18">
        <v>355224</v>
      </c>
      <c r="C8" s="19">
        <v>167268</v>
      </c>
      <c r="D8" s="19">
        <v>187956</v>
      </c>
      <c r="E8" s="20">
        <v>158467</v>
      </c>
      <c r="F8" s="11">
        <f>G8+H8</f>
        <v>-153</v>
      </c>
      <c r="G8" s="47">
        <v>-131</v>
      </c>
      <c r="H8" s="21">
        <v>-22</v>
      </c>
      <c r="I8" s="22">
        <v>21</v>
      </c>
      <c r="J8" s="53"/>
      <c r="L8" s="66"/>
    </row>
    <row r="9" spans="1:12" ht="18" customHeight="1" x14ac:dyDescent="0.15">
      <c r="A9" s="13" t="s">
        <v>4</v>
      </c>
      <c r="B9" s="18">
        <v>47639</v>
      </c>
      <c r="C9" s="19">
        <v>22140</v>
      </c>
      <c r="D9" s="19">
        <v>25499</v>
      </c>
      <c r="E9" s="20">
        <v>20043</v>
      </c>
      <c r="F9" s="11">
        <f t="shared" ref="F9:F18" si="2">G9+H9</f>
        <v>-55</v>
      </c>
      <c r="G9" s="47">
        <v>-38</v>
      </c>
      <c r="H9" s="21">
        <v>-17</v>
      </c>
      <c r="I9" s="22">
        <v>-11</v>
      </c>
      <c r="J9" s="53"/>
      <c r="L9" s="66"/>
    </row>
    <row r="10" spans="1:12" ht="18" customHeight="1" x14ac:dyDescent="0.15">
      <c r="A10" s="13" t="s">
        <v>5</v>
      </c>
      <c r="B10" s="18">
        <v>60259</v>
      </c>
      <c r="C10" s="19">
        <v>28327</v>
      </c>
      <c r="D10" s="19">
        <v>31932</v>
      </c>
      <c r="E10" s="20">
        <v>24096</v>
      </c>
      <c r="F10" s="11">
        <f t="shared" si="2"/>
        <v>-56</v>
      </c>
      <c r="G10" s="47">
        <v>-25</v>
      </c>
      <c r="H10" s="21">
        <v>-31</v>
      </c>
      <c r="I10" s="22">
        <v>-4</v>
      </c>
      <c r="J10" s="53"/>
      <c r="L10" s="66"/>
    </row>
    <row r="11" spans="1:12" ht="18" customHeight="1" x14ac:dyDescent="0.15">
      <c r="A11" s="13" t="s">
        <v>6</v>
      </c>
      <c r="B11" s="18">
        <v>26146</v>
      </c>
      <c r="C11" s="19">
        <v>12389</v>
      </c>
      <c r="D11" s="19">
        <v>13757</v>
      </c>
      <c r="E11" s="20">
        <v>10248</v>
      </c>
      <c r="F11" s="11">
        <f t="shared" si="2"/>
        <v>-14</v>
      </c>
      <c r="G11" s="47">
        <v>-20</v>
      </c>
      <c r="H11" s="21">
        <v>6</v>
      </c>
      <c r="I11" s="22">
        <v>5</v>
      </c>
      <c r="J11" s="53"/>
      <c r="L11" s="66"/>
    </row>
    <row r="12" spans="1:12" ht="18" customHeight="1" x14ac:dyDescent="0.15">
      <c r="A12" s="13" t="s">
        <v>7</v>
      </c>
      <c r="B12" s="18">
        <v>23278</v>
      </c>
      <c r="C12" s="19">
        <v>11320</v>
      </c>
      <c r="D12" s="19">
        <v>11958</v>
      </c>
      <c r="E12" s="20">
        <v>10172</v>
      </c>
      <c r="F12" s="11">
        <f t="shared" si="2"/>
        <v>-34</v>
      </c>
      <c r="G12" s="47">
        <v>-17</v>
      </c>
      <c r="H12" s="21">
        <v>-17</v>
      </c>
      <c r="I12" s="22">
        <v>-9</v>
      </c>
      <c r="J12" s="53"/>
      <c r="L12" s="66"/>
    </row>
    <row r="13" spans="1:12" ht="18" customHeight="1" x14ac:dyDescent="0.15">
      <c r="A13" s="13" t="s">
        <v>8</v>
      </c>
      <c r="B13" s="18">
        <v>69025</v>
      </c>
      <c r="C13" s="19">
        <v>32333</v>
      </c>
      <c r="D13" s="19">
        <v>36692</v>
      </c>
      <c r="E13" s="20">
        <v>31198</v>
      </c>
      <c r="F13" s="11">
        <f t="shared" si="2"/>
        <v>-51</v>
      </c>
      <c r="G13" s="47">
        <v>-46</v>
      </c>
      <c r="H13" s="21">
        <v>-5</v>
      </c>
      <c r="I13" s="22">
        <v>0</v>
      </c>
      <c r="J13" s="53"/>
      <c r="L13" s="66"/>
    </row>
    <row r="14" spans="1:12" ht="18" customHeight="1" x14ac:dyDescent="0.15">
      <c r="A14" s="13" t="s">
        <v>9</v>
      </c>
      <c r="B14" s="18">
        <v>26860</v>
      </c>
      <c r="C14" s="19">
        <v>12479</v>
      </c>
      <c r="D14" s="19">
        <v>14381</v>
      </c>
      <c r="E14" s="20">
        <v>13043</v>
      </c>
      <c r="F14" s="11">
        <f t="shared" si="2"/>
        <v>-25</v>
      </c>
      <c r="G14" s="47">
        <v>-22</v>
      </c>
      <c r="H14" s="21">
        <v>-3</v>
      </c>
      <c r="I14" s="22">
        <v>-12</v>
      </c>
      <c r="J14" s="53"/>
      <c r="L14" s="66"/>
    </row>
    <row r="15" spans="1:12" ht="18" customHeight="1" x14ac:dyDescent="0.15">
      <c r="A15" s="13" t="s">
        <v>35</v>
      </c>
      <c r="B15" s="18">
        <v>58367</v>
      </c>
      <c r="C15" s="19">
        <v>27599</v>
      </c>
      <c r="D15" s="19">
        <v>30768</v>
      </c>
      <c r="E15" s="20">
        <v>23426</v>
      </c>
      <c r="F15" s="11">
        <f t="shared" si="2"/>
        <v>-37</v>
      </c>
      <c r="G15" s="47">
        <v>-24</v>
      </c>
      <c r="H15" s="21">
        <v>-13</v>
      </c>
      <c r="I15" s="22">
        <v>-5</v>
      </c>
      <c r="J15" s="53"/>
      <c r="L15" s="66"/>
    </row>
    <row r="16" spans="1:12" ht="18" customHeight="1" x14ac:dyDescent="0.15">
      <c r="A16" s="13" t="s">
        <v>39</v>
      </c>
      <c r="B16" s="18">
        <v>54116</v>
      </c>
      <c r="C16" s="19">
        <v>26029</v>
      </c>
      <c r="D16" s="19">
        <v>28087</v>
      </c>
      <c r="E16" s="20">
        <v>22289</v>
      </c>
      <c r="F16" s="11">
        <f t="shared" si="2"/>
        <v>31</v>
      </c>
      <c r="G16" s="48">
        <v>-2</v>
      </c>
      <c r="H16" s="21">
        <v>33</v>
      </c>
      <c r="I16" s="22">
        <v>24</v>
      </c>
      <c r="J16" s="53"/>
      <c r="L16" s="66"/>
    </row>
    <row r="17" spans="1:12" ht="18" customHeight="1" x14ac:dyDescent="0.15">
      <c r="A17" s="5" t="s">
        <v>10</v>
      </c>
      <c r="B17" s="23">
        <v>8106</v>
      </c>
      <c r="C17" s="24">
        <v>3733</v>
      </c>
      <c r="D17" s="24">
        <v>4373</v>
      </c>
      <c r="E17" s="25">
        <v>3451</v>
      </c>
      <c r="F17" s="52">
        <f>SUBTOTAL(9,F18)</f>
        <v>-22</v>
      </c>
      <c r="G17" s="48">
        <f>SUBTOTAL(9,G18)</f>
        <v>-15</v>
      </c>
      <c r="H17" s="26">
        <f>SUBTOTAL(9,H18)</f>
        <v>-7</v>
      </c>
      <c r="I17" s="27">
        <f>SUM(I18)</f>
        <v>-5</v>
      </c>
      <c r="J17" s="53"/>
      <c r="L17" s="66"/>
    </row>
    <row r="18" spans="1:12" ht="18" customHeight="1" x14ac:dyDescent="0.15">
      <c r="A18" s="28" t="s">
        <v>38</v>
      </c>
      <c r="B18" s="29">
        <v>8106</v>
      </c>
      <c r="C18" s="30">
        <v>3733</v>
      </c>
      <c r="D18" s="30">
        <v>4373</v>
      </c>
      <c r="E18" s="31">
        <v>3451</v>
      </c>
      <c r="F18" s="11">
        <f t="shared" si="2"/>
        <v>-22</v>
      </c>
      <c r="G18" s="48">
        <v>-15</v>
      </c>
      <c r="H18" s="32">
        <v>-7</v>
      </c>
      <c r="I18" s="33">
        <v>-5</v>
      </c>
      <c r="J18" s="53"/>
      <c r="L18" s="66"/>
    </row>
    <row r="19" spans="1:12" ht="18" customHeight="1" x14ac:dyDescent="0.15">
      <c r="A19" s="3" t="s">
        <v>11</v>
      </c>
      <c r="B19" s="34">
        <v>22470</v>
      </c>
      <c r="C19" s="24">
        <v>10571</v>
      </c>
      <c r="D19" s="24">
        <v>11899</v>
      </c>
      <c r="E19" s="35">
        <v>9155</v>
      </c>
      <c r="F19" s="52">
        <f>SUBTOTAL(9,F20:F22)</f>
        <v>-17</v>
      </c>
      <c r="G19" s="48">
        <f t="shared" ref="G19:H19" si="3">SUBTOTAL(9,G20:G22)</f>
        <v>-20</v>
      </c>
      <c r="H19" s="26">
        <f t="shared" si="3"/>
        <v>3</v>
      </c>
      <c r="I19" s="36">
        <f>SUM(I20:I22)</f>
        <v>2</v>
      </c>
      <c r="J19" s="53"/>
      <c r="L19" s="66"/>
    </row>
    <row r="20" spans="1:12" ht="18" customHeight="1" x14ac:dyDescent="0.15">
      <c r="A20" s="28" t="s">
        <v>12</v>
      </c>
      <c r="B20" s="18">
        <v>15785</v>
      </c>
      <c r="C20" s="19">
        <v>7370</v>
      </c>
      <c r="D20" s="19">
        <v>8415</v>
      </c>
      <c r="E20" s="20">
        <v>6238</v>
      </c>
      <c r="F20" s="11">
        <f>G20+H20</f>
        <v>0</v>
      </c>
      <c r="G20" s="47">
        <v>-9</v>
      </c>
      <c r="H20" s="21">
        <v>9</v>
      </c>
      <c r="I20" s="22">
        <v>4</v>
      </c>
      <c r="J20" s="53"/>
      <c r="L20" s="66"/>
    </row>
    <row r="21" spans="1:12" ht="18" customHeight="1" x14ac:dyDescent="0.15">
      <c r="A21" s="28" t="s">
        <v>13</v>
      </c>
      <c r="B21" s="18">
        <v>3770</v>
      </c>
      <c r="C21" s="19">
        <v>1739</v>
      </c>
      <c r="D21" s="19">
        <v>2031</v>
      </c>
      <c r="E21" s="20">
        <v>1511</v>
      </c>
      <c r="F21" s="11">
        <f t="shared" ref="F21:F43" si="4">G21+H21</f>
        <v>-7</v>
      </c>
      <c r="G21" s="47">
        <v>-6</v>
      </c>
      <c r="H21" s="21">
        <v>-1</v>
      </c>
      <c r="I21" s="22">
        <v>0</v>
      </c>
      <c r="J21" s="53"/>
      <c r="L21" s="66"/>
    </row>
    <row r="22" spans="1:12" ht="18" customHeight="1" x14ac:dyDescent="0.15">
      <c r="A22" s="60" t="s">
        <v>14</v>
      </c>
      <c r="B22" s="18">
        <v>2915</v>
      </c>
      <c r="C22" s="19">
        <v>1462</v>
      </c>
      <c r="D22" s="19">
        <v>1453</v>
      </c>
      <c r="E22" s="20">
        <v>1406</v>
      </c>
      <c r="F22" s="11">
        <f t="shared" si="4"/>
        <v>-10</v>
      </c>
      <c r="G22" s="57">
        <v>-5</v>
      </c>
      <c r="H22" s="21">
        <v>-5</v>
      </c>
      <c r="I22" s="22">
        <v>-2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42751</v>
      </c>
      <c r="C23" s="24">
        <v>20169</v>
      </c>
      <c r="D23" s="24">
        <v>22582</v>
      </c>
      <c r="E23" s="35">
        <v>16617</v>
      </c>
      <c r="F23" s="52">
        <f>SUBTOTAL(9,F24:F26)</f>
        <v>-53</v>
      </c>
      <c r="G23" s="48">
        <f t="shared" ref="G23:H23" si="5">SUBTOTAL(9,G24:G26)</f>
        <v>-23</v>
      </c>
      <c r="H23" s="26">
        <f t="shared" si="5"/>
        <v>-30</v>
      </c>
      <c r="I23" s="36">
        <f>SUM(I24:I26)</f>
        <v>-9</v>
      </c>
      <c r="J23" s="53"/>
      <c r="L23" s="66"/>
    </row>
    <row r="24" spans="1:12" ht="18" customHeight="1" x14ac:dyDescent="0.15">
      <c r="A24" s="28" t="s">
        <v>16</v>
      </c>
      <c r="B24" s="18">
        <v>10953</v>
      </c>
      <c r="C24" s="19">
        <v>5111</v>
      </c>
      <c r="D24" s="19">
        <v>5842</v>
      </c>
      <c r="E24" s="20">
        <v>4573</v>
      </c>
      <c r="F24" s="11">
        <f t="shared" si="4"/>
        <v>-10</v>
      </c>
      <c r="G24" s="47">
        <v>-7</v>
      </c>
      <c r="H24" s="21">
        <v>-3</v>
      </c>
      <c r="I24" s="22">
        <v>2</v>
      </c>
      <c r="J24" s="53"/>
      <c r="L24" s="66"/>
    </row>
    <row r="25" spans="1:12" ht="18" customHeight="1" x14ac:dyDescent="0.15">
      <c r="A25" s="28" t="s">
        <v>17</v>
      </c>
      <c r="B25" s="18">
        <v>6707</v>
      </c>
      <c r="C25" s="19">
        <v>3160</v>
      </c>
      <c r="D25" s="19">
        <v>3547</v>
      </c>
      <c r="E25" s="20">
        <v>2497</v>
      </c>
      <c r="F25" s="11">
        <f t="shared" si="4"/>
        <v>-11</v>
      </c>
      <c r="G25" s="47">
        <v>-7</v>
      </c>
      <c r="H25" s="21">
        <v>-4</v>
      </c>
      <c r="I25" s="22">
        <v>-1</v>
      </c>
      <c r="J25" s="53"/>
      <c r="L25" s="66"/>
    </row>
    <row r="26" spans="1:12" ht="18" customHeight="1" x14ac:dyDescent="0.15">
      <c r="A26" s="28" t="s">
        <v>36</v>
      </c>
      <c r="B26" s="18">
        <v>25091</v>
      </c>
      <c r="C26" s="19">
        <v>11898</v>
      </c>
      <c r="D26" s="19">
        <v>13193</v>
      </c>
      <c r="E26" s="20">
        <v>9547</v>
      </c>
      <c r="F26" s="11">
        <f t="shared" si="4"/>
        <v>-32</v>
      </c>
      <c r="G26" s="48">
        <v>-9</v>
      </c>
      <c r="H26" s="21">
        <v>-23</v>
      </c>
      <c r="I26" s="22">
        <v>-10</v>
      </c>
      <c r="J26" s="53"/>
      <c r="L26" s="66"/>
    </row>
    <row r="27" spans="1:12" ht="18" customHeight="1" x14ac:dyDescent="0.15">
      <c r="A27" s="3" t="s">
        <v>18</v>
      </c>
      <c r="B27" s="34">
        <v>48022</v>
      </c>
      <c r="C27" s="24">
        <v>23004</v>
      </c>
      <c r="D27" s="24">
        <v>25018</v>
      </c>
      <c r="E27" s="35">
        <v>18917</v>
      </c>
      <c r="F27" s="52">
        <f>SUBTOTAL(9,F28:F33)</f>
        <v>-66</v>
      </c>
      <c r="G27" s="49">
        <f t="shared" ref="G27:H27" si="6">SUBTOTAL(9,G28:G33)</f>
        <v>-30</v>
      </c>
      <c r="H27" s="26">
        <f t="shared" si="6"/>
        <v>-36</v>
      </c>
      <c r="I27" s="36">
        <f>SUM(I28:I33)</f>
        <v>5</v>
      </c>
      <c r="J27" s="53"/>
      <c r="L27" s="66"/>
    </row>
    <row r="28" spans="1:12" ht="18" customHeight="1" x14ac:dyDescent="0.15">
      <c r="A28" s="28" t="s">
        <v>19</v>
      </c>
      <c r="B28" s="18">
        <v>6716</v>
      </c>
      <c r="C28" s="19">
        <v>3152</v>
      </c>
      <c r="D28" s="19">
        <v>3564</v>
      </c>
      <c r="E28" s="20">
        <v>2838</v>
      </c>
      <c r="F28" s="11">
        <f t="shared" si="4"/>
        <v>-13</v>
      </c>
      <c r="G28" s="49">
        <v>-4</v>
      </c>
      <c r="H28" s="21">
        <v>-9</v>
      </c>
      <c r="I28" s="22">
        <v>-3</v>
      </c>
      <c r="J28" s="53"/>
      <c r="L28" s="66"/>
    </row>
    <row r="29" spans="1:12" ht="18" customHeight="1" x14ac:dyDescent="0.15">
      <c r="A29" s="28" t="s">
        <v>20</v>
      </c>
      <c r="B29" s="18">
        <v>7657</v>
      </c>
      <c r="C29" s="19">
        <v>3645</v>
      </c>
      <c r="D29" s="19">
        <v>4012</v>
      </c>
      <c r="E29" s="20">
        <v>2935</v>
      </c>
      <c r="F29" s="11">
        <f t="shared" si="4"/>
        <v>0</v>
      </c>
      <c r="G29" s="47">
        <v>-4</v>
      </c>
      <c r="H29" s="21">
        <v>4</v>
      </c>
      <c r="I29" s="22">
        <v>6</v>
      </c>
      <c r="J29" s="53"/>
      <c r="L29" s="66"/>
    </row>
    <row r="30" spans="1:12" ht="18" customHeight="1" x14ac:dyDescent="0.15">
      <c r="A30" s="28" t="s">
        <v>21</v>
      </c>
      <c r="B30" s="18">
        <v>5275</v>
      </c>
      <c r="C30" s="19">
        <v>2637</v>
      </c>
      <c r="D30" s="19">
        <v>2638</v>
      </c>
      <c r="E30" s="20">
        <v>2266</v>
      </c>
      <c r="F30" s="11">
        <f t="shared" si="4"/>
        <v>-3</v>
      </c>
      <c r="G30" s="47">
        <v>-6</v>
      </c>
      <c r="H30" s="21">
        <v>3</v>
      </c>
      <c r="I30" s="22">
        <v>5</v>
      </c>
      <c r="J30" s="53"/>
      <c r="L30" s="66"/>
    </row>
    <row r="31" spans="1:12" ht="18" customHeight="1" x14ac:dyDescent="0.15">
      <c r="A31" s="28" t="s">
        <v>22</v>
      </c>
      <c r="B31" s="18">
        <v>7631</v>
      </c>
      <c r="C31" s="19">
        <v>3619</v>
      </c>
      <c r="D31" s="19">
        <v>4012</v>
      </c>
      <c r="E31" s="20">
        <v>3014</v>
      </c>
      <c r="F31" s="11">
        <f t="shared" si="4"/>
        <v>-14</v>
      </c>
      <c r="G31" s="47">
        <v>-3</v>
      </c>
      <c r="H31" s="21">
        <v>-11</v>
      </c>
      <c r="I31" s="22">
        <v>1</v>
      </c>
      <c r="J31" s="53"/>
      <c r="L31" s="66"/>
    </row>
    <row r="32" spans="1:12" ht="18" customHeight="1" x14ac:dyDescent="0.15">
      <c r="A32" s="28" t="s">
        <v>32</v>
      </c>
      <c r="B32" s="18">
        <v>11661</v>
      </c>
      <c r="C32" s="19">
        <v>5539</v>
      </c>
      <c r="D32" s="19">
        <v>6122</v>
      </c>
      <c r="E32" s="20">
        <v>4255</v>
      </c>
      <c r="F32" s="11">
        <f t="shared" si="4"/>
        <v>-22</v>
      </c>
      <c r="G32" s="47">
        <v>-8</v>
      </c>
      <c r="H32" s="21">
        <v>-14</v>
      </c>
      <c r="I32" s="22">
        <v>1</v>
      </c>
      <c r="J32" s="53"/>
      <c r="L32" s="66"/>
    </row>
    <row r="33" spans="1:12" ht="18" customHeight="1" x14ac:dyDescent="0.15">
      <c r="A33" s="28" t="s">
        <v>34</v>
      </c>
      <c r="B33" s="18">
        <v>9082</v>
      </c>
      <c r="C33" s="19">
        <v>4412</v>
      </c>
      <c r="D33" s="19">
        <v>4670</v>
      </c>
      <c r="E33" s="20">
        <v>3609</v>
      </c>
      <c r="F33" s="11">
        <f t="shared" si="4"/>
        <v>-14</v>
      </c>
      <c r="G33" s="47">
        <v>-5</v>
      </c>
      <c r="H33" s="21">
        <v>-9</v>
      </c>
      <c r="I33" s="22">
        <v>-5</v>
      </c>
      <c r="J33" s="53"/>
      <c r="L33" s="66"/>
    </row>
    <row r="34" spans="1:12" ht="18" customHeight="1" x14ac:dyDescent="0.15">
      <c r="A34" s="3" t="s">
        <v>23</v>
      </c>
      <c r="B34" s="34">
        <v>38900</v>
      </c>
      <c r="C34" s="24">
        <v>18305</v>
      </c>
      <c r="D34" s="24">
        <v>20595</v>
      </c>
      <c r="E34" s="35">
        <v>17618</v>
      </c>
      <c r="F34" s="52">
        <f>SUBTOTAL(9,F35:F37)</f>
        <v>-44</v>
      </c>
      <c r="G34" s="50">
        <f t="shared" ref="G34:H34" si="7">SUBTOTAL(9,G35:G37)</f>
        <v>-50</v>
      </c>
      <c r="H34" s="26">
        <f t="shared" si="7"/>
        <v>6</v>
      </c>
      <c r="I34" s="36">
        <f>SUM(I35:I37)</f>
        <v>-3</v>
      </c>
      <c r="J34" s="53"/>
      <c r="L34" s="66"/>
    </row>
    <row r="35" spans="1:12" ht="18" customHeight="1" x14ac:dyDescent="0.15">
      <c r="A35" s="28" t="s">
        <v>24</v>
      </c>
      <c r="B35" s="18">
        <v>20073</v>
      </c>
      <c r="C35" s="19">
        <v>9357</v>
      </c>
      <c r="D35" s="19">
        <v>10716</v>
      </c>
      <c r="E35" s="20">
        <v>9405</v>
      </c>
      <c r="F35" s="11">
        <f t="shared" si="4"/>
        <v>-37</v>
      </c>
      <c r="G35" s="47">
        <v>-29</v>
      </c>
      <c r="H35" s="21">
        <v>-8</v>
      </c>
      <c r="I35" s="22">
        <v>-6</v>
      </c>
      <c r="J35" s="53"/>
      <c r="L35" s="66"/>
    </row>
    <row r="36" spans="1:12" ht="18" customHeight="1" x14ac:dyDescent="0.15">
      <c r="A36" s="28" t="s">
        <v>25</v>
      </c>
      <c r="B36" s="18">
        <v>15255</v>
      </c>
      <c r="C36" s="19">
        <v>7247</v>
      </c>
      <c r="D36" s="19">
        <v>8008</v>
      </c>
      <c r="E36" s="20">
        <v>6460</v>
      </c>
      <c r="F36" s="11">
        <f t="shared" si="4"/>
        <v>14</v>
      </c>
      <c r="G36" s="47">
        <v>-7</v>
      </c>
      <c r="H36" s="21">
        <v>21</v>
      </c>
      <c r="I36" s="22">
        <v>11</v>
      </c>
      <c r="J36" s="53"/>
      <c r="L36" s="66"/>
    </row>
    <row r="37" spans="1:12" ht="18" customHeight="1" x14ac:dyDescent="0.15">
      <c r="A37" s="28" t="s">
        <v>26</v>
      </c>
      <c r="B37" s="18">
        <v>3572</v>
      </c>
      <c r="C37" s="19">
        <v>1701</v>
      </c>
      <c r="D37" s="19">
        <v>1871</v>
      </c>
      <c r="E37" s="20">
        <v>1753</v>
      </c>
      <c r="F37" s="11">
        <f t="shared" si="4"/>
        <v>-21</v>
      </c>
      <c r="G37" s="47">
        <v>-14</v>
      </c>
      <c r="H37" s="21">
        <v>-7</v>
      </c>
      <c r="I37" s="22">
        <v>-8</v>
      </c>
      <c r="J37" s="53"/>
      <c r="L37" s="66"/>
    </row>
    <row r="38" spans="1:12" ht="18" customHeight="1" x14ac:dyDescent="0.15">
      <c r="A38" s="3" t="s">
        <v>27</v>
      </c>
      <c r="B38" s="34">
        <v>34332</v>
      </c>
      <c r="C38" s="24">
        <v>16047</v>
      </c>
      <c r="D38" s="24">
        <v>18285</v>
      </c>
      <c r="E38" s="54">
        <v>16896</v>
      </c>
      <c r="F38" s="52">
        <f>SUBTOTAL(9,F39:F43)</f>
        <v>-66</v>
      </c>
      <c r="G38" s="50">
        <f t="shared" ref="G38" si="8">SUBTOTAL(9,G39:G43)</f>
        <v>-50</v>
      </c>
      <c r="H38" s="26">
        <f>SUBTOTAL(9,H39:H43)</f>
        <v>-16</v>
      </c>
      <c r="I38" s="36">
        <f>SUM(I39:I43)</f>
        <v>-19</v>
      </c>
      <c r="J38" s="53"/>
      <c r="L38" s="66"/>
    </row>
    <row r="39" spans="1:12" ht="18" customHeight="1" x14ac:dyDescent="0.15">
      <c r="A39" s="28" t="s">
        <v>28</v>
      </c>
      <c r="B39" s="18">
        <v>13971</v>
      </c>
      <c r="C39" s="19">
        <v>6478</v>
      </c>
      <c r="D39" s="19">
        <v>7493</v>
      </c>
      <c r="E39" s="20">
        <v>6768</v>
      </c>
      <c r="F39" s="11">
        <f t="shared" si="4"/>
        <v>-10</v>
      </c>
      <c r="G39" s="47">
        <v>-14</v>
      </c>
      <c r="H39" s="21">
        <v>4</v>
      </c>
      <c r="I39" s="22">
        <v>3</v>
      </c>
      <c r="J39" s="53"/>
      <c r="L39" s="66"/>
    </row>
    <row r="40" spans="1:12" ht="18" customHeight="1" x14ac:dyDescent="0.15">
      <c r="A40" s="28" t="s">
        <v>29</v>
      </c>
      <c r="B40" s="18">
        <v>2738</v>
      </c>
      <c r="C40" s="19">
        <v>1205</v>
      </c>
      <c r="D40" s="19">
        <v>1533</v>
      </c>
      <c r="E40" s="20">
        <v>1306</v>
      </c>
      <c r="F40" s="11">
        <f t="shared" si="4"/>
        <v>-10</v>
      </c>
      <c r="G40" s="47">
        <v>-6</v>
      </c>
      <c r="H40" s="21">
        <v>-4</v>
      </c>
      <c r="I40" s="22">
        <v>-5</v>
      </c>
      <c r="J40" s="53"/>
      <c r="L40" s="66"/>
    </row>
    <row r="41" spans="1:12" ht="18" customHeight="1" x14ac:dyDescent="0.15">
      <c r="A41" s="28" t="s">
        <v>30</v>
      </c>
      <c r="B41" s="18">
        <v>2456</v>
      </c>
      <c r="C41" s="19">
        <v>1121</v>
      </c>
      <c r="D41" s="19">
        <v>1335</v>
      </c>
      <c r="E41" s="20">
        <v>1256</v>
      </c>
      <c r="F41" s="11">
        <f t="shared" si="4"/>
        <v>-7</v>
      </c>
      <c r="G41" s="47">
        <v>-4</v>
      </c>
      <c r="H41" s="21">
        <v>-3</v>
      </c>
      <c r="I41" s="22">
        <v>-1</v>
      </c>
      <c r="J41" s="53"/>
      <c r="L41" s="66"/>
    </row>
    <row r="42" spans="1:12" ht="18" customHeight="1" x14ac:dyDescent="0.15">
      <c r="A42" s="28" t="s">
        <v>31</v>
      </c>
      <c r="B42" s="18">
        <v>406</v>
      </c>
      <c r="C42" s="19">
        <v>183</v>
      </c>
      <c r="D42" s="19">
        <v>223</v>
      </c>
      <c r="E42" s="20">
        <v>219</v>
      </c>
      <c r="F42" s="11">
        <f t="shared" si="4"/>
        <v>-2</v>
      </c>
      <c r="G42" s="47">
        <v>-1</v>
      </c>
      <c r="H42" s="63">
        <v>-1</v>
      </c>
      <c r="I42" s="22">
        <v>-1</v>
      </c>
      <c r="J42" s="53"/>
      <c r="L42" s="66"/>
    </row>
    <row r="43" spans="1:12" ht="18" customHeight="1" thickBot="1" x14ac:dyDescent="0.2">
      <c r="A43" s="37" t="s">
        <v>33</v>
      </c>
      <c r="B43" s="38">
        <v>14761</v>
      </c>
      <c r="C43" s="39">
        <v>7060</v>
      </c>
      <c r="D43" s="39">
        <v>7701</v>
      </c>
      <c r="E43" s="40">
        <v>7347</v>
      </c>
      <c r="F43" s="62">
        <f t="shared" si="4"/>
        <v>-37</v>
      </c>
      <c r="G43" s="51">
        <v>-25</v>
      </c>
      <c r="H43" s="41">
        <v>-12</v>
      </c>
      <c r="I43" s="42">
        <v>-15</v>
      </c>
      <c r="J43" s="53"/>
      <c r="L43" s="66"/>
    </row>
    <row r="44" spans="1:12" ht="18" customHeight="1" x14ac:dyDescent="0.15">
      <c r="A44" s="71" t="s">
        <v>64</v>
      </c>
      <c r="B44" s="61"/>
    </row>
    <row r="45" spans="1:12" x14ac:dyDescent="0.15">
      <c r="A45" s="70"/>
      <c r="B45" s="70"/>
      <c r="C45" s="70"/>
      <c r="D45" s="70"/>
      <c r="E45" s="70"/>
      <c r="F45" s="70"/>
      <c r="G45" s="70"/>
    </row>
    <row r="46" spans="1:12" x14ac:dyDescent="0.15">
      <c r="A46" s="70"/>
      <c r="B46" s="70"/>
      <c r="C46" s="70"/>
      <c r="D46" s="70"/>
      <c r="E46" s="70"/>
      <c r="F46" s="70"/>
      <c r="G46" s="70"/>
    </row>
  </sheetData>
  <mergeCells count="7"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53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914943</v>
      </c>
      <c r="C5" s="10">
        <v>431454</v>
      </c>
      <c r="D5" s="10">
        <v>483489</v>
      </c>
      <c r="E5" s="10">
        <v>395613</v>
      </c>
      <c r="F5" s="11">
        <f>SUBTOTAL(9,F6:F43)</f>
        <v>-552</v>
      </c>
      <c r="G5" s="49">
        <f>SUBTOTAL(9,G6:G43)</f>
        <v>-479</v>
      </c>
      <c r="H5" s="55">
        <f>SUBTOTAL(9,H6:H43)</f>
        <v>-73</v>
      </c>
      <c r="I5" s="12">
        <f>SUM(I6:I7)</f>
        <v>-23</v>
      </c>
      <c r="J5" s="53"/>
      <c r="L5" s="66"/>
    </row>
    <row r="6" spans="1:12" ht="18" customHeight="1" x14ac:dyDescent="0.15">
      <c r="A6" s="13" t="s">
        <v>1</v>
      </c>
      <c r="B6" s="14">
        <v>720501</v>
      </c>
      <c r="C6" s="10">
        <v>339665</v>
      </c>
      <c r="D6" s="10">
        <v>380836</v>
      </c>
      <c r="E6" s="10">
        <v>312981</v>
      </c>
      <c r="F6" s="11">
        <f>SUBTOTAL(9,F8:F16)</f>
        <v>-413</v>
      </c>
      <c r="G6" s="47">
        <f t="shared" ref="G6" si="0">SUBTOTAL(9,G8:G16)</f>
        <v>-325</v>
      </c>
      <c r="H6" s="68">
        <f>SUBTOTAL(9,H8:H16)</f>
        <v>-88</v>
      </c>
      <c r="I6" s="56">
        <f>SUM(I8:I16)</f>
        <v>-1</v>
      </c>
      <c r="J6" s="53"/>
      <c r="L6" s="66"/>
    </row>
    <row r="7" spans="1:12" ht="18" customHeight="1" x14ac:dyDescent="0.15">
      <c r="A7" s="2" t="s">
        <v>2</v>
      </c>
      <c r="B7" s="15">
        <v>194442</v>
      </c>
      <c r="C7" s="16">
        <v>91789</v>
      </c>
      <c r="D7" s="16">
        <v>102653</v>
      </c>
      <c r="E7" s="16">
        <v>82632</v>
      </c>
      <c r="F7" s="67">
        <f>SUBTOTAL(9,F17:F43)</f>
        <v>-139</v>
      </c>
      <c r="G7" s="48">
        <f>SUBTOTAL(9,G17:G43)</f>
        <v>-154</v>
      </c>
      <c r="H7" s="69">
        <f t="shared" ref="H7" si="1">SUBTOTAL(9,H17:H43)</f>
        <v>15</v>
      </c>
      <c r="I7" s="17">
        <f>SUM(I17:I43)/2</f>
        <v>-22</v>
      </c>
      <c r="J7" s="53"/>
      <c r="L7" s="66"/>
    </row>
    <row r="8" spans="1:12" ht="18" customHeight="1" x14ac:dyDescent="0.15">
      <c r="A8" s="13" t="s">
        <v>3</v>
      </c>
      <c r="B8" s="18">
        <v>355081</v>
      </c>
      <c r="C8" s="19">
        <v>167191</v>
      </c>
      <c r="D8" s="19">
        <v>187890</v>
      </c>
      <c r="E8" s="20">
        <v>158457</v>
      </c>
      <c r="F8" s="11">
        <f>G8+H8</f>
        <v>-143</v>
      </c>
      <c r="G8" s="47">
        <v>-138</v>
      </c>
      <c r="H8" s="21">
        <v>-5</v>
      </c>
      <c r="I8" s="22">
        <v>-10</v>
      </c>
      <c r="J8" s="53"/>
      <c r="L8" s="66"/>
    </row>
    <row r="9" spans="1:12" ht="18" customHeight="1" x14ac:dyDescent="0.15">
      <c r="A9" s="13" t="s">
        <v>4</v>
      </c>
      <c r="B9" s="18">
        <v>47609</v>
      </c>
      <c r="C9" s="19">
        <v>22124</v>
      </c>
      <c r="D9" s="19">
        <v>25485</v>
      </c>
      <c r="E9" s="20">
        <v>20048</v>
      </c>
      <c r="F9" s="11">
        <f t="shared" ref="F9:F18" si="2">G9+H9</f>
        <v>-30</v>
      </c>
      <c r="G9" s="47">
        <v>-38</v>
      </c>
      <c r="H9" s="21">
        <v>8</v>
      </c>
      <c r="I9" s="22">
        <v>5</v>
      </c>
      <c r="J9" s="53"/>
      <c r="L9" s="66"/>
    </row>
    <row r="10" spans="1:12" ht="18" customHeight="1" x14ac:dyDescent="0.15">
      <c r="A10" s="13" t="s">
        <v>5</v>
      </c>
      <c r="B10" s="18">
        <v>60205</v>
      </c>
      <c r="C10" s="19">
        <v>28289</v>
      </c>
      <c r="D10" s="19">
        <v>31916</v>
      </c>
      <c r="E10" s="20">
        <v>24079</v>
      </c>
      <c r="F10" s="11">
        <f t="shared" si="2"/>
        <v>-54</v>
      </c>
      <c r="G10" s="47">
        <v>-34</v>
      </c>
      <c r="H10" s="21">
        <v>-20</v>
      </c>
      <c r="I10" s="22">
        <v>-17</v>
      </c>
      <c r="J10" s="53"/>
      <c r="L10" s="66"/>
    </row>
    <row r="11" spans="1:12" ht="18" customHeight="1" x14ac:dyDescent="0.15">
      <c r="A11" s="13" t="s">
        <v>6</v>
      </c>
      <c r="B11" s="18">
        <v>26103</v>
      </c>
      <c r="C11" s="19">
        <v>12374</v>
      </c>
      <c r="D11" s="19">
        <v>13729</v>
      </c>
      <c r="E11" s="20">
        <v>10247</v>
      </c>
      <c r="F11" s="11">
        <f t="shared" si="2"/>
        <v>-43</v>
      </c>
      <c r="G11" s="47">
        <v>-19</v>
      </c>
      <c r="H11" s="21">
        <v>-24</v>
      </c>
      <c r="I11" s="22">
        <v>-1</v>
      </c>
      <c r="J11" s="53"/>
      <c r="L11" s="66"/>
    </row>
    <row r="12" spans="1:12" ht="18" customHeight="1" x14ac:dyDescent="0.15">
      <c r="A12" s="13" t="s">
        <v>7</v>
      </c>
      <c r="B12" s="18">
        <v>23246</v>
      </c>
      <c r="C12" s="19">
        <v>11306</v>
      </c>
      <c r="D12" s="19">
        <v>11940</v>
      </c>
      <c r="E12" s="20">
        <v>10171</v>
      </c>
      <c r="F12" s="11">
        <f t="shared" si="2"/>
        <v>-32</v>
      </c>
      <c r="G12" s="47">
        <v>-11</v>
      </c>
      <c r="H12" s="21">
        <v>-21</v>
      </c>
      <c r="I12" s="22">
        <v>-1</v>
      </c>
      <c r="J12" s="53"/>
      <c r="L12" s="66"/>
    </row>
    <row r="13" spans="1:12" ht="18" customHeight="1" x14ac:dyDescent="0.15">
      <c r="A13" s="13" t="s">
        <v>8</v>
      </c>
      <c r="B13" s="18">
        <v>68972</v>
      </c>
      <c r="C13" s="19">
        <v>32300</v>
      </c>
      <c r="D13" s="19">
        <v>36672</v>
      </c>
      <c r="E13" s="20">
        <v>31190</v>
      </c>
      <c r="F13" s="11">
        <f t="shared" si="2"/>
        <v>-53</v>
      </c>
      <c r="G13" s="47">
        <v>-36</v>
      </c>
      <c r="H13" s="21">
        <v>-17</v>
      </c>
      <c r="I13" s="22">
        <v>-8</v>
      </c>
      <c r="J13" s="53"/>
      <c r="L13" s="66"/>
    </row>
    <row r="14" spans="1:12" ht="18" customHeight="1" x14ac:dyDescent="0.15">
      <c r="A14" s="13" t="s">
        <v>9</v>
      </c>
      <c r="B14" s="18">
        <v>26861</v>
      </c>
      <c r="C14" s="19">
        <v>12476</v>
      </c>
      <c r="D14" s="19">
        <v>14385</v>
      </c>
      <c r="E14" s="20">
        <v>13054</v>
      </c>
      <c r="F14" s="11">
        <f t="shared" si="2"/>
        <v>1</v>
      </c>
      <c r="G14" s="47">
        <v>-11</v>
      </c>
      <c r="H14" s="21">
        <v>12</v>
      </c>
      <c r="I14" s="22">
        <v>11</v>
      </c>
      <c r="J14" s="53"/>
      <c r="L14" s="66"/>
    </row>
    <row r="15" spans="1:12" ht="18" customHeight="1" x14ac:dyDescent="0.15">
      <c r="A15" s="13" t="s">
        <v>35</v>
      </c>
      <c r="B15" s="18">
        <v>58320</v>
      </c>
      <c r="C15" s="19">
        <v>27578</v>
      </c>
      <c r="D15" s="19">
        <v>30742</v>
      </c>
      <c r="E15" s="20">
        <v>23434</v>
      </c>
      <c r="F15" s="11">
        <f t="shared" si="2"/>
        <v>-47</v>
      </c>
      <c r="G15" s="47">
        <v>-31</v>
      </c>
      <c r="H15" s="21">
        <v>-16</v>
      </c>
      <c r="I15" s="22">
        <v>8</v>
      </c>
      <c r="J15" s="53"/>
      <c r="L15" s="66"/>
    </row>
    <row r="16" spans="1:12" ht="18" customHeight="1" x14ac:dyDescent="0.15">
      <c r="A16" s="13" t="s">
        <v>39</v>
      </c>
      <c r="B16" s="18">
        <v>54104</v>
      </c>
      <c r="C16" s="19">
        <v>26027</v>
      </c>
      <c r="D16" s="19">
        <v>28077</v>
      </c>
      <c r="E16" s="20">
        <v>22301</v>
      </c>
      <c r="F16" s="11">
        <f t="shared" si="2"/>
        <v>-12</v>
      </c>
      <c r="G16" s="48">
        <v>-7</v>
      </c>
      <c r="H16" s="21">
        <v>-5</v>
      </c>
      <c r="I16" s="22">
        <v>12</v>
      </c>
      <c r="J16" s="53"/>
      <c r="L16" s="66"/>
    </row>
    <row r="17" spans="1:12" ht="18" customHeight="1" x14ac:dyDescent="0.15">
      <c r="A17" s="5" t="s">
        <v>10</v>
      </c>
      <c r="B17" s="23">
        <v>8095</v>
      </c>
      <c r="C17" s="24">
        <v>3733</v>
      </c>
      <c r="D17" s="24">
        <v>4362</v>
      </c>
      <c r="E17" s="25">
        <v>3449</v>
      </c>
      <c r="F17" s="52">
        <f>SUBTOTAL(9,F18)</f>
        <v>-11</v>
      </c>
      <c r="G17" s="48">
        <f>SUBTOTAL(9,G18)</f>
        <v>-17</v>
      </c>
      <c r="H17" s="26">
        <f>SUBTOTAL(9,H18)</f>
        <v>6</v>
      </c>
      <c r="I17" s="27">
        <f>I18</f>
        <v>-2</v>
      </c>
      <c r="J17" s="53"/>
      <c r="L17" s="66"/>
    </row>
    <row r="18" spans="1:12" ht="18" customHeight="1" x14ac:dyDescent="0.15">
      <c r="A18" s="28" t="s">
        <v>38</v>
      </c>
      <c r="B18" s="29">
        <v>8095</v>
      </c>
      <c r="C18" s="30">
        <v>3733</v>
      </c>
      <c r="D18" s="30">
        <v>4362</v>
      </c>
      <c r="E18" s="31">
        <v>3449</v>
      </c>
      <c r="F18" s="11">
        <f t="shared" si="2"/>
        <v>-11</v>
      </c>
      <c r="G18" s="48">
        <v>-17</v>
      </c>
      <c r="H18" s="32">
        <v>6</v>
      </c>
      <c r="I18" s="33">
        <v>-2</v>
      </c>
      <c r="J18" s="53"/>
      <c r="L18" s="66"/>
    </row>
    <row r="19" spans="1:12" ht="18" customHeight="1" x14ac:dyDescent="0.15">
      <c r="A19" s="3" t="s">
        <v>11</v>
      </c>
      <c r="B19" s="34">
        <v>22447</v>
      </c>
      <c r="C19" s="24">
        <v>10561</v>
      </c>
      <c r="D19" s="24">
        <v>11886</v>
      </c>
      <c r="E19" s="35">
        <v>9153</v>
      </c>
      <c r="F19" s="52">
        <f>SUBTOTAL(9,F20:F22)</f>
        <v>-23</v>
      </c>
      <c r="G19" s="48">
        <f t="shared" ref="G19:H19" si="3">SUBTOTAL(9,G20:G22)</f>
        <v>-23</v>
      </c>
      <c r="H19" s="26">
        <f t="shared" si="3"/>
        <v>0</v>
      </c>
      <c r="I19" s="36">
        <f>SUM(I20:I22)</f>
        <v>-2</v>
      </c>
      <c r="J19" s="53"/>
      <c r="L19" s="66"/>
    </row>
    <row r="20" spans="1:12" ht="18" customHeight="1" x14ac:dyDescent="0.15">
      <c r="A20" s="28" t="s">
        <v>12</v>
      </c>
      <c r="B20" s="18">
        <v>15770</v>
      </c>
      <c r="C20" s="19">
        <v>7368</v>
      </c>
      <c r="D20" s="19">
        <v>8402</v>
      </c>
      <c r="E20" s="20">
        <v>6233</v>
      </c>
      <c r="F20" s="11">
        <f>G20+H20</f>
        <v>-15</v>
      </c>
      <c r="G20" s="47">
        <v>-17</v>
      </c>
      <c r="H20" s="21">
        <v>2</v>
      </c>
      <c r="I20" s="22">
        <v>-5</v>
      </c>
      <c r="J20" s="53"/>
      <c r="L20" s="66"/>
    </row>
    <row r="21" spans="1:12" ht="18" customHeight="1" x14ac:dyDescent="0.15">
      <c r="A21" s="28" t="s">
        <v>13</v>
      </c>
      <c r="B21" s="18">
        <v>3770</v>
      </c>
      <c r="C21" s="19">
        <v>1737</v>
      </c>
      <c r="D21" s="19">
        <v>2033</v>
      </c>
      <c r="E21" s="20">
        <v>1511</v>
      </c>
      <c r="F21" s="11">
        <f t="shared" ref="F21:F43" si="4">G21+H21</f>
        <v>0</v>
      </c>
      <c r="G21" s="47">
        <v>-3</v>
      </c>
      <c r="H21" s="21">
        <v>3</v>
      </c>
      <c r="I21" s="22">
        <v>0</v>
      </c>
      <c r="J21" s="53"/>
      <c r="L21" s="66"/>
    </row>
    <row r="22" spans="1:12" ht="18" customHeight="1" x14ac:dyDescent="0.15">
      <c r="A22" s="60" t="s">
        <v>14</v>
      </c>
      <c r="B22" s="18">
        <v>2907</v>
      </c>
      <c r="C22" s="19">
        <v>1456</v>
      </c>
      <c r="D22" s="19">
        <v>1451</v>
      </c>
      <c r="E22" s="20">
        <v>1409</v>
      </c>
      <c r="F22" s="11">
        <f t="shared" si="4"/>
        <v>-8</v>
      </c>
      <c r="G22" s="57">
        <v>-3</v>
      </c>
      <c r="H22" s="21">
        <v>-5</v>
      </c>
      <c r="I22" s="22">
        <v>3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42731</v>
      </c>
      <c r="C23" s="24">
        <v>20156</v>
      </c>
      <c r="D23" s="24">
        <v>22575</v>
      </c>
      <c r="E23" s="35">
        <v>16615</v>
      </c>
      <c r="F23" s="52">
        <f>SUBTOTAL(9,F24:F26)</f>
        <v>-20</v>
      </c>
      <c r="G23" s="48">
        <f t="shared" ref="G23:H23" si="5">SUBTOTAL(9,G24:G26)</f>
        <v>-20</v>
      </c>
      <c r="H23" s="26">
        <f t="shared" si="5"/>
        <v>0</v>
      </c>
      <c r="I23" s="36">
        <f>SUM(I24:I26)</f>
        <v>-2</v>
      </c>
      <c r="J23" s="53"/>
      <c r="L23" s="66"/>
    </row>
    <row r="24" spans="1:12" ht="18" customHeight="1" x14ac:dyDescent="0.15">
      <c r="A24" s="28" t="s">
        <v>16</v>
      </c>
      <c r="B24" s="18">
        <v>10951</v>
      </c>
      <c r="C24" s="19">
        <v>5111</v>
      </c>
      <c r="D24" s="19">
        <v>5840</v>
      </c>
      <c r="E24" s="20">
        <v>4568</v>
      </c>
      <c r="F24" s="11">
        <f t="shared" si="4"/>
        <v>-2</v>
      </c>
      <c r="G24" s="47">
        <v>-4</v>
      </c>
      <c r="H24" s="21">
        <v>2</v>
      </c>
      <c r="I24" s="22">
        <v>-5</v>
      </c>
      <c r="J24" s="53"/>
      <c r="L24" s="66"/>
    </row>
    <row r="25" spans="1:12" ht="18" customHeight="1" x14ac:dyDescent="0.15">
      <c r="A25" s="28" t="s">
        <v>17</v>
      </c>
      <c r="B25" s="18">
        <v>6708</v>
      </c>
      <c r="C25" s="19">
        <v>3163</v>
      </c>
      <c r="D25" s="19">
        <v>3545</v>
      </c>
      <c r="E25" s="20">
        <v>2500</v>
      </c>
      <c r="F25" s="11">
        <f t="shared" si="4"/>
        <v>1</v>
      </c>
      <c r="G25" s="47">
        <v>-3</v>
      </c>
      <c r="H25" s="21">
        <v>4</v>
      </c>
      <c r="I25" s="22">
        <v>3</v>
      </c>
      <c r="J25" s="53"/>
      <c r="L25" s="66"/>
    </row>
    <row r="26" spans="1:12" ht="18" customHeight="1" x14ac:dyDescent="0.15">
      <c r="A26" s="28" t="s">
        <v>36</v>
      </c>
      <c r="B26" s="18">
        <v>25072</v>
      </c>
      <c r="C26" s="19">
        <v>11882</v>
      </c>
      <c r="D26" s="19">
        <v>13190</v>
      </c>
      <c r="E26" s="20">
        <v>9547</v>
      </c>
      <c r="F26" s="11">
        <f t="shared" si="4"/>
        <v>-19</v>
      </c>
      <c r="G26" s="48">
        <v>-13</v>
      </c>
      <c r="H26" s="21">
        <v>-6</v>
      </c>
      <c r="I26" s="22">
        <v>0</v>
      </c>
      <c r="J26" s="53"/>
      <c r="L26" s="66"/>
    </row>
    <row r="27" spans="1:12" ht="18" customHeight="1" x14ac:dyDescent="0.15">
      <c r="A27" s="3" t="s">
        <v>18</v>
      </c>
      <c r="B27" s="34">
        <v>47981</v>
      </c>
      <c r="C27" s="24">
        <v>22990</v>
      </c>
      <c r="D27" s="24">
        <v>24991</v>
      </c>
      <c r="E27" s="35">
        <v>18901</v>
      </c>
      <c r="F27" s="52">
        <f>SUBTOTAL(9,F28:F33)</f>
        <v>-41</v>
      </c>
      <c r="G27" s="49">
        <f t="shared" ref="G27:H27" si="6">SUBTOTAL(9,G28:G33)</f>
        <v>-27</v>
      </c>
      <c r="H27" s="26">
        <f t="shared" si="6"/>
        <v>-14</v>
      </c>
      <c r="I27" s="36">
        <f>SUM(I28:I33)</f>
        <v>-16</v>
      </c>
      <c r="J27" s="53"/>
      <c r="L27" s="66"/>
    </row>
    <row r="28" spans="1:12" ht="18" customHeight="1" x14ac:dyDescent="0.15">
      <c r="A28" s="28" t="s">
        <v>19</v>
      </c>
      <c r="B28" s="18">
        <v>6703</v>
      </c>
      <c r="C28" s="19">
        <v>3140</v>
      </c>
      <c r="D28" s="19">
        <v>3563</v>
      </c>
      <c r="E28" s="20">
        <v>2836</v>
      </c>
      <c r="F28" s="11">
        <f t="shared" si="4"/>
        <v>-13</v>
      </c>
      <c r="G28" s="49">
        <v>-8</v>
      </c>
      <c r="H28" s="21">
        <v>-5</v>
      </c>
      <c r="I28" s="22">
        <v>-2</v>
      </c>
      <c r="J28" s="53"/>
      <c r="L28" s="66"/>
    </row>
    <row r="29" spans="1:12" ht="18" customHeight="1" x14ac:dyDescent="0.15">
      <c r="A29" s="28" t="s">
        <v>20</v>
      </c>
      <c r="B29" s="18">
        <v>7655</v>
      </c>
      <c r="C29" s="19">
        <v>3652</v>
      </c>
      <c r="D29" s="19">
        <v>4003</v>
      </c>
      <c r="E29" s="20">
        <v>2937</v>
      </c>
      <c r="F29" s="11">
        <f t="shared" si="4"/>
        <v>-2</v>
      </c>
      <c r="G29" s="47">
        <v>1</v>
      </c>
      <c r="H29" s="21">
        <v>-3</v>
      </c>
      <c r="I29" s="22">
        <v>2</v>
      </c>
      <c r="J29" s="53"/>
      <c r="L29" s="66"/>
    </row>
    <row r="30" spans="1:12" ht="18" customHeight="1" x14ac:dyDescent="0.15">
      <c r="A30" s="28" t="s">
        <v>21</v>
      </c>
      <c r="B30" s="18">
        <v>5282</v>
      </c>
      <c r="C30" s="19">
        <v>2641</v>
      </c>
      <c r="D30" s="19">
        <v>2641</v>
      </c>
      <c r="E30" s="20">
        <v>2271</v>
      </c>
      <c r="F30" s="11">
        <f t="shared" si="4"/>
        <v>7</v>
      </c>
      <c r="G30" s="47">
        <v>-4</v>
      </c>
      <c r="H30" s="21">
        <v>11</v>
      </c>
      <c r="I30" s="22">
        <v>5</v>
      </c>
      <c r="J30" s="53"/>
      <c r="L30" s="66"/>
    </row>
    <row r="31" spans="1:12" ht="18" customHeight="1" x14ac:dyDescent="0.15">
      <c r="A31" s="28" t="s">
        <v>22</v>
      </c>
      <c r="B31" s="18">
        <v>7620</v>
      </c>
      <c r="C31" s="19">
        <v>3616</v>
      </c>
      <c r="D31" s="19">
        <v>4004</v>
      </c>
      <c r="E31" s="20">
        <v>3013</v>
      </c>
      <c r="F31" s="11">
        <f t="shared" si="4"/>
        <v>-11</v>
      </c>
      <c r="G31" s="47">
        <v>-9</v>
      </c>
      <c r="H31" s="21">
        <v>-2</v>
      </c>
      <c r="I31" s="22">
        <v>-1</v>
      </c>
      <c r="J31" s="53"/>
      <c r="L31" s="66"/>
    </row>
    <row r="32" spans="1:12" ht="18" customHeight="1" x14ac:dyDescent="0.15">
      <c r="A32" s="28" t="s">
        <v>32</v>
      </c>
      <c r="B32" s="18">
        <v>11651</v>
      </c>
      <c r="C32" s="19">
        <v>5535</v>
      </c>
      <c r="D32" s="19">
        <v>6116</v>
      </c>
      <c r="E32" s="20">
        <v>4245</v>
      </c>
      <c r="F32" s="11">
        <f t="shared" si="4"/>
        <v>-10</v>
      </c>
      <c r="G32" s="47">
        <v>-8</v>
      </c>
      <c r="H32" s="21">
        <v>-2</v>
      </c>
      <c r="I32" s="22">
        <v>-10</v>
      </c>
      <c r="J32" s="53"/>
      <c r="L32" s="66"/>
    </row>
    <row r="33" spans="1:12" ht="18" customHeight="1" x14ac:dyDescent="0.15">
      <c r="A33" s="28" t="s">
        <v>34</v>
      </c>
      <c r="B33" s="18">
        <v>9070</v>
      </c>
      <c r="C33" s="19">
        <v>4406</v>
      </c>
      <c r="D33" s="19">
        <v>4664</v>
      </c>
      <c r="E33" s="20">
        <v>3599</v>
      </c>
      <c r="F33" s="11">
        <f t="shared" si="4"/>
        <v>-12</v>
      </c>
      <c r="G33" s="47">
        <v>1</v>
      </c>
      <c r="H33" s="21">
        <v>-13</v>
      </c>
      <c r="I33" s="22">
        <v>-10</v>
      </c>
      <c r="J33" s="53"/>
      <c r="L33" s="66"/>
    </row>
    <row r="34" spans="1:12" ht="18" customHeight="1" x14ac:dyDescent="0.15">
      <c r="A34" s="3" t="s">
        <v>23</v>
      </c>
      <c r="B34" s="34">
        <v>38912</v>
      </c>
      <c r="C34" s="24">
        <v>18324</v>
      </c>
      <c r="D34" s="24">
        <v>20588</v>
      </c>
      <c r="E34" s="35">
        <v>17636</v>
      </c>
      <c r="F34" s="52">
        <f>SUBTOTAL(9,F35:F37)</f>
        <v>12</v>
      </c>
      <c r="G34" s="50">
        <f t="shared" ref="G34:H34" si="7">SUBTOTAL(9,G35:G37)</f>
        <v>-21</v>
      </c>
      <c r="H34" s="26">
        <f t="shared" si="7"/>
        <v>33</v>
      </c>
      <c r="I34" s="36">
        <f>SUM(I35:I37)</f>
        <v>18</v>
      </c>
      <c r="J34" s="53"/>
      <c r="L34" s="66"/>
    </row>
    <row r="35" spans="1:12" ht="18" customHeight="1" x14ac:dyDescent="0.15">
      <c r="A35" s="28" t="s">
        <v>24</v>
      </c>
      <c r="B35" s="18">
        <v>20080</v>
      </c>
      <c r="C35" s="19">
        <v>9368</v>
      </c>
      <c r="D35" s="19">
        <v>10712</v>
      </c>
      <c r="E35" s="20">
        <v>9414</v>
      </c>
      <c r="F35" s="11">
        <f t="shared" si="4"/>
        <v>7</v>
      </c>
      <c r="G35" s="47">
        <v>-10</v>
      </c>
      <c r="H35" s="21">
        <v>17</v>
      </c>
      <c r="I35" s="22">
        <v>9</v>
      </c>
      <c r="J35" s="53"/>
      <c r="L35" s="66"/>
    </row>
    <row r="36" spans="1:12" ht="18" customHeight="1" x14ac:dyDescent="0.15">
      <c r="A36" s="28" t="s">
        <v>25</v>
      </c>
      <c r="B36" s="18">
        <v>15272</v>
      </c>
      <c r="C36" s="19">
        <v>7258</v>
      </c>
      <c r="D36" s="19">
        <v>8014</v>
      </c>
      <c r="E36" s="20">
        <v>6469</v>
      </c>
      <c r="F36" s="11">
        <f t="shared" si="4"/>
        <v>17</v>
      </c>
      <c r="G36" s="47">
        <v>1</v>
      </c>
      <c r="H36" s="21">
        <v>16</v>
      </c>
      <c r="I36" s="22">
        <v>9</v>
      </c>
      <c r="J36" s="53"/>
      <c r="L36" s="66"/>
    </row>
    <row r="37" spans="1:12" ht="18" customHeight="1" x14ac:dyDescent="0.15">
      <c r="A37" s="28" t="s">
        <v>26</v>
      </c>
      <c r="B37" s="18">
        <v>3560</v>
      </c>
      <c r="C37" s="19">
        <v>1698</v>
      </c>
      <c r="D37" s="19">
        <v>1862</v>
      </c>
      <c r="E37" s="20">
        <v>1753</v>
      </c>
      <c r="F37" s="11">
        <f t="shared" si="4"/>
        <v>-12</v>
      </c>
      <c r="G37" s="47">
        <v>-12</v>
      </c>
      <c r="H37" s="21">
        <v>0</v>
      </c>
      <c r="I37" s="22">
        <v>0</v>
      </c>
      <c r="J37" s="53"/>
      <c r="L37" s="66"/>
    </row>
    <row r="38" spans="1:12" ht="18" customHeight="1" x14ac:dyDescent="0.15">
      <c r="A38" s="3" t="s">
        <v>27</v>
      </c>
      <c r="B38" s="34">
        <v>34276</v>
      </c>
      <c r="C38" s="24">
        <v>16025</v>
      </c>
      <c r="D38" s="24">
        <v>18251</v>
      </c>
      <c r="E38" s="54">
        <v>16878</v>
      </c>
      <c r="F38" s="52">
        <f>SUBTOTAL(9,F39:F43)</f>
        <v>-56</v>
      </c>
      <c r="G38" s="50">
        <f t="shared" ref="G38" si="8">SUBTOTAL(9,G39:G43)</f>
        <v>-46</v>
      </c>
      <c r="H38" s="26">
        <f>SUBTOTAL(9,H39:H43)</f>
        <v>-10</v>
      </c>
      <c r="I38" s="36">
        <f>SUM(I39:I43)</f>
        <v>-18</v>
      </c>
      <c r="J38" s="53"/>
      <c r="L38" s="66"/>
    </row>
    <row r="39" spans="1:12" ht="18" customHeight="1" x14ac:dyDescent="0.15">
      <c r="A39" s="28" t="s">
        <v>28</v>
      </c>
      <c r="B39" s="18">
        <v>13947</v>
      </c>
      <c r="C39" s="19">
        <v>6464</v>
      </c>
      <c r="D39" s="19">
        <v>7483</v>
      </c>
      <c r="E39" s="20">
        <v>6764</v>
      </c>
      <c r="F39" s="11">
        <f t="shared" si="4"/>
        <v>-24</v>
      </c>
      <c r="G39" s="47">
        <v>-28</v>
      </c>
      <c r="H39" s="21">
        <v>4</v>
      </c>
      <c r="I39" s="22">
        <v>-4</v>
      </c>
      <c r="J39" s="53"/>
      <c r="L39" s="66"/>
    </row>
    <row r="40" spans="1:12" ht="18" customHeight="1" x14ac:dyDescent="0.15">
      <c r="A40" s="28" t="s">
        <v>29</v>
      </c>
      <c r="B40" s="18">
        <v>2744</v>
      </c>
      <c r="C40" s="19">
        <v>1210</v>
      </c>
      <c r="D40" s="19">
        <v>1534</v>
      </c>
      <c r="E40" s="20">
        <v>1308</v>
      </c>
      <c r="F40" s="11">
        <f t="shared" si="4"/>
        <v>6</v>
      </c>
      <c r="G40" s="47">
        <v>10</v>
      </c>
      <c r="H40" s="21">
        <v>-4</v>
      </c>
      <c r="I40" s="22">
        <v>2</v>
      </c>
      <c r="J40" s="53"/>
      <c r="L40" s="66"/>
    </row>
    <row r="41" spans="1:12" ht="18" customHeight="1" x14ac:dyDescent="0.15">
      <c r="A41" s="28" t="s">
        <v>30</v>
      </c>
      <c r="B41" s="18">
        <v>2448</v>
      </c>
      <c r="C41" s="19">
        <v>1116</v>
      </c>
      <c r="D41" s="19">
        <v>1332</v>
      </c>
      <c r="E41" s="20">
        <v>1252</v>
      </c>
      <c r="F41" s="11">
        <f t="shared" si="4"/>
        <v>-8</v>
      </c>
      <c r="G41" s="47">
        <v>-7</v>
      </c>
      <c r="H41" s="21">
        <v>-1</v>
      </c>
      <c r="I41" s="22">
        <v>-4</v>
      </c>
      <c r="J41" s="53"/>
      <c r="L41" s="66"/>
    </row>
    <row r="42" spans="1:12" ht="18" customHeight="1" x14ac:dyDescent="0.15">
      <c r="A42" s="28" t="s">
        <v>31</v>
      </c>
      <c r="B42" s="18">
        <v>400</v>
      </c>
      <c r="C42" s="19">
        <v>179</v>
      </c>
      <c r="D42" s="19">
        <v>221</v>
      </c>
      <c r="E42" s="20">
        <v>216</v>
      </c>
      <c r="F42" s="11">
        <f t="shared" si="4"/>
        <v>-6</v>
      </c>
      <c r="G42" s="47">
        <v>-2</v>
      </c>
      <c r="H42" s="63">
        <v>-4</v>
      </c>
      <c r="I42" s="22">
        <v>-3</v>
      </c>
      <c r="J42" s="53"/>
      <c r="L42" s="66"/>
    </row>
    <row r="43" spans="1:12" ht="18" customHeight="1" thickBot="1" x14ac:dyDescent="0.2">
      <c r="A43" s="37" t="s">
        <v>33</v>
      </c>
      <c r="B43" s="38">
        <v>14737</v>
      </c>
      <c r="C43" s="39">
        <v>7056</v>
      </c>
      <c r="D43" s="39">
        <v>7681</v>
      </c>
      <c r="E43" s="40">
        <v>7338</v>
      </c>
      <c r="F43" s="62">
        <f t="shared" si="4"/>
        <v>-24</v>
      </c>
      <c r="G43" s="51">
        <v>-19</v>
      </c>
      <c r="H43" s="41">
        <v>-5</v>
      </c>
      <c r="I43" s="42">
        <v>-9</v>
      </c>
      <c r="J43" s="53"/>
      <c r="L43" s="66"/>
    </row>
    <row r="44" spans="1:12" ht="18" customHeight="1" x14ac:dyDescent="0.15">
      <c r="A44" s="71" t="s">
        <v>64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8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54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914407</v>
      </c>
      <c r="C5" s="10">
        <v>431180</v>
      </c>
      <c r="D5" s="10">
        <v>483227</v>
      </c>
      <c r="E5" s="10">
        <v>395541</v>
      </c>
      <c r="F5" s="11">
        <f>SUBTOTAL(9,F6:F43)</f>
        <v>-536</v>
      </c>
      <c r="G5" s="49">
        <f>SUBTOTAL(9,G6:G43)</f>
        <v>-519</v>
      </c>
      <c r="H5" s="55">
        <f>SUBTOTAL(9,H6:H43)</f>
        <v>-17</v>
      </c>
      <c r="I5" s="12">
        <f>SUM(I6:I7)</f>
        <v>-72</v>
      </c>
      <c r="J5" s="53"/>
      <c r="L5" s="66"/>
    </row>
    <row r="6" spans="1:12" ht="18" customHeight="1" x14ac:dyDescent="0.15">
      <c r="A6" s="13" t="s">
        <v>1</v>
      </c>
      <c r="B6" s="14">
        <v>720171</v>
      </c>
      <c r="C6" s="10">
        <v>339502</v>
      </c>
      <c r="D6" s="10">
        <v>380669</v>
      </c>
      <c r="E6" s="10">
        <v>312979</v>
      </c>
      <c r="F6" s="11">
        <f>SUBTOTAL(9,F8:F16)</f>
        <v>-330</v>
      </c>
      <c r="G6" s="47">
        <f t="shared" ref="G6" si="0">SUBTOTAL(9,G8:G16)</f>
        <v>-339</v>
      </c>
      <c r="H6" s="68">
        <f>SUBTOTAL(9,H8:H16)</f>
        <v>9</v>
      </c>
      <c r="I6" s="56">
        <f>SUM(I8:I16)</f>
        <v>-2</v>
      </c>
      <c r="J6" s="53"/>
      <c r="L6" s="66"/>
    </row>
    <row r="7" spans="1:12" ht="18" customHeight="1" x14ac:dyDescent="0.15">
      <c r="A7" s="2" t="s">
        <v>2</v>
      </c>
      <c r="B7" s="15">
        <v>194236</v>
      </c>
      <c r="C7" s="16">
        <v>91678</v>
      </c>
      <c r="D7" s="16">
        <v>102558</v>
      </c>
      <c r="E7" s="16">
        <v>82562</v>
      </c>
      <c r="F7" s="67">
        <f>SUBTOTAL(9,F17:F43)</f>
        <v>-206</v>
      </c>
      <c r="G7" s="48">
        <f>SUBTOTAL(9,G17:G43)</f>
        <v>-180</v>
      </c>
      <c r="H7" s="69">
        <f t="shared" ref="H7" si="1">SUBTOTAL(9,H17:H43)</f>
        <v>-26</v>
      </c>
      <c r="I7" s="17">
        <f>SUM(I17:I43)/2</f>
        <v>-70</v>
      </c>
      <c r="J7" s="53"/>
      <c r="L7" s="66"/>
    </row>
    <row r="8" spans="1:12" ht="18" customHeight="1" x14ac:dyDescent="0.15">
      <c r="A8" s="13" t="s">
        <v>3</v>
      </c>
      <c r="B8" s="18">
        <v>354936</v>
      </c>
      <c r="C8" s="19">
        <v>167111</v>
      </c>
      <c r="D8" s="19">
        <v>187825</v>
      </c>
      <c r="E8" s="20">
        <v>158444</v>
      </c>
      <c r="F8" s="11">
        <f>G8+H8</f>
        <v>-145</v>
      </c>
      <c r="G8" s="47">
        <v>-155</v>
      </c>
      <c r="H8" s="21">
        <v>10</v>
      </c>
      <c r="I8" s="22">
        <v>-13</v>
      </c>
      <c r="J8" s="53"/>
      <c r="L8" s="66"/>
    </row>
    <row r="9" spans="1:12" ht="18" customHeight="1" x14ac:dyDescent="0.15">
      <c r="A9" s="13" t="s">
        <v>4</v>
      </c>
      <c r="B9" s="18">
        <v>47562</v>
      </c>
      <c r="C9" s="19">
        <v>22091</v>
      </c>
      <c r="D9" s="19">
        <v>25471</v>
      </c>
      <c r="E9" s="20">
        <v>20039</v>
      </c>
      <c r="F9" s="11">
        <f t="shared" ref="F9:F18" si="2">G9+H9</f>
        <v>-47</v>
      </c>
      <c r="G9" s="47">
        <v>-40</v>
      </c>
      <c r="H9" s="21">
        <v>-7</v>
      </c>
      <c r="I9" s="22">
        <v>-9</v>
      </c>
      <c r="J9" s="53"/>
      <c r="L9" s="66"/>
    </row>
    <row r="10" spans="1:12" ht="18" customHeight="1" x14ac:dyDescent="0.15">
      <c r="A10" s="13" t="s">
        <v>5</v>
      </c>
      <c r="B10" s="18">
        <v>60163</v>
      </c>
      <c r="C10" s="19">
        <v>28280</v>
      </c>
      <c r="D10" s="19">
        <v>31883</v>
      </c>
      <c r="E10" s="20">
        <v>24097</v>
      </c>
      <c r="F10" s="11">
        <f t="shared" si="2"/>
        <v>-42</v>
      </c>
      <c r="G10" s="47">
        <v>-32</v>
      </c>
      <c r="H10" s="21">
        <v>-10</v>
      </c>
      <c r="I10" s="22">
        <v>18</v>
      </c>
      <c r="J10" s="53"/>
      <c r="L10" s="66"/>
    </row>
    <row r="11" spans="1:12" ht="18" customHeight="1" x14ac:dyDescent="0.15">
      <c r="A11" s="13" t="s">
        <v>6</v>
      </c>
      <c r="B11" s="18">
        <v>26081</v>
      </c>
      <c r="C11" s="19">
        <v>12373</v>
      </c>
      <c r="D11" s="19">
        <v>13708</v>
      </c>
      <c r="E11" s="20">
        <v>10254</v>
      </c>
      <c r="F11" s="11">
        <f t="shared" si="2"/>
        <v>-22</v>
      </c>
      <c r="G11" s="47">
        <v>-13</v>
      </c>
      <c r="H11" s="21">
        <v>-9</v>
      </c>
      <c r="I11" s="22">
        <v>7</v>
      </c>
      <c r="J11" s="53"/>
      <c r="L11" s="66"/>
    </row>
    <row r="12" spans="1:12" ht="18" customHeight="1" x14ac:dyDescent="0.15">
      <c r="A12" s="13" t="s">
        <v>7</v>
      </c>
      <c r="B12" s="18">
        <v>23223</v>
      </c>
      <c r="C12" s="19">
        <v>11294</v>
      </c>
      <c r="D12" s="19">
        <v>11929</v>
      </c>
      <c r="E12" s="20">
        <v>10170</v>
      </c>
      <c r="F12" s="11">
        <f t="shared" si="2"/>
        <v>-23</v>
      </c>
      <c r="G12" s="47">
        <v>-15</v>
      </c>
      <c r="H12" s="21">
        <v>-8</v>
      </c>
      <c r="I12" s="22">
        <v>-1</v>
      </c>
      <c r="J12" s="53"/>
      <c r="L12" s="66"/>
    </row>
    <row r="13" spans="1:12" ht="18" customHeight="1" x14ac:dyDescent="0.15">
      <c r="A13" s="13" t="s">
        <v>8</v>
      </c>
      <c r="B13" s="18">
        <v>68941</v>
      </c>
      <c r="C13" s="19">
        <v>32281</v>
      </c>
      <c r="D13" s="19">
        <v>36660</v>
      </c>
      <c r="E13" s="20">
        <v>31180</v>
      </c>
      <c r="F13" s="11">
        <f t="shared" si="2"/>
        <v>-31</v>
      </c>
      <c r="G13" s="47">
        <v>-19</v>
      </c>
      <c r="H13" s="21">
        <v>-12</v>
      </c>
      <c r="I13" s="22">
        <v>-10</v>
      </c>
      <c r="J13" s="53"/>
      <c r="L13" s="66"/>
    </row>
    <row r="14" spans="1:12" ht="18" customHeight="1" x14ac:dyDescent="0.15">
      <c r="A14" s="13" t="s">
        <v>9</v>
      </c>
      <c r="B14" s="18">
        <v>26839</v>
      </c>
      <c r="C14" s="19">
        <v>12464</v>
      </c>
      <c r="D14" s="19">
        <v>14375</v>
      </c>
      <c r="E14" s="20">
        <v>13040</v>
      </c>
      <c r="F14" s="11">
        <f t="shared" si="2"/>
        <v>-22</v>
      </c>
      <c r="G14" s="47">
        <v>-18</v>
      </c>
      <c r="H14" s="21">
        <v>-4</v>
      </c>
      <c r="I14" s="22">
        <v>-14</v>
      </c>
      <c r="J14" s="53"/>
      <c r="L14" s="66"/>
    </row>
    <row r="15" spans="1:12" ht="18" customHeight="1" x14ac:dyDescent="0.15">
      <c r="A15" s="13" t="s">
        <v>35</v>
      </c>
      <c r="B15" s="18">
        <v>58300</v>
      </c>
      <c r="C15" s="19">
        <v>27569</v>
      </c>
      <c r="D15" s="19">
        <v>30731</v>
      </c>
      <c r="E15" s="20">
        <v>23431</v>
      </c>
      <c r="F15" s="11">
        <f t="shared" si="2"/>
        <v>-20</v>
      </c>
      <c r="G15" s="47">
        <v>-38</v>
      </c>
      <c r="H15" s="21">
        <v>18</v>
      </c>
      <c r="I15" s="22">
        <v>-3</v>
      </c>
      <c r="J15" s="53"/>
      <c r="L15" s="66"/>
    </row>
    <row r="16" spans="1:12" ht="18" customHeight="1" x14ac:dyDescent="0.15">
      <c r="A16" s="13" t="s">
        <v>39</v>
      </c>
      <c r="B16" s="18">
        <v>54126</v>
      </c>
      <c r="C16" s="19">
        <v>26039</v>
      </c>
      <c r="D16" s="19">
        <v>28087</v>
      </c>
      <c r="E16" s="20">
        <v>22324</v>
      </c>
      <c r="F16" s="11">
        <f t="shared" si="2"/>
        <v>22</v>
      </c>
      <c r="G16" s="48">
        <v>-9</v>
      </c>
      <c r="H16" s="21">
        <v>31</v>
      </c>
      <c r="I16" s="22">
        <v>23</v>
      </c>
      <c r="J16" s="53"/>
      <c r="L16" s="66"/>
    </row>
    <row r="17" spans="1:12" ht="18" customHeight="1" x14ac:dyDescent="0.15">
      <c r="A17" s="5" t="s">
        <v>10</v>
      </c>
      <c r="B17" s="23">
        <v>8080</v>
      </c>
      <c r="C17" s="24">
        <v>3728</v>
      </c>
      <c r="D17" s="24">
        <v>4352</v>
      </c>
      <c r="E17" s="25">
        <v>3443</v>
      </c>
      <c r="F17" s="52">
        <f>SUBTOTAL(9,F18)</f>
        <v>-15</v>
      </c>
      <c r="G17" s="48">
        <f>SUBTOTAL(9,G18)</f>
        <v>-9</v>
      </c>
      <c r="H17" s="26">
        <f>SUBTOTAL(9,H18)</f>
        <v>-6</v>
      </c>
      <c r="I17" s="27">
        <v>-6</v>
      </c>
      <c r="J17" s="53"/>
      <c r="L17" s="66"/>
    </row>
    <row r="18" spans="1:12" ht="18" customHeight="1" x14ac:dyDescent="0.15">
      <c r="A18" s="28" t="s">
        <v>38</v>
      </c>
      <c r="B18" s="29">
        <v>8080</v>
      </c>
      <c r="C18" s="30">
        <v>3728</v>
      </c>
      <c r="D18" s="30">
        <v>4352</v>
      </c>
      <c r="E18" s="31">
        <v>3443</v>
      </c>
      <c r="F18" s="11">
        <f t="shared" si="2"/>
        <v>-15</v>
      </c>
      <c r="G18" s="48">
        <v>-9</v>
      </c>
      <c r="H18" s="32">
        <v>-6</v>
      </c>
      <c r="I18" s="33">
        <v>-6</v>
      </c>
      <c r="J18" s="53"/>
      <c r="L18" s="66"/>
    </row>
    <row r="19" spans="1:12" ht="18" customHeight="1" x14ac:dyDescent="0.15">
      <c r="A19" s="3" t="s">
        <v>11</v>
      </c>
      <c r="B19" s="34">
        <v>22404</v>
      </c>
      <c r="C19" s="24">
        <v>10533</v>
      </c>
      <c r="D19" s="24">
        <v>11871</v>
      </c>
      <c r="E19" s="35">
        <v>9136</v>
      </c>
      <c r="F19" s="52">
        <f>SUBTOTAL(9,F20:F22)</f>
        <v>-43</v>
      </c>
      <c r="G19" s="48">
        <f t="shared" ref="G19:H19" si="3">SUBTOTAL(9,G20:G22)</f>
        <v>-25</v>
      </c>
      <c r="H19" s="26">
        <f t="shared" si="3"/>
        <v>-18</v>
      </c>
      <c r="I19" s="36">
        <f>SUM(I20:I22)</f>
        <v>-17</v>
      </c>
      <c r="J19" s="53"/>
      <c r="L19" s="66"/>
    </row>
    <row r="20" spans="1:12" ht="18" customHeight="1" x14ac:dyDescent="0.15">
      <c r="A20" s="28" t="s">
        <v>12</v>
      </c>
      <c r="B20" s="18">
        <v>15741</v>
      </c>
      <c r="C20" s="19">
        <v>7349</v>
      </c>
      <c r="D20" s="19">
        <v>8392</v>
      </c>
      <c r="E20" s="20">
        <v>6222</v>
      </c>
      <c r="F20" s="11">
        <f>G20+H20</f>
        <v>-29</v>
      </c>
      <c r="G20" s="47">
        <v>-13</v>
      </c>
      <c r="H20" s="21">
        <v>-16</v>
      </c>
      <c r="I20" s="22">
        <v>-11</v>
      </c>
      <c r="J20" s="53"/>
      <c r="L20" s="66"/>
    </row>
    <row r="21" spans="1:12" ht="18" customHeight="1" x14ac:dyDescent="0.15">
      <c r="A21" s="28" t="s">
        <v>13</v>
      </c>
      <c r="B21" s="18">
        <v>3770</v>
      </c>
      <c r="C21" s="19">
        <v>1735</v>
      </c>
      <c r="D21" s="19">
        <v>2035</v>
      </c>
      <c r="E21" s="20">
        <v>1512</v>
      </c>
      <c r="F21" s="11">
        <f t="shared" ref="F21:F43" si="4">G21+H21</f>
        <v>0</v>
      </c>
      <c r="G21" s="47">
        <v>-6</v>
      </c>
      <c r="H21" s="21">
        <v>6</v>
      </c>
      <c r="I21" s="22">
        <v>1</v>
      </c>
      <c r="J21" s="53"/>
      <c r="L21" s="66"/>
    </row>
    <row r="22" spans="1:12" ht="18" customHeight="1" x14ac:dyDescent="0.15">
      <c r="A22" s="60" t="s">
        <v>14</v>
      </c>
      <c r="B22" s="18">
        <v>2893</v>
      </c>
      <c r="C22" s="19">
        <v>1449</v>
      </c>
      <c r="D22" s="19">
        <v>1444</v>
      </c>
      <c r="E22" s="20">
        <v>1402</v>
      </c>
      <c r="F22" s="11">
        <f t="shared" si="4"/>
        <v>-14</v>
      </c>
      <c r="G22" s="57">
        <v>-6</v>
      </c>
      <c r="H22" s="21">
        <v>-8</v>
      </c>
      <c r="I22" s="22">
        <v>-7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42695</v>
      </c>
      <c r="C23" s="24">
        <v>20138</v>
      </c>
      <c r="D23" s="24">
        <v>22557</v>
      </c>
      <c r="E23" s="35">
        <v>16609</v>
      </c>
      <c r="F23" s="52">
        <f>SUBTOTAL(9,F24:F26)</f>
        <v>-36</v>
      </c>
      <c r="G23" s="48">
        <f t="shared" ref="G23:H23" si="5">SUBTOTAL(9,G24:G26)</f>
        <v>-38</v>
      </c>
      <c r="H23" s="26">
        <f t="shared" si="5"/>
        <v>2</v>
      </c>
      <c r="I23" s="36">
        <f>SUM(I24:I26)</f>
        <v>-6</v>
      </c>
      <c r="J23" s="53"/>
      <c r="L23" s="66"/>
    </row>
    <row r="24" spans="1:12" ht="18" customHeight="1" x14ac:dyDescent="0.15">
      <c r="A24" s="28" t="s">
        <v>16</v>
      </c>
      <c r="B24" s="18">
        <v>10925</v>
      </c>
      <c r="C24" s="19">
        <v>5099</v>
      </c>
      <c r="D24" s="19">
        <v>5826</v>
      </c>
      <c r="E24" s="20">
        <v>4562</v>
      </c>
      <c r="F24" s="11">
        <f t="shared" si="4"/>
        <v>-26</v>
      </c>
      <c r="G24" s="47">
        <v>-12</v>
      </c>
      <c r="H24" s="21">
        <v>-14</v>
      </c>
      <c r="I24" s="22">
        <v>-6</v>
      </c>
      <c r="J24" s="53"/>
      <c r="L24" s="66"/>
    </row>
    <row r="25" spans="1:12" ht="18" customHeight="1" x14ac:dyDescent="0.15">
      <c r="A25" s="28" t="s">
        <v>17</v>
      </c>
      <c r="B25" s="18">
        <v>6708</v>
      </c>
      <c r="C25" s="19">
        <v>3164</v>
      </c>
      <c r="D25" s="19">
        <v>3544</v>
      </c>
      <c r="E25" s="20">
        <v>2500</v>
      </c>
      <c r="F25" s="11">
        <f t="shared" si="4"/>
        <v>0</v>
      </c>
      <c r="G25" s="47">
        <v>-5</v>
      </c>
      <c r="H25" s="21">
        <v>5</v>
      </c>
      <c r="I25" s="22">
        <v>0</v>
      </c>
      <c r="J25" s="53"/>
      <c r="L25" s="66"/>
    </row>
    <row r="26" spans="1:12" ht="18" customHeight="1" x14ac:dyDescent="0.15">
      <c r="A26" s="28" t="s">
        <v>36</v>
      </c>
      <c r="B26" s="18">
        <v>25062</v>
      </c>
      <c r="C26" s="19">
        <v>11875</v>
      </c>
      <c r="D26" s="19">
        <v>13187</v>
      </c>
      <c r="E26" s="20">
        <v>9547</v>
      </c>
      <c r="F26" s="11">
        <f t="shared" si="4"/>
        <v>-10</v>
      </c>
      <c r="G26" s="48">
        <v>-21</v>
      </c>
      <c r="H26" s="21">
        <v>11</v>
      </c>
      <c r="I26" s="22">
        <v>0</v>
      </c>
      <c r="J26" s="53"/>
      <c r="L26" s="66"/>
    </row>
    <row r="27" spans="1:12" ht="18" customHeight="1" x14ac:dyDescent="0.15">
      <c r="A27" s="3" t="s">
        <v>18</v>
      </c>
      <c r="B27" s="34">
        <v>47940</v>
      </c>
      <c r="C27" s="24">
        <v>22969</v>
      </c>
      <c r="D27" s="24">
        <v>24971</v>
      </c>
      <c r="E27" s="35">
        <v>18896</v>
      </c>
      <c r="F27" s="52">
        <f>SUBTOTAL(9,F28:F33)</f>
        <v>-41</v>
      </c>
      <c r="G27" s="49">
        <f t="shared" ref="G27:H27" si="6">SUBTOTAL(9,G28:G33)</f>
        <v>-50</v>
      </c>
      <c r="H27" s="26">
        <f t="shared" si="6"/>
        <v>9</v>
      </c>
      <c r="I27" s="36">
        <f>SUM(I28:I33)</f>
        <v>-5</v>
      </c>
      <c r="J27" s="53"/>
      <c r="L27" s="66"/>
    </row>
    <row r="28" spans="1:12" ht="18" customHeight="1" x14ac:dyDescent="0.15">
      <c r="A28" s="28" t="s">
        <v>19</v>
      </c>
      <c r="B28" s="18">
        <v>6692</v>
      </c>
      <c r="C28" s="19">
        <v>3139</v>
      </c>
      <c r="D28" s="19">
        <v>3553</v>
      </c>
      <c r="E28" s="20">
        <v>2834</v>
      </c>
      <c r="F28" s="11">
        <f t="shared" si="4"/>
        <v>-11</v>
      </c>
      <c r="G28" s="49">
        <v>-4</v>
      </c>
      <c r="H28" s="21">
        <v>-7</v>
      </c>
      <c r="I28" s="22">
        <v>-2</v>
      </c>
      <c r="J28" s="53"/>
      <c r="L28" s="66"/>
    </row>
    <row r="29" spans="1:12" ht="18" customHeight="1" x14ac:dyDescent="0.15">
      <c r="A29" s="28" t="s">
        <v>20</v>
      </c>
      <c r="B29" s="18">
        <v>7668</v>
      </c>
      <c r="C29" s="19">
        <v>3659</v>
      </c>
      <c r="D29" s="19">
        <v>4009</v>
      </c>
      <c r="E29" s="20">
        <v>2940</v>
      </c>
      <c r="F29" s="11">
        <f t="shared" si="4"/>
        <v>13</v>
      </c>
      <c r="G29" s="47">
        <v>-5</v>
      </c>
      <c r="H29" s="21">
        <v>18</v>
      </c>
      <c r="I29" s="22">
        <v>3</v>
      </c>
      <c r="J29" s="53"/>
      <c r="L29" s="66"/>
    </row>
    <row r="30" spans="1:12" ht="18" customHeight="1" x14ac:dyDescent="0.15">
      <c r="A30" s="28" t="s">
        <v>21</v>
      </c>
      <c r="B30" s="18">
        <v>5280</v>
      </c>
      <c r="C30" s="19">
        <v>2635</v>
      </c>
      <c r="D30" s="19">
        <v>2645</v>
      </c>
      <c r="E30" s="20">
        <v>2271</v>
      </c>
      <c r="F30" s="11">
        <f t="shared" si="4"/>
        <v>-2</v>
      </c>
      <c r="G30" s="47">
        <v>-8</v>
      </c>
      <c r="H30" s="21">
        <v>6</v>
      </c>
      <c r="I30" s="22">
        <v>0</v>
      </c>
      <c r="J30" s="53"/>
      <c r="L30" s="66"/>
    </row>
    <row r="31" spans="1:12" ht="18" customHeight="1" x14ac:dyDescent="0.15">
      <c r="A31" s="28" t="s">
        <v>22</v>
      </c>
      <c r="B31" s="18">
        <v>7608</v>
      </c>
      <c r="C31" s="19">
        <v>3609</v>
      </c>
      <c r="D31" s="19">
        <v>3999</v>
      </c>
      <c r="E31" s="20">
        <v>3011</v>
      </c>
      <c r="F31" s="11">
        <f t="shared" si="4"/>
        <v>-12</v>
      </c>
      <c r="G31" s="47">
        <v>-10</v>
      </c>
      <c r="H31" s="21">
        <v>-2</v>
      </c>
      <c r="I31" s="22">
        <v>-2</v>
      </c>
      <c r="J31" s="53"/>
      <c r="L31" s="66"/>
    </row>
    <row r="32" spans="1:12" ht="18" customHeight="1" x14ac:dyDescent="0.15">
      <c r="A32" s="28" t="s">
        <v>32</v>
      </c>
      <c r="B32" s="18">
        <v>11640</v>
      </c>
      <c r="C32" s="19">
        <v>5528</v>
      </c>
      <c r="D32" s="19">
        <v>6112</v>
      </c>
      <c r="E32" s="20">
        <v>4247</v>
      </c>
      <c r="F32" s="11">
        <f t="shared" si="4"/>
        <v>-11</v>
      </c>
      <c r="G32" s="47">
        <v>-8</v>
      </c>
      <c r="H32" s="21">
        <v>-3</v>
      </c>
      <c r="I32" s="22">
        <v>2</v>
      </c>
      <c r="J32" s="53"/>
      <c r="L32" s="66"/>
    </row>
    <row r="33" spans="1:12" ht="18" customHeight="1" x14ac:dyDescent="0.15">
      <c r="A33" s="28" t="s">
        <v>34</v>
      </c>
      <c r="B33" s="18">
        <v>9052</v>
      </c>
      <c r="C33" s="19">
        <v>4399</v>
      </c>
      <c r="D33" s="19">
        <v>4653</v>
      </c>
      <c r="E33" s="20">
        <v>3593</v>
      </c>
      <c r="F33" s="11">
        <f t="shared" si="4"/>
        <v>-18</v>
      </c>
      <c r="G33" s="47">
        <v>-15</v>
      </c>
      <c r="H33" s="21">
        <v>-3</v>
      </c>
      <c r="I33" s="22">
        <v>-6</v>
      </c>
      <c r="J33" s="53"/>
      <c r="L33" s="66"/>
    </row>
    <row r="34" spans="1:12" ht="18" customHeight="1" x14ac:dyDescent="0.15">
      <c r="A34" s="3" t="s">
        <v>23</v>
      </c>
      <c r="B34" s="34">
        <v>38901</v>
      </c>
      <c r="C34" s="24">
        <v>18320</v>
      </c>
      <c r="D34" s="24">
        <v>20581</v>
      </c>
      <c r="E34" s="35">
        <v>17627</v>
      </c>
      <c r="F34" s="52">
        <f>SUBTOTAL(9,F35:F37)</f>
        <v>-11</v>
      </c>
      <c r="G34" s="50">
        <f t="shared" ref="G34:H34" si="7">SUBTOTAL(9,G35:G37)</f>
        <v>-15</v>
      </c>
      <c r="H34" s="26">
        <f t="shared" si="7"/>
        <v>4</v>
      </c>
      <c r="I34" s="36">
        <f>SUM(I35:I37)</f>
        <v>-9</v>
      </c>
      <c r="J34" s="53"/>
      <c r="L34" s="66"/>
    </row>
    <row r="35" spans="1:12" ht="18" customHeight="1" x14ac:dyDescent="0.15">
      <c r="A35" s="28" t="s">
        <v>24</v>
      </c>
      <c r="B35" s="18">
        <v>20064</v>
      </c>
      <c r="C35" s="19">
        <v>9365</v>
      </c>
      <c r="D35" s="19">
        <v>10699</v>
      </c>
      <c r="E35" s="20">
        <v>9406</v>
      </c>
      <c r="F35" s="11">
        <f t="shared" si="4"/>
        <v>-16</v>
      </c>
      <c r="G35" s="47">
        <v>-5</v>
      </c>
      <c r="H35" s="21">
        <v>-11</v>
      </c>
      <c r="I35" s="22">
        <v>-8</v>
      </c>
      <c r="J35" s="53"/>
      <c r="L35" s="66"/>
    </row>
    <row r="36" spans="1:12" ht="18" customHeight="1" x14ac:dyDescent="0.15">
      <c r="A36" s="28" t="s">
        <v>25</v>
      </c>
      <c r="B36" s="18">
        <v>15281</v>
      </c>
      <c r="C36" s="19">
        <v>7262</v>
      </c>
      <c r="D36" s="19">
        <v>8019</v>
      </c>
      <c r="E36" s="20">
        <v>6470</v>
      </c>
      <c r="F36" s="11">
        <f t="shared" si="4"/>
        <v>9</v>
      </c>
      <c r="G36" s="47">
        <v>-3</v>
      </c>
      <c r="H36" s="21">
        <v>12</v>
      </c>
      <c r="I36" s="22">
        <v>1</v>
      </c>
      <c r="J36" s="53"/>
      <c r="L36" s="66"/>
    </row>
    <row r="37" spans="1:12" ht="18" customHeight="1" x14ac:dyDescent="0.15">
      <c r="A37" s="28" t="s">
        <v>26</v>
      </c>
      <c r="B37" s="18">
        <v>3556</v>
      </c>
      <c r="C37" s="19">
        <v>1693</v>
      </c>
      <c r="D37" s="19">
        <v>1863</v>
      </c>
      <c r="E37" s="20">
        <v>1751</v>
      </c>
      <c r="F37" s="11">
        <f t="shared" si="4"/>
        <v>-4</v>
      </c>
      <c r="G37" s="47">
        <v>-7</v>
      </c>
      <c r="H37" s="21">
        <v>3</v>
      </c>
      <c r="I37" s="22">
        <v>-2</v>
      </c>
      <c r="J37" s="53"/>
      <c r="L37" s="66"/>
    </row>
    <row r="38" spans="1:12" ht="18" customHeight="1" x14ac:dyDescent="0.15">
      <c r="A38" s="3" t="s">
        <v>27</v>
      </c>
      <c r="B38" s="34">
        <v>34216</v>
      </c>
      <c r="C38" s="24">
        <v>15990</v>
      </c>
      <c r="D38" s="24">
        <v>18226</v>
      </c>
      <c r="E38" s="54">
        <v>16851</v>
      </c>
      <c r="F38" s="52">
        <f>SUBTOTAL(9,F39:F43)</f>
        <v>-60</v>
      </c>
      <c r="G38" s="50">
        <f t="shared" ref="G38" si="8">SUBTOTAL(9,G39:G43)</f>
        <v>-43</v>
      </c>
      <c r="H38" s="26">
        <f>SUBTOTAL(9,H39:H43)</f>
        <v>-17</v>
      </c>
      <c r="I38" s="36">
        <f>SUM(I39:I43)</f>
        <v>-27</v>
      </c>
      <c r="J38" s="53"/>
      <c r="L38" s="66"/>
    </row>
    <row r="39" spans="1:12" ht="18" customHeight="1" x14ac:dyDescent="0.15">
      <c r="A39" s="28" t="s">
        <v>28</v>
      </c>
      <c r="B39" s="18">
        <v>13920</v>
      </c>
      <c r="C39" s="19">
        <v>6450</v>
      </c>
      <c r="D39" s="19">
        <v>7470</v>
      </c>
      <c r="E39" s="20">
        <v>6752</v>
      </c>
      <c r="F39" s="11">
        <f t="shared" si="4"/>
        <v>-27</v>
      </c>
      <c r="G39" s="47">
        <v>-17</v>
      </c>
      <c r="H39" s="21">
        <v>-10</v>
      </c>
      <c r="I39" s="22">
        <v>-12</v>
      </c>
      <c r="J39" s="53"/>
      <c r="L39" s="66"/>
    </row>
    <row r="40" spans="1:12" ht="18" customHeight="1" x14ac:dyDescent="0.15">
      <c r="A40" s="28" t="s">
        <v>29</v>
      </c>
      <c r="B40" s="18">
        <v>2741</v>
      </c>
      <c r="C40" s="19">
        <v>1205</v>
      </c>
      <c r="D40" s="19">
        <v>1536</v>
      </c>
      <c r="E40" s="20">
        <v>1308</v>
      </c>
      <c r="F40" s="11">
        <f t="shared" si="4"/>
        <v>-3</v>
      </c>
      <c r="G40" s="47">
        <v>-1</v>
      </c>
      <c r="H40" s="21">
        <v>-2</v>
      </c>
      <c r="I40" s="22">
        <v>0</v>
      </c>
      <c r="J40" s="53"/>
      <c r="L40" s="66"/>
    </row>
    <row r="41" spans="1:12" ht="18" customHeight="1" x14ac:dyDescent="0.15">
      <c r="A41" s="28" t="s">
        <v>30</v>
      </c>
      <c r="B41" s="18">
        <v>2446</v>
      </c>
      <c r="C41" s="19">
        <v>1116</v>
      </c>
      <c r="D41" s="19">
        <v>1330</v>
      </c>
      <c r="E41" s="20">
        <v>1252</v>
      </c>
      <c r="F41" s="11">
        <f t="shared" si="4"/>
        <v>-2</v>
      </c>
      <c r="G41" s="47">
        <v>-2</v>
      </c>
      <c r="H41" s="21">
        <v>0</v>
      </c>
      <c r="I41" s="22">
        <v>0</v>
      </c>
      <c r="J41" s="53"/>
      <c r="L41" s="66"/>
    </row>
    <row r="42" spans="1:12" ht="18" customHeight="1" x14ac:dyDescent="0.15">
      <c r="A42" s="28" t="s">
        <v>31</v>
      </c>
      <c r="B42" s="18">
        <v>398</v>
      </c>
      <c r="C42" s="19">
        <v>177</v>
      </c>
      <c r="D42" s="19">
        <v>221</v>
      </c>
      <c r="E42" s="20">
        <v>216</v>
      </c>
      <c r="F42" s="11">
        <f t="shared" si="4"/>
        <v>-2</v>
      </c>
      <c r="G42" s="47">
        <v>-1</v>
      </c>
      <c r="H42" s="63">
        <v>-1</v>
      </c>
      <c r="I42" s="22">
        <v>0</v>
      </c>
      <c r="J42" s="53"/>
      <c r="L42" s="66"/>
    </row>
    <row r="43" spans="1:12" ht="18" customHeight="1" thickBot="1" x14ac:dyDescent="0.2">
      <c r="A43" s="37" t="s">
        <v>33</v>
      </c>
      <c r="B43" s="38">
        <v>14711</v>
      </c>
      <c r="C43" s="39">
        <v>7042</v>
      </c>
      <c r="D43" s="39">
        <v>7669</v>
      </c>
      <c r="E43" s="40">
        <v>7323</v>
      </c>
      <c r="F43" s="62">
        <f t="shared" si="4"/>
        <v>-26</v>
      </c>
      <c r="G43" s="51">
        <v>-22</v>
      </c>
      <c r="H43" s="41">
        <v>-4</v>
      </c>
      <c r="I43" s="42">
        <v>-15</v>
      </c>
      <c r="J43" s="53"/>
      <c r="L43" s="66"/>
    </row>
    <row r="44" spans="1:12" ht="18" customHeight="1" x14ac:dyDescent="0.15">
      <c r="A44" s="71" t="s">
        <v>64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6"/>
  <sheetViews>
    <sheetView view="pageBreakPreview" zoomScale="80" zoomScaleNormal="80" zoomScaleSheetLayoutView="80" workbookViewId="0">
      <pane xSplit="1" ySplit="4" topLeftCell="B5" activePane="bottomRight" state="frozen"/>
      <selection activeCell="M24" sqref="M24"/>
      <selection pane="topRight" activeCell="M24" sqref="M24"/>
      <selection pane="bottomLeft" activeCell="M24" sqref="M24"/>
      <selection pane="bottomRight" activeCell="M24" sqref="M24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2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2" ht="18" customHeight="1" x14ac:dyDescent="0.15">
      <c r="A2" s="81"/>
      <c r="B2" s="84" t="s">
        <v>55</v>
      </c>
      <c r="C2" s="85"/>
      <c r="D2" s="85"/>
      <c r="E2" s="86"/>
      <c r="F2" s="87" t="s">
        <v>37</v>
      </c>
      <c r="G2" s="88"/>
      <c r="H2" s="88"/>
      <c r="I2" s="89"/>
    </row>
    <row r="3" spans="1:12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2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2" ht="18" customHeight="1" x14ac:dyDescent="0.15">
      <c r="A5" s="4" t="s">
        <v>0</v>
      </c>
      <c r="B5" s="9">
        <v>913523</v>
      </c>
      <c r="C5" s="10">
        <v>430760</v>
      </c>
      <c r="D5" s="10">
        <v>482763</v>
      </c>
      <c r="E5" s="10">
        <v>395376</v>
      </c>
      <c r="F5" s="11">
        <v>-884</v>
      </c>
      <c r="G5" s="49">
        <f>SUBTOTAL(9,G6:G43)</f>
        <v>-460</v>
      </c>
      <c r="H5" s="49">
        <f>F5-G5</f>
        <v>-424</v>
      </c>
      <c r="I5" s="75">
        <f>SUM(I6:I7)</f>
        <v>-165</v>
      </c>
      <c r="J5" s="53"/>
      <c r="L5" s="66"/>
    </row>
    <row r="6" spans="1:12" ht="18" customHeight="1" x14ac:dyDescent="0.15">
      <c r="A6" s="13" t="s">
        <v>1</v>
      </c>
      <c r="B6" s="14">
        <v>719506</v>
      </c>
      <c r="C6" s="10">
        <v>339199</v>
      </c>
      <c r="D6" s="10">
        <v>380307</v>
      </c>
      <c r="E6" s="10">
        <v>312896</v>
      </c>
      <c r="F6" s="11">
        <v>-665</v>
      </c>
      <c r="G6" s="47">
        <f t="shared" ref="G6" si="0">SUBTOTAL(9,G8:G16)</f>
        <v>-299</v>
      </c>
      <c r="H6" s="47">
        <f t="shared" ref="H6:H42" si="1">F6-G6</f>
        <v>-366</v>
      </c>
      <c r="I6" s="56">
        <f>SUM(I8:I16)</f>
        <v>-83</v>
      </c>
      <c r="J6" s="53"/>
      <c r="L6" s="66"/>
    </row>
    <row r="7" spans="1:12" ht="18" customHeight="1" x14ac:dyDescent="0.15">
      <c r="A7" s="2" t="s">
        <v>2</v>
      </c>
      <c r="B7" s="15">
        <v>194017</v>
      </c>
      <c r="C7" s="16">
        <v>91561</v>
      </c>
      <c r="D7" s="16">
        <v>102456</v>
      </c>
      <c r="E7" s="16">
        <v>82480</v>
      </c>
      <c r="F7" s="67">
        <v>-219</v>
      </c>
      <c r="G7" s="48">
        <f>SUBTOTAL(9,G17:G43)</f>
        <v>-161</v>
      </c>
      <c r="H7" s="47">
        <f t="shared" si="1"/>
        <v>-58</v>
      </c>
      <c r="I7" s="76">
        <f>SUM(I17:I43)/2</f>
        <v>-82</v>
      </c>
      <c r="J7" s="53"/>
      <c r="L7" s="66"/>
    </row>
    <row r="8" spans="1:12" ht="18" customHeight="1" x14ac:dyDescent="0.15">
      <c r="A8" s="13" t="s">
        <v>3</v>
      </c>
      <c r="B8" s="18">
        <v>354708</v>
      </c>
      <c r="C8" s="19">
        <v>167025</v>
      </c>
      <c r="D8" s="19">
        <v>187683</v>
      </c>
      <c r="E8" s="20">
        <v>158371</v>
      </c>
      <c r="F8" s="11">
        <v>-228</v>
      </c>
      <c r="G8" s="47">
        <v>-142</v>
      </c>
      <c r="H8" s="49">
        <f t="shared" si="1"/>
        <v>-86</v>
      </c>
      <c r="I8" s="22">
        <v>-73</v>
      </c>
      <c r="J8" s="53"/>
      <c r="L8" s="66"/>
    </row>
    <row r="9" spans="1:12" ht="18" customHeight="1" x14ac:dyDescent="0.15">
      <c r="A9" s="13" t="s">
        <v>4</v>
      </c>
      <c r="B9" s="18">
        <v>47514</v>
      </c>
      <c r="C9" s="19">
        <v>22065</v>
      </c>
      <c r="D9" s="19">
        <v>25449</v>
      </c>
      <c r="E9" s="20">
        <v>20034</v>
      </c>
      <c r="F9" s="11">
        <v>-48</v>
      </c>
      <c r="G9" s="47">
        <v>-35</v>
      </c>
      <c r="H9" s="47">
        <f t="shared" si="1"/>
        <v>-13</v>
      </c>
      <c r="I9" s="22">
        <v>-5</v>
      </c>
      <c r="J9" s="53"/>
      <c r="L9" s="66"/>
    </row>
    <row r="10" spans="1:12" ht="18" customHeight="1" x14ac:dyDescent="0.15">
      <c r="A10" s="13" t="s">
        <v>5</v>
      </c>
      <c r="B10" s="18">
        <v>60122</v>
      </c>
      <c r="C10" s="19">
        <v>28259</v>
      </c>
      <c r="D10" s="19">
        <v>31863</v>
      </c>
      <c r="E10" s="20">
        <v>24117</v>
      </c>
      <c r="F10" s="11">
        <v>-41</v>
      </c>
      <c r="G10" s="47">
        <v>-16</v>
      </c>
      <c r="H10" s="47">
        <f t="shared" si="1"/>
        <v>-25</v>
      </c>
      <c r="I10" s="22">
        <v>20</v>
      </c>
      <c r="J10" s="53"/>
      <c r="L10" s="66"/>
    </row>
    <row r="11" spans="1:12" ht="18" customHeight="1" x14ac:dyDescent="0.15">
      <c r="A11" s="13" t="s">
        <v>6</v>
      </c>
      <c r="B11" s="18">
        <v>26027</v>
      </c>
      <c r="C11" s="19">
        <v>12356</v>
      </c>
      <c r="D11" s="19">
        <v>13671</v>
      </c>
      <c r="E11" s="20">
        <v>10251</v>
      </c>
      <c r="F11" s="11">
        <v>-54</v>
      </c>
      <c r="G11" s="47">
        <v>-27</v>
      </c>
      <c r="H11" s="47">
        <f t="shared" si="1"/>
        <v>-27</v>
      </c>
      <c r="I11" s="22">
        <v>-3</v>
      </c>
      <c r="J11" s="53"/>
      <c r="L11" s="66"/>
    </row>
    <row r="12" spans="1:12" ht="18" customHeight="1" x14ac:dyDescent="0.15">
      <c r="A12" s="13" t="s">
        <v>7</v>
      </c>
      <c r="B12" s="18">
        <v>23150</v>
      </c>
      <c r="C12" s="19">
        <v>11254</v>
      </c>
      <c r="D12" s="19">
        <v>11896</v>
      </c>
      <c r="E12" s="20">
        <v>10167</v>
      </c>
      <c r="F12" s="11">
        <v>-73</v>
      </c>
      <c r="G12" s="47">
        <v>-18</v>
      </c>
      <c r="H12" s="47">
        <f t="shared" si="1"/>
        <v>-55</v>
      </c>
      <c r="I12" s="22">
        <v>-3</v>
      </c>
      <c r="J12" s="53"/>
      <c r="L12" s="66"/>
    </row>
    <row r="13" spans="1:12" ht="18" customHeight="1" x14ac:dyDescent="0.15">
      <c r="A13" s="13" t="s">
        <v>8</v>
      </c>
      <c r="B13" s="18">
        <v>68844</v>
      </c>
      <c r="C13" s="19">
        <v>32240</v>
      </c>
      <c r="D13" s="19">
        <v>36604</v>
      </c>
      <c r="E13" s="20">
        <v>31149</v>
      </c>
      <c r="F13" s="11">
        <v>-97</v>
      </c>
      <c r="G13" s="47">
        <v>-47</v>
      </c>
      <c r="H13" s="47">
        <f t="shared" si="1"/>
        <v>-50</v>
      </c>
      <c r="I13" s="22">
        <v>-31</v>
      </c>
      <c r="J13" s="53"/>
      <c r="L13" s="66"/>
    </row>
    <row r="14" spans="1:12" ht="18" customHeight="1" x14ac:dyDescent="0.15">
      <c r="A14" s="13" t="s">
        <v>9</v>
      </c>
      <c r="B14" s="18">
        <v>26759</v>
      </c>
      <c r="C14" s="19">
        <v>12434</v>
      </c>
      <c r="D14" s="19">
        <v>14325</v>
      </c>
      <c r="E14" s="20">
        <v>13031</v>
      </c>
      <c r="F14" s="11">
        <v>-80</v>
      </c>
      <c r="G14" s="47">
        <v>-23</v>
      </c>
      <c r="H14" s="47">
        <f t="shared" si="1"/>
        <v>-57</v>
      </c>
      <c r="I14" s="22">
        <v>-9</v>
      </c>
      <c r="J14" s="53"/>
      <c r="L14" s="66"/>
    </row>
    <row r="15" spans="1:12" ht="18" customHeight="1" x14ac:dyDescent="0.15">
      <c r="A15" s="13" t="s">
        <v>35</v>
      </c>
      <c r="B15" s="18">
        <v>58269</v>
      </c>
      <c r="C15" s="19">
        <v>27544</v>
      </c>
      <c r="D15" s="19">
        <v>30725</v>
      </c>
      <c r="E15" s="20">
        <v>23429</v>
      </c>
      <c r="F15" s="11">
        <v>-31</v>
      </c>
      <c r="G15" s="47">
        <v>7</v>
      </c>
      <c r="H15" s="47">
        <f t="shared" si="1"/>
        <v>-38</v>
      </c>
      <c r="I15" s="22">
        <v>-2</v>
      </c>
      <c r="J15" s="53"/>
      <c r="L15" s="66"/>
    </row>
    <row r="16" spans="1:12" ht="18" customHeight="1" x14ac:dyDescent="0.15">
      <c r="A16" s="13" t="s">
        <v>39</v>
      </c>
      <c r="B16" s="18">
        <v>54113</v>
      </c>
      <c r="C16" s="19">
        <v>26022</v>
      </c>
      <c r="D16" s="19">
        <v>28091</v>
      </c>
      <c r="E16" s="20">
        <v>22347</v>
      </c>
      <c r="F16" s="11">
        <v>-13</v>
      </c>
      <c r="G16" s="48">
        <v>2</v>
      </c>
      <c r="H16" s="48">
        <f t="shared" si="1"/>
        <v>-15</v>
      </c>
      <c r="I16" s="22">
        <v>23</v>
      </c>
      <c r="J16" s="53"/>
      <c r="L16" s="66"/>
    </row>
    <row r="17" spans="1:12" ht="18" customHeight="1" x14ac:dyDescent="0.15">
      <c r="A17" s="5" t="s">
        <v>10</v>
      </c>
      <c r="B17" s="23">
        <v>8055</v>
      </c>
      <c r="C17" s="24">
        <v>3711</v>
      </c>
      <c r="D17" s="24">
        <v>4344</v>
      </c>
      <c r="E17" s="25">
        <v>3437</v>
      </c>
      <c r="F17" s="52">
        <v>-25</v>
      </c>
      <c r="G17" s="48">
        <f>SUBTOTAL(9,G18)</f>
        <v>-8</v>
      </c>
      <c r="H17" s="48">
        <f t="shared" si="1"/>
        <v>-17</v>
      </c>
      <c r="I17" s="27">
        <f>SUM(I18)</f>
        <v>-6</v>
      </c>
      <c r="J17" s="53"/>
      <c r="L17" s="66"/>
    </row>
    <row r="18" spans="1:12" ht="18" customHeight="1" x14ac:dyDescent="0.15">
      <c r="A18" s="28" t="s">
        <v>38</v>
      </c>
      <c r="B18" s="29">
        <v>8055</v>
      </c>
      <c r="C18" s="30">
        <v>3711</v>
      </c>
      <c r="D18" s="30">
        <v>4344</v>
      </c>
      <c r="E18" s="31">
        <v>3437</v>
      </c>
      <c r="F18" s="11">
        <v>-25</v>
      </c>
      <c r="G18" s="48">
        <v>-8</v>
      </c>
      <c r="H18" s="47">
        <f t="shared" si="1"/>
        <v>-17</v>
      </c>
      <c r="I18" s="33">
        <v>-6</v>
      </c>
      <c r="J18" s="53"/>
      <c r="L18" s="66"/>
    </row>
    <row r="19" spans="1:12" ht="18" customHeight="1" x14ac:dyDescent="0.15">
      <c r="A19" s="3" t="s">
        <v>11</v>
      </c>
      <c r="B19" s="34">
        <v>22391</v>
      </c>
      <c r="C19" s="24">
        <v>10527</v>
      </c>
      <c r="D19" s="24">
        <v>11864</v>
      </c>
      <c r="E19" s="35">
        <v>9126</v>
      </c>
      <c r="F19" s="52">
        <v>-13</v>
      </c>
      <c r="G19" s="48">
        <f t="shared" ref="G19" si="2">SUBTOTAL(9,G20:G22)</f>
        <v>-22</v>
      </c>
      <c r="H19" s="50">
        <f t="shared" si="1"/>
        <v>9</v>
      </c>
      <c r="I19" s="27">
        <f>SUM(I20:I22)</f>
        <v>-10</v>
      </c>
      <c r="J19" s="53"/>
      <c r="L19" s="66"/>
    </row>
    <row r="20" spans="1:12" ht="18" customHeight="1" x14ac:dyDescent="0.15">
      <c r="A20" s="28" t="s">
        <v>12</v>
      </c>
      <c r="B20" s="18">
        <v>15743</v>
      </c>
      <c r="C20" s="19">
        <v>7355</v>
      </c>
      <c r="D20" s="19">
        <v>8388</v>
      </c>
      <c r="E20" s="20">
        <v>6223</v>
      </c>
      <c r="F20" s="11">
        <v>2</v>
      </c>
      <c r="G20" s="47">
        <v>-15</v>
      </c>
      <c r="H20" s="47">
        <f t="shared" si="1"/>
        <v>17</v>
      </c>
      <c r="I20" s="22">
        <v>1</v>
      </c>
      <c r="J20" s="53"/>
      <c r="L20" s="66"/>
    </row>
    <row r="21" spans="1:12" ht="18" customHeight="1" x14ac:dyDescent="0.15">
      <c r="A21" s="28" t="s">
        <v>13</v>
      </c>
      <c r="B21" s="18">
        <v>3760</v>
      </c>
      <c r="C21" s="19">
        <v>1726</v>
      </c>
      <c r="D21" s="19">
        <v>2034</v>
      </c>
      <c r="E21" s="20">
        <v>1507</v>
      </c>
      <c r="F21" s="11">
        <v>-10</v>
      </c>
      <c r="G21" s="47">
        <v>-4</v>
      </c>
      <c r="H21" s="47">
        <f t="shared" si="1"/>
        <v>-6</v>
      </c>
      <c r="I21" s="22">
        <v>-5</v>
      </c>
      <c r="J21" s="53"/>
      <c r="L21" s="66"/>
    </row>
    <row r="22" spans="1:12" ht="18" customHeight="1" x14ac:dyDescent="0.15">
      <c r="A22" s="60" t="s">
        <v>14</v>
      </c>
      <c r="B22" s="18">
        <v>2888</v>
      </c>
      <c r="C22" s="19">
        <v>1446</v>
      </c>
      <c r="D22" s="19">
        <v>1442</v>
      </c>
      <c r="E22" s="20">
        <v>1396</v>
      </c>
      <c r="F22" s="11">
        <v>-5</v>
      </c>
      <c r="G22" s="57">
        <v>-3</v>
      </c>
      <c r="H22" s="47">
        <f t="shared" si="1"/>
        <v>-2</v>
      </c>
      <c r="I22" s="22">
        <v>-6</v>
      </c>
      <c r="J22" s="58"/>
      <c r="K22" s="59"/>
      <c r="L22" s="66"/>
    </row>
    <row r="23" spans="1:12" ht="18" customHeight="1" x14ac:dyDescent="0.15">
      <c r="A23" s="3" t="s">
        <v>15</v>
      </c>
      <c r="B23" s="34">
        <v>42675</v>
      </c>
      <c r="C23" s="24">
        <v>20121</v>
      </c>
      <c r="D23" s="24">
        <v>22554</v>
      </c>
      <c r="E23" s="35">
        <v>16610</v>
      </c>
      <c r="F23" s="52">
        <v>-20</v>
      </c>
      <c r="G23" s="48">
        <f t="shared" ref="G23" si="3">SUBTOTAL(9,G24:G26)</f>
        <v>-19</v>
      </c>
      <c r="H23" s="50">
        <f t="shared" si="1"/>
        <v>-1</v>
      </c>
      <c r="I23" s="27">
        <f>SUM(I24:I26)</f>
        <v>1</v>
      </c>
      <c r="J23" s="53"/>
      <c r="L23" s="66"/>
    </row>
    <row r="24" spans="1:12" ht="18" customHeight="1" x14ac:dyDescent="0.15">
      <c r="A24" s="28" t="s">
        <v>16</v>
      </c>
      <c r="B24" s="18">
        <v>10890</v>
      </c>
      <c r="C24" s="19">
        <v>5078</v>
      </c>
      <c r="D24" s="19">
        <v>5812</v>
      </c>
      <c r="E24" s="20">
        <v>4553</v>
      </c>
      <c r="F24" s="11">
        <v>-35</v>
      </c>
      <c r="G24" s="47">
        <v>-9</v>
      </c>
      <c r="H24" s="47">
        <f t="shared" si="1"/>
        <v>-26</v>
      </c>
      <c r="I24" s="22">
        <v>-9</v>
      </c>
      <c r="J24" s="53"/>
      <c r="L24" s="66"/>
    </row>
    <row r="25" spans="1:12" ht="18" customHeight="1" x14ac:dyDescent="0.15">
      <c r="A25" s="28" t="s">
        <v>17</v>
      </c>
      <c r="B25" s="18">
        <v>6705</v>
      </c>
      <c r="C25" s="19">
        <v>3164</v>
      </c>
      <c r="D25" s="19">
        <v>3541</v>
      </c>
      <c r="E25" s="20">
        <v>2501</v>
      </c>
      <c r="F25" s="11">
        <v>-3</v>
      </c>
      <c r="G25" s="47">
        <v>-5</v>
      </c>
      <c r="H25" s="47">
        <f t="shared" si="1"/>
        <v>2</v>
      </c>
      <c r="I25" s="22">
        <v>1</v>
      </c>
      <c r="J25" s="53"/>
      <c r="L25" s="66"/>
    </row>
    <row r="26" spans="1:12" ht="18" customHeight="1" x14ac:dyDescent="0.15">
      <c r="A26" s="28" t="s">
        <v>36</v>
      </c>
      <c r="B26" s="18">
        <v>25080</v>
      </c>
      <c r="C26" s="19">
        <v>11879</v>
      </c>
      <c r="D26" s="19">
        <v>13201</v>
      </c>
      <c r="E26" s="20">
        <v>9556</v>
      </c>
      <c r="F26" s="11">
        <v>18</v>
      </c>
      <c r="G26" s="48">
        <v>-5</v>
      </c>
      <c r="H26" s="48">
        <f t="shared" si="1"/>
        <v>23</v>
      </c>
      <c r="I26" s="22">
        <v>9</v>
      </c>
      <c r="J26" s="53"/>
      <c r="L26" s="66"/>
    </row>
    <row r="27" spans="1:12" ht="18" customHeight="1" x14ac:dyDescent="0.15">
      <c r="A27" s="3" t="s">
        <v>18</v>
      </c>
      <c r="B27" s="34">
        <v>47878</v>
      </c>
      <c r="C27" s="24">
        <v>22944</v>
      </c>
      <c r="D27" s="24">
        <v>24934</v>
      </c>
      <c r="E27" s="35">
        <v>18885</v>
      </c>
      <c r="F27" s="52">
        <v>-62</v>
      </c>
      <c r="G27" s="49">
        <f t="shared" ref="G27" si="4">SUBTOTAL(9,G28:G33)</f>
        <v>-37</v>
      </c>
      <c r="H27" s="50">
        <f t="shared" si="1"/>
        <v>-25</v>
      </c>
      <c r="I27" s="27">
        <f>SUM(I28:I33)</f>
        <v>-11</v>
      </c>
      <c r="J27" s="53"/>
      <c r="L27" s="66"/>
    </row>
    <row r="28" spans="1:12" ht="18" customHeight="1" x14ac:dyDescent="0.15">
      <c r="A28" s="28" t="s">
        <v>19</v>
      </c>
      <c r="B28" s="18">
        <v>6673</v>
      </c>
      <c r="C28" s="19">
        <v>3134</v>
      </c>
      <c r="D28" s="19">
        <v>3539</v>
      </c>
      <c r="E28" s="20">
        <v>2829</v>
      </c>
      <c r="F28" s="11">
        <v>-19</v>
      </c>
      <c r="G28" s="49">
        <v>-10</v>
      </c>
      <c r="H28" s="47">
        <f t="shared" si="1"/>
        <v>-9</v>
      </c>
      <c r="I28" s="22">
        <v>-5</v>
      </c>
      <c r="J28" s="53"/>
      <c r="L28" s="66"/>
    </row>
    <row r="29" spans="1:12" ht="18" customHeight="1" x14ac:dyDescent="0.15">
      <c r="A29" s="28" t="s">
        <v>20</v>
      </c>
      <c r="B29" s="18">
        <v>7672</v>
      </c>
      <c r="C29" s="19">
        <v>3667</v>
      </c>
      <c r="D29" s="19">
        <v>4005</v>
      </c>
      <c r="E29" s="20">
        <v>2945</v>
      </c>
      <c r="F29" s="11">
        <v>4</v>
      </c>
      <c r="G29" s="47">
        <v>-4</v>
      </c>
      <c r="H29" s="47">
        <f t="shared" si="1"/>
        <v>8</v>
      </c>
      <c r="I29" s="22">
        <v>5</v>
      </c>
      <c r="J29" s="53"/>
      <c r="L29" s="66"/>
    </row>
    <row r="30" spans="1:12" ht="18" customHeight="1" x14ac:dyDescent="0.15">
      <c r="A30" s="28" t="s">
        <v>21</v>
      </c>
      <c r="B30" s="18">
        <v>5270</v>
      </c>
      <c r="C30" s="19">
        <v>2629</v>
      </c>
      <c r="D30" s="19">
        <v>2641</v>
      </c>
      <c r="E30" s="20">
        <v>2265</v>
      </c>
      <c r="F30" s="11">
        <v>-10</v>
      </c>
      <c r="G30" s="47">
        <v>-5</v>
      </c>
      <c r="H30" s="47">
        <f t="shared" si="1"/>
        <v>-5</v>
      </c>
      <c r="I30" s="22">
        <v>-6</v>
      </c>
      <c r="J30" s="53"/>
      <c r="L30" s="66"/>
    </row>
    <row r="31" spans="1:12" ht="18" customHeight="1" x14ac:dyDescent="0.15">
      <c r="A31" s="28" t="s">
        <v>22</v>
      </c>
      <c r="B31" s="18">
        <v>7621</v>
      </c>
      <c r="C31" s="19">
        <v>3615</v>
      </c>
      <c r="D31" s="19">
        <v>4006</v>
      </c>
      <c r="E31" s="20">
        <v>3020</v>
      </c>
      <c r="F31" s="11">
        <v>13</v>
      </c>
      <c r="G31" s="47">
        <v>0</v>
      </c>
      <c r="H31" s="47">
        <f t="shared" si="1"/>
        <v>13</v>
      </c>
      <c r="I31" s="22">
        <v>9</v>
      </c>
      <c r="J31" s="53"/>
      <c r="L31" s="66"/>
    </row>
    <row r="32" spans="1:12" ht="18" customHeight="1" x14ac:dyDescent="0.15">
      <c r="A32" s="28" t="s">
        <v>32</v>
      </c>
      <c r="B32" s="18">
        <v>11601</v>
      </c>
      <c r="C32" s="19">
        <v>5508</v>
      </c>
      <c r="D32" s="19">
        <v>6093</v>
      </c>
      <c r="E32" s="20">
        <v>4236</v>
      </c>
      <c r="F32" s="11">
        <v>-39</v>
      </c>
      <c r="G32" s="47">
        <v>-11</v>
      </c>
      <c r="H32" s="47">
        <f t="shared" si="1"/>
        <v>-28</v>
      </c>
      <c r="I32" s="22">
        <v>-11</v>
      </c>
      <c r="J32" s="53"/>
      <c r="L32" s="66"/>
    </row>
    <row r="33" spans="1:12" ht="18" customHeight="1" x14ac:dyDescent="0.15">
      <c r="A33" s="28" t="s">
        <v>34</v>
      </c>
      <c r="B33" s="18">
        <v>9041</v>
      </c>
      <c r="C33" s="19">
        <v>4391</v>
      </c>
      <c r="D33" s="19">
        <v>4650</v>
      </c>
      <c r="E33" s="20">
        <v>3590</v>
      </c>
      <c r="F33" s="11">
        <v>-11</v>
      </c>
      <c r="G33" s="47">
        <v>-7</v>
      </c>
      <c r="H33" s="47">
        <f t="shared" si="1"/>
        <v>-4</v>
      </c>
      <c r="I33" s="22">
        <v>-3</v>
      </c>
      <c r="J33" s="53"/>
      <c r="L33" s="66"/>
    </row>
    <row r="34" spans="1:12" ht="18" customHeight="1" x14ac:dyDescent="0.15">
      <c r="A34" s="3" t="s">
        <v>23</v>
      </c>
      <c r="B34" s="34">
        <v>38872</v>
      </c>
      <c r="C34" s="24">
        <v>18313</v>
      </c>
      <c r="D34" s="24">
        <v>20559</v>
      </c>
      <c r="E34" s="35">
        <v>17591</v>
      </c>
      <c r="F34" s="52">
        <v>-29</v>
      </c>
      <c r="G34" s="50">
        <f t="shared" ref="G34" si="5">SUBTOTAL(9,G35:G37)</f>
        <v>-24</v>
      </c>
      <c r="H34" s="49">
        <f t="shared" si="1"/>
        <v>-5</v>
      </c>
      <c r="I34" s="27">
        <f>SUM(I35:I37)</f>
        <v>-36</v>
      </c>
      <c r="J34" s="53"/>
      <c r="L34" s="66"/>
    </row>
    <row r="35" spans="1:12" ht="18" customHeight="1" x14ac:dyDescent="0.15">
      <c r="A35" s="28" t="s">
        <v>24</v>
      </c>
      <c r="B35" s="18">
        <v>20015</v>
      </c>
      <c r="C35" s="19">
        <v>9352</v>
      </c>
      <c r="D35" s="19">
        <v>10663</v>
      </c>
      <c r="E35" s="20">
        <v>9362</v>
      </c>
      <c r="F35" s="11">
        <v>-49</v>
      </c>
      <c r="G35" s="47">
        <v>-17</v>
      </c>
      <c r="H35" s="49">
        <f t="shared" si="1"/>
        <v>-32</v>
      </c>
      <c r="I35" s="22">
        <v>-44</v>
      </c>
      <c r="J35" s="53"/>
      <c r="L35" s="66"/>
    </row>
    <row r="36" spans="1:12" ht="18" customHeight="1" x14ac:dyDescent="0.15">
      <c r="A36" s="28" t="s">
        <v>25</v>
      </c>
      <c r="B36" s="18">
        <v>15302</v>
      </c>
      <c r="C36" s="19">
        <v>7271</v>
      </c>
      <c r="D36" s="19">
        <v>8031</v>
      </c>
      <c r="E36" s="20">
        <v>6481</v>
      </c>
      <c r="F36" s="11">
        <v>21</v>
      </c>
      <c r="G36" s="47">
        <v>-3</v>
      </c>
      <c r="H36" s="47">
        <f t="shared" si="1"/>
        <v>24</v>
      </c>
      <c r="I36" s="22">
        <v>11</v>
      </c>
      <c r="J36" s="53"/>
      <c r="L36" s="66"/>
    </row>
    <row r="37" spans="1:12" ht="18" customHeight="1" x14ac:dyDescent="0.15">
      <c r="A37" s="28" t="s">
        <v>26</v>
      </c>
      <c r="B37" s="18">
        <v>3555</v>
      </c>
      <c r="C37" s="19">
        <v>1690</v>
      </c>
      <c r="D37" s="19">
        <v>1865</v>
      </c>
      <c r="E37" s="20">
        <v>1748</v>
      </c>
      <c r="F37" s="11">
        <v>-1</v>
      </c>
      <c r="G37" s="47">
        <v>-4</v>
      </c>
      <c r="H37" s="47">
        <f t="shared" si="1"/>
        <v>3</v>
      </c>
      <c r="I37" s="22">
        <v>-3</v>
      </c>
      <c r="J37" s="53"/>
      <c r="L37" s="66"/>
    </row>
    <row r="38" spans="1:12" ht="18" customHeight="1" x14ac:dyDescent="0.15">
      <c r="A38" s="3" t="s">
        <v>27</v>
      </c>
      <c r="B38" s="34">
        <v>34146</v>
      </c>
      <c r="C38" s="24">
        <v>15945</v>
      </c>
      <c r="D38" s="24">
        <v>18201</v>
      </c>
      <c r="E38" s="54">
        <v>16831</v>
      </c>
      <c r="F38" s="52">
        <v>-70</v>
      </c>
      <c r="G38" s="50">
        <f t="shared" ref="G38" si="6">SUBTOTAL(9,G39:G43)</f>
        <v>-51</v>
      </c>
      <c r="H38" s="50">
        <f t="shared" si="1"/>
        <v>-19</v>
      </c>
      <c r="I38" s="27">
        <f>SUM(I39:I43)</f>
        <v>-20</v>
      </c>
      <c r="J38" s="53"/>
      <c r="L38" s="66"/>
    </row>
    <row r="39" spans="1:12" ht="18" customHeight="1" x14ac:dyDescent="0.15">
      <c r="A39" s="28" t="s">
        <v>28</v>
      </c>
      <c r="B39" s="18">
        <v>13896</v>
      </c>
      <c r="C39" s="19">
        <v>6436</v>
      </c>
      <c r="D39" s="19">
        <v>7460</v>
      </c>
      <c r="E39" s="20">
        <v>6744</v>
      </c>
      <c r="F39" s="11">
        <v>-24</v>
      </c>
      <c r="G39" s="47">
        <v>-16</v>
      </c>
      <c r="H39" s="47">
        <f t="shared" si="1"/>
        <v>-8</v>
      </c>
      <c r="I39" s="22">
        <v>-8</v>
      </c>
      <c r="J39" s="53"/>
      <c r="L39" s="66"/>
    </row>
    <row r="40" spans="1:12" ht="18" customHeight="1" x14ac:dyDescent="0.15">
      <c r="A40" s="28" t="s">
        <v>29</v>
      </c>
      <c r="B40" s="18">
        <v>2737</v>
      </c>
      <c r="C40" s="19">
        <v>1201</v>
      </c>
      <c r="D40" s="19">
        <v>1536</v>
      </c>
      <c r="E40" s="20">
        <v>1309</v>
      </c>
      <c r="F40" s="11">
        <v>-4</v>
      </c>
      <c r="G40" s="47">
        <v>-5</v>
      </c>
      <c r="H40" s="47">
        <f t="shared" si="1"/>
        <v>1</v>
      </c>
      <c r="I40" s="22">
        <v>1</v>
      </c>
      <c r="J40" s="53"/>
      <c r="L40" s="66"/>
    </row>
    <row r="41" spans="1:12" ht="18" customHeight="1" x14ac:dyDescent="0.15">
      <c r="A41" s="28" t="s">
        <v>30</v>
      </c>
      <c r="B41" s="18">
        <v>2435</v>
      </c>
      <c r="C41" s="19">
        <v>1109</v>
      </c>
      <c r="D41" s="19">
        <v>1326</v>
      </c>
      <c r="E41" s="20">
        <v>1252</v>
      </c>
      <c r="F41" s="11">
        <v>-11</v>
      </c>
      <c r="G41" s="47">
        <v>-5</v>
      </c>
      <c r="H41" s="47">
        <f t="shared" si="1"/>
        <v>-6</v>
      </c>
      <c r="I41" s="22">
        <v>0</v>
      </c>
      <c r="J41" s="53"/>
      <c r="L41" s="66"/>
    </row>
    <row r="42" spans="1:12" ht="18" customHeight="1" x14ac:dyDescent="0.15">
      <c r="A42" s="28" t="s">
        <v>31</v>
      </c>
      <c r="B42" s="18">
        <v>396</v>
      </c>
      <c r="C42" s="19">
        <v>176</v>
      </c>
      <c r="D42" s="19">
        <v>220</v>
      </c>
      <c r="E42" s="20">
        <v>217</v>
      </c>
      <c r="F42" s="11">
        <v>-2</v>
      </c>
      <c r="G42" s="47">
        <v>-1</v>
      </c>
      <c r="H42" s="47">
        <f t="shared" si="1"/>
        <v>-1</v>
      </c>
      <c r="I42" s="22">
        <v>1</v>
      </c>
      <c r="J42" s="53"/>
      <c r="L42" s="66"/>
    </row>
    <row r="43" spans="1:12" ht="18" customHeight="1" thickBot="1" x14ac:dyDescent="0.2">
      <c r="A43" s="37" t="s">
        <v>33</v>
      </c>
      <c r="B43" s="38">
        <v>14682</v>
      </c>
      <c r="C43" s="39">
        <v>7023</v>
      </c>
      <c r="D43" s="39">
        <v>7659</v>
      </c>
      <c r="E43" s="40">
        <v>7309</v>
      </c>
      <c r="F43" s="62">
        <v>-29</v>
      </c>
      <c r="G43" s="51">
        <v>-24</v>
      </c>
      <c r="H43" s="78">
        <f>F43-G43</f>
        <v>-5</v>
      </c>
      <c r="I43" s="42">
        <v>-14</v>
      </c>
      <c r="J43" s="53"/>
      <c r="L43" s="66"/>
    </row>
    <row r="44" spans="1:12" ht="18" customHeight="1" x14ac:dyDescent="0.15">
      <c r="A44" s="71" t="s">
        <v>64</v>
      </c>
      <c r="B44" s="61"/>
      <c r="H44" s="77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6"/>
  <sheetViews>
    <sheetView view="pageBreakPreview" zoomScale="80" zoomScaleNormal="80" zoomScaleSheetLayoutView="80" workbookViewId="0">
      <pane xSplit="1" ySplit="4" topLeftCell="B5" activePane="bottomRight" state="frozen"/>
      <selection activeCell="M24" sqref="M24"/>
      <selection pane="topRight" activeCell="M24" sqref="M24"/>
      <selection pane="bottomLeft" activeCell="M24" sqref="M24"/>
      <selection pane="bottomRight" activeCell="P13" sqref="P13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5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5" ht="18" customHeight="1" x14ac:dyDescent="0.15">
      <c r="A2" s="81"/>
      <c r="B2" s="84" t="s">
        <v>56</v>
      </c>
      <c r="C2" s="85"/>
      <c r="D2" s="85"/>
      <c r="E2" s="86"/>
      <c r="F2" s="87" t="s">
        <v>37</v>
      </c>
      <c r="G2" s="88"/>
      <c r="H2" s="88"/>
      <c r="I2" s="89"/>
    </row>
    <row r="3" spans="1:15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5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5" ht="18" customHeight="1" x14ac:dyDescent="0.15">
      <c r="A5" s="4" t="s">
        <v>0</v>
      </c>
      <c r="B5" s="9">
        <v>912833</v>
      </c>
      <c r="C5" s="10">
        <v>430410</v>
      </c>
      <c r="D5" s="10">
        <v>482423</v>
      </c>
      <c r="E5" s="10">
        <v>395263</v>
      </c>
      <c r="F5" s="11">
        <f>SUBTOTAL(9,F6:F43)</f>
        <v>-690</v>
      </c>
      <c r="G5" s="49">
        <f>SUBTOTAL(9,G6:G43)</f>
        <v>-647</v>
      </c>
      <c r="H5" s="55">
        <f>SUBTOTAL(9,H6:H43)</f>
        <v>-43</v>
      </c>
      <c r="I5" s="12">
        <f>I6+I7</f>
        <v>-113</v>
      </c>
      <c r="J5" s="53"/>
      <c r="L5" s="66"/>
    </row>
    <row r="6" spans="1:15" ht="18" customHeight="1" x14ac:dyDescent="0.15">
      <c r="A6" s="13" t="s">
        <v>1</v>
      </c>
      <c r="B6" s="14">
        <v>719026</v>
      </c>
      <c r="C6" s="10">
        <v>338952</v>
      </c>
      <c r="D6" s="10">
        <v>380074</v>
      </c>
      <c r="E6" s="10">
        <v>312829</v>
      </c>
      <c r="F6" s="11">
        <f>SUBTOTAL(9,F8:F16)</f>
        <v>-480</v>
      </c>
      <c r="G6" s="47">
        <f t="shared" ref="G6" si="0">SUBTOTAL(9,G8:G16)</f>
        <v>-454</v>
      </c>
      <c r="H6" s="68">
        <f>SUBTOTAL(9,H8:H16)</f>
        <v>-26</v>
      </c>
      <c r="I6" s="56">
        <f>SUM(I8:I16)</f>
        <v>-67</v>
      </c>
      <c r="J6" s="53"/>
      <c r="L6" s="66"/>
    </row>
    <row r="7" spans="1:15" ht="18" customHeight="1" x14ac:dyDescent="0.15">
      <c r="A7" s="2" t="s">
        <v>2</v>
      </c>
      <c r="B7" s="15">
        <v>193807</v>
      </c>
      <c r="C7" s="16">
        <v>91458</v>
      </c>
      <c r="D7" s="16">
        <v>102349</v>
      </c>
      <c r="E7" s="16">
        <v>82434</v>
      </c>
      <c r="F7" s="67">
        <f>SUBTOTAL(9,F17:F43)</f>
        <v>-210</v>
      </c>
      <c r="G7" s="48">
        <f>SUBTOTAL(9,G17:G43)</f>
        <v>-193</v>
      </c>
      <c r="H7" s="69">
        <f t="shared" ref="H7" si="1">SUBTOTAL(9,H17:H43)</f>
        <v>-17</v>
      </c>
      <c r="I7" s="17">
        <f>SUM(I17:I43)/2</f>
        <v>-46</v>
      </c>
      <c r="J7" s="53"/>
      <c r="L7" s="66"/>
    </row>
    <row r="8" spans="1:15" ht="18" customHeight="1" x14ac:dyDescent="0.15">
      <c r="A8" s="13" t="s">
        <v>3</v>
      </c>
      <c r="B8" s="18">
        <v>354466</v>
      </c>
      <c r="C8" s="19">
        <v>166923</v>
      </c>
      <c r="D8" s="19">
        <v>187543</v>
      </c>
      <c r="E8" s="20">
        <v>158290</v>
      </c>
      <c r="F8" s="11">
        <f>G8+H8</f>
        <v>-242</v>
      </c>
      <c r="G8" s="47">
        <v>-196</v>
      </c>
      <c r="H8" s="21">
        <v>-46</v>
      </c>
      <c r="I8" s="22">
        <v>-81</v>
      </c>
      <c r="J8" s="53"/>
      <c r="L8" s="66"/>
    </row>
    <row r="9" spans="1:15" ht="18" customHeight="1" x14ac:dyDescent="0.15">
      <c r="A9" s="13" t="s">
        <v>4</v>
      </c>
      <c r="B9" s="18">
        <v>47482</v>
      </c>
      <c r="C9" s="19">
        <v>22046</v>
      </c>
      <c r="D9" s="19">
        <v>25436</v>
      </c>
      <c r="E9" s="20">
        <v>20043</v>
      </c>
      <c r="F9" s="11">
        <f t="shared" ref="F9:F18" si="2">G9+H9</f>
        <v>-32</v>
      </c>
      <c r="G9" s="47">
        <v>-35</v>
      </c>
      <c r="H9" s="21">
        <v>3</v>
      </c>
      <c r="I9" s="22">
        <v>9</v>
      </c>
      <c r="J9" s="53"/>
      <c r="L9" s="80"/>
    </row>
    <row r="10" spans="1:15" ht="18" customHeight="1" x14ac:dyDescent="0.15">
      <c r="A10" s="13" t="s">
        <v>5</v>
      </c>
      <c r="B10" s="18">
        <v>60057</v>
      </c>
      <c r="C10" s="19">
        <v>28222</v>
      </c>
      <c r="D10" s="19">
        <v>31835</v>
      </c>
      <c r="E10" s="20">
        <v>24120</v>
      </c>
      <c r="F10" s="11">
        <f t="shared" si="2"/>
        <v>-65</v>
      </c>
      <c r="G10" s="47">
        <v>-58</v>
      </c>
      <c r="H10" s="21">
        <v>-7</v>
      </c>
      <c r="I10" s="22">
        <v>3</v>
      </c>
      <c r="J10" s="53"/>
      <c r="L10" s="66"/>
    </row>
    <row r="11" spans="1:15" ht="18" customHeight="1" x14ac:dyDescent="0.15">
      <c r="A11" s="13" t="s">
        <v>6</v>
      </c>
      <c r="B11" s="18">
        <v>25991</v>
      </c>
      <c r="C11" s="19">
        <v>12331</v>
      </c>
      <c r="D11" s="19">
        <v>13660</v>
      </c>
      <c r="E11" s="20">
        <v>10254</v>
      </c>
      <c r="F11" s="11">
        <f t="shared" si="2"/>
        <v>-36</v>
      </c>
      <c r="G11" s="47">
        <v>-22</v>
      </c>
      <c r="H11" s="21">
        <v>-14</v>
      </c>
      <c r="I11" s="22">
        <v>3</v>
      </c>
      <c r="J11" s="53"/>
      <c r="L11" s="66"/>
    </row>
    <row r="12" spans="1:15" ht="18" customHeight="1" x14ac:dyDescent="0.15">
      <c r="A12" s="13" t="s">
        <v>7</v>
      </c>
      <c r="B12" s="18">
        <v>23115</v>
      </c>
      <c r="C12" s="19">
        <v>11236</v>
      </c>
      <c r="D12" s="19">
        <v>11879</v>
      </c>
      <c r="E12" s="20">
        <v>10157</v>
      </c>
      <c r="F12" s="11">
        <f t="shared" si="2"/>
        <v>-35</v>
      </c>
      <c r="G12" s="47">
        <v>-24</v>
      </c>
      <c r="H12" s="21">
        <v>-11</v>
      </c>
      <c r="I12" s="22">
        <v>-10</v>
      </c>
      <c r="J12" s="53"/>
      <c r="L12" s="66"/>
    </row>
    <row r="13" spans="1:15" ht="18" customHeight="1" x14ac:dyDescent="0.15">
      <c r="A13" s="13" t="s">
        <v>8</v>
      </c>
      <c r="B13" s="18">
        <v>68786</v>
      </c>
      <c r="C13" s="19">
        <v>32204</v>
      </c>
      <c r="D13" s="19">
        <v>36582</v>
      </c>
      <c r="E13" s="20">
        <v>31143</v>
      </c>
      <c r="F13" s="11">
        <f t="shared" si="2"/>
        <v>-58</v>
      </c>
      <c r="G13" s="47">
        <v>-66</v>
      </c>
      <c r="H13" s="21">
        <v>8</v>
      </c>
      <c r="I13" s="22">
        <v>-6</v>
      </c>
      <c r="J13" s="53"/>
      <c r="L13" s="66"/>
    </row>
    <row r="14" spans="1:15" ht="18" customHeight="1" x14ac:dyDescent="0.15">
      <c r="A14" s="13" t="s">
        <v>9</v>
      </c>
      <c r="B14" s="18">
        <v>26732</v>
      </c>
      <c r="C14" s="19">
        <v>12418</v>
      </c>
      <c r="D14" s="19">
        <v>14314</v>
      </c>
      <c r="E14" s="20">
        <v>13014</v>
      </c>
      <c r="F14" s="11">
        <f t="shared" si="2"/>
        <v>-27</v>
      </c>
      <c r="G14" s="47">
        <v>-28</v>
      </c>
      <c r="H14" s="21">
        <v>1</v>
      </c>
      <c r="I14" s="22">
        <v>-17</v>
      </c>
      <c r="J14" s="53"/>
      <c r="L14" s="66"/>
      <c r="O14" s="79"/>
    </row>
    <row r="15" spans="1:15" ht="18" customHeight="1" x14ac:dyDescent="0.15">
      <c r="A15" s="13" t="s">
        <v>35</v>
      </c>
      <c r="B15" s="18">
        <v>58269</v>
      </c>
      <c r="C15" s="19">
        <v>27534</v>
      </c>
      <c r="D15" s="19">
        <v>30735</v>
      </c>
      <c r="E15" s="20">
        <v>23442</v>
      </c>
      <c r="F15" s="11">
        <f t="shared" si="2"/>
        <v>0</v>
      </c>
      <c r="G15" s="47">
        <v>-20</v>
      </c>
      <c r="H15" s="21">
        <v>20</v>
      </c>
      <c r="I15" s="22">
        <v>13</v>
      </c>
      <c r="J15" s="53"/>
      <c r="L15" s="66"/>
    </row>
    <row r="16" spans="1:15" ht="18" customHeight="1" x14ac:dyDescent="0.15">
      <c r="A16" s="13" t="s">
        <v>39</v>
      </c>
      <c r="B16" s="18">
        <v>54128</v>
      </c>
      <c r="C16" s="19">
        <v>26038</v>
      </c>
      <c r="D16" s="19">
        <v>28090</v>
      </c>
      <c r="E16" s="20">
        <v>22366</v>
      </c>
      <c r="F16" s="11">
        <f t="shared" si="2"/>
        <v>15</v>
      </c>
      <c r="G16" s="48">
        <v>-5</v>
      </c>
      <c r="H16" s="21">
        <v>20</v>
      </c>
      <c r="I16" s="22">
        <v>19</v>
      </c>
      <c r="J16" s="53"/>
      <c r="L16" s="66"/>
    </row>
    <row r="17" spans="1:13" ht="18" customHeight="1" x14ac:dyDescent="0.15">
      <c r="A17" s="5" t="s">
        <v>10</v>
      </c>
      <c r="B17" s="23">
        <v>8039</v>
      </c>
      <c r="C17" s="24">
        <v>3699</v>
      </c>
      <c r="D17" s="24">
        <v>4340</v>
      </c>
      <c r="E17" s="25">
        <v>3431</v>
      </c>
      <c r="F17" s="52">
        <f>SUBTOTAL(9,F18)</f>
        <v>-16</v>
      </c>
      <c r="G17" s="48">
        <f>SUBTOTAL(9,G18)</f>
        <v>-14</v>
      </c>
      <c r="H17" s="26">
        <f>SUBTOTAL(9,H18)</f>
        <v>-2</v>
      </c>
      <c r="I17" s="27">
        <f>SUM(I18)</f>
        <v>-6</v>
      </c>
      <c r="J17" s="53"/>
      <c r="L17" s="66"/>
    </row>
    <row r="18" spans="1:13" ht="18" customHeight="1" x14ac:dyDescent="0.15">
      <c r="A18" s="28" t="s">
        <v>38</v>
      </c>
      <c r="B18" s="29">
        <v>8039</v>
      </c>
      <c r="C18" s="30">
        <v>3699</v>
      </c>
      <c r="D18" s="30">
        <v>4340</v>
      </c>
      <c r="E18" s="31">
        <v>3431</v>
      </c>
      <c r="F18" s="11">
        <f t="shared" si="2"/>
        <v>-16</v>
      </c>
      <c r="G18" s="48">
        <v>-14</v>
      </c>
      <c r="H18" s="32">
        <v>-2</v>
      </c>
      <c r="I18" s="33">
        <v>-6</v>
      </c>
      <c r="J18" s="53"/>
      <c r="L18" s="66"/>
    </row>
    <row r="19" spans="1:13" ht="18" customHeight="1" x14ac:dyDescent="0.15">
      <c r="A19" s="3" t="s">
        <v>11</v>
      </c>
      <c r="B19" s="34">
        <v>22359</v>
      </c>
      <c r="C19" s="24">
        <v>10516</v>
      </c>
      <c r="D19" s="24">
        <v>11843</v>
      </c>
      <c r="E19" s="35">
        <v>9112</v>
      </c>
      <c r="F19" s="52">
        <f>SUBTOTAL(9,F20:F22)</f>
        <v>-32</v>
      </c>
      <c r="G19" s="48">
        <f t="shared" ref="G19:H19" si="3">SUBTOTAL(9,G20:G22)</f>
        <v>-25</v>
      </c>
      <c r="H19" s="26">
        <f t="shared" si="3"/>
        <v>-7</v>
      </c>
      <c r="I19" s="36">
        <f>SUM(I20:I22)</f>
        <v>-14</v>
      </c>
      <c r="J19" s="53"/>
      <c r="L19" s="66"/>
    </row>
    <row r="20" spans="1:13" ht="18" customHeight="1" x14ac:dyDescent="0.15">
      <c r="A20" s="28" t="s">
        <v>12</v>
      </c>
      <c r="B20" s="18">
        <v>15728</v>
      </c>
      <c r="C20" s="19">
        <v>7352</v>
      </c>
      <c r="D20" s="19">
        <v>8376</v>
      </c>
      <c r="E20" s="20">
        <v>6222</v>
      </c>
      <c r="F20" s="11">
        <f>G20+H20</f>
        <v>-15</v>
      </c>
      <c r="G20" s="47">
        <v>-14</v>
      </c>
      <c r="H20" s="21">
        <v>-1</v>
      </c>
      <c r="I20" s="22">
        <v>-1</v>
      </c>
      <c r="J20" s="53"/>
      <c r="L20" s="66"/>
    </row>
    <row r="21" spans="1:13" ht="18" customHeight="1" x14ac:dyDescent="0.15">
      <c r="A21" s="28" t="s">
        <v>13</v>
      </c>
      <c r="B21" s="18">
        <v>3755</v>
      </c>
      <c r="C21" s="19">
        <v>1722</v>
      </c>
      <c r="D21" s="19">
        <v>2033</v>
      </c>
      <c r="E21" s="20">
        <v>1503</v>
      </c>
      <c r="F21" s="11">
        <f t="shared" ref="F21:F43" si="4">G21+H21</f>
        <v>-5</v>
      </c>
      <c r="G21" s="47">
        <v>-3</v>
      </c>
      <c r="H21" s="21">
        <v>-2</v>
      </c>
      <c r="I21" s="22">
        <v>-4</v>
      </c>
      <c r="J21" s="53"/>
      <c r="L21" s="66"/>
    </row>
    <row r="22" spans="1:13" ht="18" customHeight="1" x14ac:dyDescent="0.15">
      <c r="A22" s="60" t="s">
        <v>14</v>
      </c>
      <c r="B22" s="18">
        <v>2876</v>
      </c>
      <c r="C22" s="19">
        <v>1442</v>
      </c>
      <c r="D22" s="19">
        <v>1434</v>
      </c>
      <c r="E22" s="20">
        <v>1387</v>
      </c>
      <c r="F22" s="11">
        <f t="shared" si="4"/>
        <v>-12</v>
      </c>
      <c r="G22" s="57">
        <v>-8</v>
      </c>
      <c r="H22" s="21">
        <v>-4</v>
      </c>
      <c r="I22" s="22">
        <v>-9</v>
      </c>
      <c r="J22" s="58"/>
      <c r="K22" s="59"/>
      <c r="L22" s="66"/>
    </row>
    <row r="23" spans="1:13" ht="18" customHeight="1" x14ac:dyDescent="0.15">
      <c r="A23" s="3" t="s">
        <v>15</v>
      </c>
      <c r="B23" s="34">
        <v>42607</v>
      </c>
      <c r="C23" s="24">
        <v>20088</v>
      </c>
      <c r="D23" s="24">
        <v>22519</v>
      </c>
      <c r="E23" s="35">
        <v>16598</v>
      </c>
      <c r="F23" s="52">
        <f>SUBTOTAL(9,F24:F26)</f>
        <v>-68</v>
      </c>
      <c r="G23" s="48">
        <f t="shared" ref="G23:H23" si="5">SUBTOTAL(9,G24:G26)</f>
        <v>-44</v>
      </c>
      <c r="H23" s="26">
        <f t="shared" si="5"/>
        <v>-24</v>
      </c>
      <c r="I23" s="36">
        <f>SUM(I24:I26)</f>
        <v>-12</v>
      </c>
      <c r="J23" s="53"/>
      <c r="L23" s="66"/>
    </row>
    <row r="24" spans="1:13" ht="18" customHeight="1" x14ac:dyDescent="0.15">
      <c r="A24" s="28" t="s">
        <v>16</v>
      </c>
      <c r="B24" s="18">
        <v>10869</v>
      </c>
      <c r="C24" s="19">
        <v>5064</v>
      </c>
      <c r="D24" s="19">
        <v>5805</v>
      </c>
      <c r="E24" s="20">
        <v>4551</v>
      </c>
      <c r="F24" s="11">
        <f t="shared" si="4"/>
        <v>-21</v>
      </c>
      <c r="G24" s="47">
        <v>-17</v>
      </c>
      <c r="H24" s="21">
        <v>-4</v>
      </c>
      <c r="I24" s="22">
        <v>-2</v>
      </c>
      <c r="J24" s="53"/>
      <c r="L24" s="66"/>
    </row>
    <row r="25" spans="1:13" ht="18" customHeight="1" x14ac:dyDescent="0.15">
      <c r="A25" s="28" t="s">
        <v>17</v>
      </c>
      <c r="B25" s="18">
        <v>6693</v>
      </c>
      <c r="C25" s="19">
        <v>3161</v>
      </c>
      <c r="D25" s="19">
        <v>3532</v>
      </c>
      <c r="E25" s="20">
        <v>2500</v>
      </c>
      <c r="F25" s="11">
        <f t="shared" si="4"/>
        <v>-12</v>
      </c>
      <c r="G25" s="47">
        <v>-9</v>
      </c>
      <c r="H25" s="21">
        <v>-3</v>
      </c>
      <c r="I25" s="22">
        <v>-1</v>
      </c>
      <c r="J25" s="53"/>
      <c r="L25" s="66"/>
      <c r="M25" s="79"/>
    </row>
    <row r="26" spans="1:13" ht="18" customHeight="1" x14ac:dyDescent="0.15">
      <c r="A26" s="28" t="s">
        <v>36</v>
      </c>
      <c r="B26" s="18">
        <v>25045</v>
      </c>
      <c r="C26" s="19">
        <v>11863</v>
      </c>
      <c r="D26" s="19">
        <v>13182</v>
      </c>
      <c r="E26" s="20">
        <v>9547</v>
      </c>
      <c r="F26" s="11">
        <f t="shared" si="4"/>
        <v>-35</v>
      </c>
      <c r="G26" s="48">
        <v>-18</v>
      </c>
      <c r="H26" s="21">
        <v>-17</v>
      </c>
      <c r="I26" s="22">
        <v>-9</v>
      </c>
      <c r="J26" s="53"/>
      <c r="L26" s="66"/>
    </row>
    <row r="27" spans="1:13" ht="18" customHeight="1" x14ac:dyDescent="0.15">
      <c r="A27" s="3" t="s">
        <v>18</v>
      </c>
      <c r="B27" s="34">
        <v>47857</v>
      </c>
      <c r="C27" s="24">
        <v>22928</v>
      </c>
      <c r="D27" s="24">
        <v>24929</v>
      </c>
      <c r="E27" s="35">
        <v>18892</v>
      </c>
      <c r="F27" s="52">
        <f>SUBTOTAL(9,F28:F33)</f>
        <v>-21</v>
      </c>
      <c r="G27" s="49">
        <f t="shared" ref="G27:H27" si="6">SUBTOTAL(9,G28:G33)</f>
        <v>-45</v>
      </c>
      <c r="H27" s="26">
        <f t="shared" si="6"/>
        <v>24</v>
      </c>
      <c r="I27" s="36">
        <f>SUM(I28:I33)</f>
        <v>7</v>
      </c>
      <c r="J27" s="53"/>
      <c r="L27" s="66"/>
    </row>
    <row r="28" spans="1:13" ht="18" customHeight="1" x14ac:dyDescent="0.15">
      <c r="A28" s="28" t="s">
        <v>19</v>
      </c>
      <c r="B28" s="18">
        <v>6662</v>
      </c>
      <c r="C28" s="19">
        <v>3131</v>
      </c>
      <c r="D28" s="19">
        <v>3531</v>
      </c>
      <c r="E28" s="20">
        <v>2828</v>
      </c>
      <c r="F28" s="11">
        <f t="shared" si="4"/>
        <v>-11</v>
      </c>
      <c r="G28" s="49">
        <v>-9</v>
      </c>
      <c r="H28" s="21">
        <v>-2</v>
      </c>
      <c r="I28" s="22">
        <v>-1</v>
      </c>
      <c r="J28" s="53"/>
      <c r="L28" s="66"/>
    </row>
    <row r="29" spans="1:13" ht="18" customHeight="1" x14ac:dyDescent="0.15">
      <c r="A29" s="28" t="s">
        <v>20</v>
      </c>
      <c r="B29" s="18">
        <v>7699</v>
      </c>
      <c r="C29" s="19">
        <v>3674</v>
      </c>
      <c r="D29" s="19">
        <v>4025</v>
      </c>
      <c r="E29" s="20">
        <v>2953</v>
      </c>
      <c r="F29" s="11">
        <f t="shared" si="4"/>
        <v>27</v>
      </c>
      <c r="G29" s="47">
        <v>1</v>
      </c>
      <c r="H29" s="21">
        <v>26</v>
      </c>
      <c r="I29" s="22">
        <v>8</v>
      </c>
      <c r="J29" s="53"/>
      <c r="L29" s="66"/>
    </row>
    <row r="30" spans="1:13" ht="18" customHeight="1" x14ac:dyDescent="0.15">
      <c r="A30" s="28" t="s">
        <v>21</v>
      </c>
      <c r="B30" s="18">
        <v>5255</v>
      </c>
      <c r="C30" s="19">
        <v>2619</v>
      </c>
      <c r="D30" s="19">
        <v>2636</v>
      </c>
      <c r="E30" s="20">
        <v>2261</v>
      </c>
      <c r="F30" s="11">
        <f t="shared" si="4"/>
        <v>-15</v>
      </c>
      <c r="G30" s="47">
        <v>-10</v>
      </c>
      <c r="H30" s="21">
        <v>-5</v>
      </c>
      <c r="I30" s="22">
        <v>-4</v>
      </c>
      <c r="J30" s="53"/>
      <c r="L30" s="66"/>
    </row>
    <row r="31" spans="1:13" ht="18" customHeight="1" x14ac:dyDescent="0.15">
      <c r="A31" s="28" t="s">
        <v>22</v>
      </c>
      <c r="B31" s="18">
        <v>7617</v>
      </c>
      <c r="C31" s="19">
        <v>3616</v>
      </c>
      <c r="D31" s="19">
        <v>4001</v>
      </c>
      <c r="E31" s="20">
        <v>3023</v>
      </c>
      <c r="F31" s="11">
        <f t="shared" si="4"/>
        <v>-4</v>
      </c>
      <c r="G31" s="47">
        <v>-5</v>
      </c>
      <c r="H31" s="21">
        <v>1</v>
      </c>
      <c r="I31" s="22">
        <v>3</v>
      </c>
      <c r="J31" s="53"/>
      <c r="L31" s="66"/>
    </row>
    <row r="32" spans="1:13" ht="18" customHeight="1" x14ac:dyDescent="0.15">
      <c r="A32" s="28" t="s">
        <v>32</v>
      </c>
      <c r="B32" s="18">
        <v>11591</v>
      </c>
      <c r="C32" s="19">
        <v>5505</v>
      </c>
      <c r="D32" s="19">
        <v>6086</v>
      </c>
      <c r="E32" s="20">
        <v>4235</v>
      </c>
      <c r="F32" s="11">
        <f t="shared" si="4"/>
        <v>-10</v>
      </c>
      <c r="G32" s="47">
        <v>-12</v>
      </c>
      <c r="H32" s="21">
        <v>2</v>
      </c>
      <c r="I32" s="22">
        <v>-1</v>
      </c>
      <c r="J32" s="53"/>
      <c r="L32" s="66"/>
    </row>
    <row r="33" spans="1:12" ht="18" customHeight="1" x14ac:dyDescent="0.15">
      <c r="A33" s="28" t="s">
        <v>34</v>
      </c>
      <c r="B33" s="18">
        <v>9033</v>
      </c>
      <c r="C33" s="19">
        <v>4383</v>
      </c>
      <c r="D33" s="19">
        <v>4650</v>
      </c>
      <c r="E33" s="20">
        <v>3592</v>
      </c>
      <c r="F33" s="11">
        <f t="shared" si="4"/>
        <v>-8</v>
      </c>
      <c r="G33" s="47">
        <v>-10</v>
      </c>
      <c r="H33" s="21">
        <v>2</v>
      </c>
      <c r="I33" s="22">
        <v>2</v>
      </c>
      <c r="J33" s="53"/>
      <c r="L33" s="66"/>
    </row>
    <row r="34" spans="1:12" ht="18" customHeight="1" x14ac:dyDescent="0.15">
      <c r="A34" s="3" t="s">
        <v>23</v>
      </c>
      <c r="B34" s="34">
        <v>38839</v>
      </c>
      <c r="C34" s="24">
        <v>18297</v>
      </c>
      <c r="D34" s="24">
        <v>20542</v>
      </c>
      <c r="E34" s="35">
        <v>17581</v>
      </c>
      <c r="F34" s="52">
        <f>SUBTOTAL(9,F35:F37)</f>
        <v>-33</v>
      </c>
      <c r="G34" s="50">
        <f t="shared" ref="G34:H34" si="7">SUBTOTAL(9,G35:G37)</f>
        <v>-31</v>
      </c>
      <c r="H34" s="26">
        <f t="shared" si="7"/>
        <v>-2</v>
      </c>
      <c r="I34" s="36">
        <f>SUM(I35:I37)</f>
        <v>-10</v>
      </c>
      <c r="J34" s="53"/>
      <c r="L34" s="66"/>
    </row>
    <row r="35" spans="1:12" ht="18" customHeight="1" x14ac:dyDescent="0.15">
      <c r="A35" s="28" t="s">
        <v>24</v>
      </c>
      <c r="B35" s="18">
        <v>20000</v>
      </c>
      <c r="C35" s="19">
        <v>9347</v>
      </c>
      <c r="D35" s="19">
        <v>10653</v>
      </c>
      <c r="E35" s="20">
        <v>9350</v>
      </c>
      <c r="F35" s="11">
        <f t="shared" si="4"/>
        <v>-15</v>
      </c>
      <c r="G35" s="47">
        <v>-25</v>
      </c>
      <c r="H35" s="21">
        <v>10</v>
      </c>
      <c r="I35" s="22">
        <v>-12</v>
      </c>
      <c r="J35" s="53"/>
      <c r="L35" s="66"/>
    </row>
    <row r="36" spans="1:12" ht="18" customHeight="1" x14ac:dyDescent="0.15">
      <c r="A36" s="28" t="s">
        <v>25</v>
      </c>
      <c r="B36" s="18">
        <v>15290</v>
      </c>
      <c r="C36" s="19">
        <v>7264</v>
      </c>
      <c r="D36" s="19">
        <v>8026</v>
      </c>
      <c r="E36" s="20">
        <v>6483</v>
      </c>
      <c r="F36" s="11">
        <f t="shared" si="4"/>
        <v>-12</v>
      </c>
      <c r="G36" s="47">
        <v>-2</v>
      </c>
      <c r="H36" s="21">
        <v>-10</v>
      </c>
      <c r="I36" s="22">
        <v>2</v>
      </c>
      <c r="J36" s="53"/>
      <c r="L36" s="66"/>
    </row>
    <row r="37" spans="1:12" ht="18" customHeight="1" x14ac:dyDescent="0.15">
      <c r="A37" s="28" t="s">
        <v>26</v>
      </c>
      <c r="B37" s="18">
        <v>3549</v>
      </c>
      <c r="C37" s="19">
        <v>1686</v>
      </c>
      <c r="D37" s="19">
        <v>1863</v>
      </c>
      <c r="E37" s="20">
        <v>1748</v>
      </c>
      <c r="F37" s="11">
        <f t="shared" si="4"/>
        <v>-6</v>
      </c>
      <c r="G37" s="47">
        <v>-4</v>
      </c>
      <c r="H37" s="21">
        <v>-2</v>
      </c>
      <c r="I37" s="22">
        <v>0</v>
      </c>
      <c r="J37" s="53"/>
      <c r="L37" s="66"/>
    </row>
    <row r="38" spans="1:12" ht="18" customHeight="1" x14ac:dyDescent="0.15">
      <c r="A38" s="3" t="s">
        <v>27</v>
      </c>
      <c r="B38" s="34">
        <v>34106</v>
      </c>
      <c r="C38" s="24">
        <v>15930</v>
      </c>
      <c r="D38" s="24">
        <v>18176</v>
      </c>
      <c r="E38" s="54">
        <v>16820</v>
      </c>
      <c r="F38" s="52">
        <f>SUBTOTAL(9,F39:F43)</f>
        <v>-40</v>
      </c>
      <c r="G38" s="50">
        <f t="shared" ref="G38" si="8">SUBTOTAL(9,G39:G43)</f>
        <v>-34</v>
      </c>
      <c r="H38" s="26">
        <f>SUBTOTAL(9,H39:H43)</f>
        <v>-6</v>
      </c>
      <c r="I38" s="36">
        <f>SUM(I39:I43)</f>
        <v>-11</v>
      </c>
      <c r="J38" s="53"/>
      <c r="L38" s="66"/>
    </row>
    <row r="39" spans="1:12" ht="18" customHeight="1" x14ac:dyDescent="0.15">
      <c r="A39" s="28" t="s">
        <v>28</v>
      </c>
      <c r="B39" s="18">
        <v>13883</v>
      </c>
      <c r="C39" s="19">
        <v>6429</v>
      </c>
      <c r="D39" s="19">
        <v>7454</v>
      </c>
      <c r="E39" s="20">
        <v>6736</v>
      </c>
      <c r="F39" s="11">
        <f t="shared" si="4"/>
        <v>-13</v>
      </c>
      <c r="G39" s="47">
        <v>-3</v>
      </c>
      <c r="H39" s="21">
        <v>-10</v>
      </c>
      <c r="I39" s="22">
        <v>-8</v>
      </c>
      <c r="J39" s="53"/>
      <c r="L39" s="66"/>
    </row>
    <row r="40" spans="1:12" ht="18" customHeight="1" x14ac:dyDescent="0.15">
      <c r="A40" s="28" t="s">
        <v>29</v>
      </c>
      <c r="B40" s="18">
        <v>2729</v>
      </c>
      <c r="C40" s="19">
        <v>1196</v>
      </c>
      <c r="D40" s="19">
        <v>1533</v>
      </c>
      <c r="E40" s="20">
        <v>1306</v>
      </c>
      <c r="F40" s="11">
        <f t="shared" si="4"/>
        <v>-8</v>
      </c>
      <c r="G40" s="47">
        <v>-6</v>
      </c>
      <c r="H40" s="21">
        <v>-2</v>
      </c>
      <c r="I40" s="22">
        <v>-3</v>
      </c>
      <c r="J40" s="53"/>
      <c r="L40" s="66"/>
    </row>
    <row r="41" spans="1:12" ht="18" customHeight="1" x14ac:dyDescent="0.15">
      <c r="A41" s="28" t="s">
        <v>30</v>
      </c>
      <c r="B41" s="18">
        <v>2431</v>
      </c>
      <c r="C41" s="19">
        <v>1107</v>
      </c>
      <c r="D41" s="19">
        <v>1324</v>
      </c>
      <c r="E41" s="20">
        <v>1249</v>
      </c>
      <c r="F41" s="11">
        <f t="shared" si="4"/>
        <v>-4</v>
      </c>
      <c r="G41" s="47">
        <v>-4</v>
      </c>
      <c r="H41" s="21">
        <v>0</v>
      </c>
      <c r="I41" s="22">
        <v>-3</v>
      </c>
      <c r="J41" s="53"/>
      <c r="L41" s="66"/>
    </row>
    <row r="42" spans="1:12" ht="18" customHeight="1" x14ac:dyDescent="0.15">
      <c r="A42" s="28" t="s">
        <v>31</v>
      </c>
      <c r="B42" s="18">
        <v>395</v>
      </c>
      <c r="C42" s="19">
        <v>176</v>
      </c>
      <c r="D42" s="19">
        <v>219</v>
      </c>
      <c r="E42" s="20">
        <v>216</v>
      </c>
      <c r="F42" s="11">
        <f t="shared" si="4"/>
        <v>-1</v>
      </c>
      <c r="G42" s="47">
        <v>-1</v>
      </c>
      <c r="H42" s="63">
        <v>0</v>
      </c>
      <c r="I42" s="22">
        <v>-1</v>
      </c>
      <c r="J42" s="53"/>
      <c r="L42" s="66"/>
    </row>
    <row r="43" spans="1:12" ht="18" customHeight="1" thickBot="1" x14ac:dyDescent="0.2">
      <c r="A43" s="37" t="s">
        <v>33</v>
      </c>
      <c r="B43" s="38">
        <v>14668</v>
      </c>
      <c r="C43" s="39">
        <v>7022</v>
      </c>
      <c r="D43" s="39">
        <v>7646</v>
      </c>
      <c r="E43" s="40">
        <v>7313</v>
      </c>
      <c r="F43" s="62">
        <f t="shared" si="4"/>
        <v>-14</v>
      </c>
      <c r="G43" s="51">
        <v>-20</v>
      </c>
      <c r="H43" s="41">
        <v>6</v>
      </c>
      <c r="I43" s="42">
        <v>4</v>
      </c>
      <c r="J43" s="53"/>
      <c r="L43" s="66"/>
    </row>
    <row r="44" spans="1:12" ht="18" customHeight="1" x14ac:dyDescent="0.15">
      <c r="A44" s="71" t="s">
        <v>64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6"/>
  <sheetViews>
    <sheetView view="pageBreakPreview" zoomScale="80" zoomScaleNormal="80" zoomScaleSheetLayoutView="80" workbookViewId="0">
      <pane xSplit="1" ySplit="4" topLeftCell="B5" activePane="bottomRight" state="frozen"/>
      <selection activeCell="M31" sqref="M31"/>
      <selection pane="topRight" activeCell="M31" sqref="M31"/>
      <selection pane="bottomLeft" activeCell="M31" sqref="M31"/>
      <selection pane="bottomRight" activeCell="M10" sqref="M10"/>
    </sheetView>
  </sheetViews>
  <sheetFormatPr defaultRowHeight="13.5" x14ac:dyDescent="0.15"/>
  <cols>
    <col min="1" max="1" width="12.25" customWidth="1"/>
    <col min="2" max="2" width="10.5" style="1" customWidth="1"/>
    <col min="3" max="5" width="9" style="1"/>
    <col min="6" max="6" width="8.375" style="43" customWidth="1"/>
    <col min="7" max="7" width="8.875" style="43" customWidth="1"/>
    <col min="8" max="8" width="9.125" style="43" customWidth="1"/>
    <col min="9" max="9" width="9" style="43"/>
    <col min="12" max="12" width="5.25" style="65" bestFit="1" customWidth="1"/>
  </cols>
  <sheetData>
    <row r="1" spans="1:15" ht="18" customHeight="1" thickBot="1" x14ac:dyDescent="0.2">
      <c r="B1" s="8" t="s">
        <v>40</v>
      </c>
      <c r="C1" s="8"/>
      <c r="D1" s="8"/>
      <c r="E1" s="8"/>
      <c r="F1" s="8"/>
      <c r="G1" s="8"/>
      <c r="H1" s="8"/>
      <c r="I1" s="8"/>
    </row>
    <row r="2" spans="1:15" ht="18" customHeight="1" x14ac:dyDescent="0.15">
      <c r="A2" s="81"/>
      <c r="B2" s="84" t="s">
        <v>57</v>
      </c>
      <c r="C2" s="85"/>
      <c r="D2" s="85"/>
      <c r="E2" s="86"/>
      <c r="F2" s="87" t="s">
        <v>37</v>
      </c>
      <c r="G2" s="88"/>
      <c r="H2" s="88"/>
      <c r="I2" s="89"/>
    </row>
    <row r="3" spans="1:15" ht="18" customHeight="1" x14ac:dyDescent="0.15">
      <c r="A3" s="82"/>
      <c r="B3" s="90" t="s">
        <v>44</v>
      </c>
      <c r="C3" s="91"/>
      <c r="D3" s="92"/>
      <c r="E3" s="93" t="s">
        <v>45</v>
      </c>
      <c r="F3" s="95" t="s">
        <v>44</v>
      </c>
      <c r="G3" s="96"/>
      <c r="H3" s="97"/>
      <c r="I3" s="98" t="s">
        <v>45</v>
      </c>
    </row>
    <row r="4" spans="1:15" ht="18" customHeight="1" x14ac:dyDescent="0.15">
      <c r="A4" s="83"/>
      <c r="B4" s="6" t="s">
        <v>46</v>
      </c>
      <c r="C4" s="7" t="s">
        <v>47</v>
      </c>
      <c r="D4" s="7" t="s">
        <v>48</v>
      </c>
      <c r="E4" s="94"/>
      <c r="F4" s="44" t="s">
        <v>41</v>
      </c>
      <c r="G4" s="46" t="s">
        <v>42</v>
      </c>
      <c r="H4" s="45" t="s">
        <v>43</v>
      </c>
      <c r="I4" s="99"/>
      <c r="K4" s="64"/>
    </row>
    <row r="5" spans="1:15" ht="18" customHeight="1" x14ac:dyDescent="0.15">
      <c r="A5" s="4" t="s">
        <v>0</v>
      </c>
      <c r="B5" s="9">
        <v>912041</v>
      </c>
      <c r="C5" s="10">
        <v>430029</v>
      </c>
      <c r="D5" s="10">
        <v>482012</v>
      </c>
      <c r="E5" s="10">
        <v>395113</v>
      </c>
      <c r="F5" s="11">
        <f>SUBTOTAL(9,F6:F43)</f>
        <v>-792</v>
      </c>
      <c r="G5" s="49">
        <f>SUBTOTAL(9,G6:G43)</f>
        <v>-736</v>
      </c>
      <c r="H5" s="55">
        <f>SUBTOTAL(9,H6:H43)</f>
        <v>-56</v>
      </c>
      <c r="I5" s="12">
        <f>SUM(I6:I7)</f>
        <v>-150</v>
      </c>
      <c r="J5" s="53"/>
      <c r="L5" s="66"/>
    </row>
    <row r="6" spans="1:15" ht="18" customHeight="1" x14ac:dyDescent="0.15">
      <c r="A6" s="13" t="s">
        <v>1</v>
      </c>
      <c r="B6" s="14">
        <v>718440</v>
      </c>
      <c r="C6" s="10">
        <v>338666</v>
      </c>
      <c r="D6" s="10">
        <v>379774</v>
      </c>
      <c r="E6" s="10">
        <v>312749</v>
      </c>
      <c r="F6" s="11">
        <f>SUBTOTAL(9,F8:F16)</f>
        <v>-586</v>
      </c>
      <c r="G6" s="47">
        <f t="shared" ref="G6" si="0">SUBTOTAL(9,G8:G16)</f>
        <v>-504</v>
      </c>
      <c r="H6" s="68">
        <f>SUBTOTAL(9,H8:H16)</f>
        <v>-82</v>
      </c>
      <c r="I6" s="56">
        <f>SUM(I8:I16)</f>
        <v>-80</v>
      </c>
      <c r="J6" s="53"/>
      <c r="L6" s="66"/>
    </row>
    <row r="7" spans="1:15" ht="18" customHeight="1" x14ac:dyDescent="0.15">
      <c r="A7" s="2" t="s">
        <v>2</v>
      </c>
      <c r="B7" s="15">
        <v>193601</v>
      </c>
      <c r="C7" s="16">
        <v>91363</v>
      </c>
      <c r="D7" s="16">
        <v>102238</v>
      </c>
      <c r="E7" s="16">
        <v>82364</v>
      </c>
      <c r="F7" s="67">
        <f>SUBTOTAL(9,F17:F43)</f>
        <v>-206</v>
      </c>
      <c r="G7" s="48">
        <f>SUBTOTAL(9,G17:G43)</f>
        <v>-232</v>
      </c>
      <c r="H7" s="69">
        <f t="shared" ref="H7" si="1">SUBTOTAL(9,H17:H43)</f>
        <v>26</v>
      </c>
      <c r="I7" s="17">
        <f>SUM(I17:I43)/2</f>
        <v>-70</v>
      </c>
      <c r="J7" s="53"/>
      <c r="L7" s="66"/>
    </row>
    <row r="8" spans="1:15" ht="18" customHeight="1" x14ac:dyDescent="0.15">
      <c r="A8" s="13" t="s">
        <v>3</v>
      </c>
      <c r="B8" s="18">
        <v>354237</v>
      </c>
      <c r="C8" s="19">
        <v>166834</v>
      </c>
      <c r="D8" s="19">
        <v>187403</v>
      </c>
      <c r="E8" s="20">
        <v>158233</v>
      </c>
      <c r="F8" s="11">
        <f>G8+H8</f>
        <v>-229</v>
      </c>
      <c r="G8" s="47">
        <v>-207</v>
      </c>
      <c r="H8" s="21">
        <v>-22</v>
      </c>
      <c r="I8" s="22">
        <v>-57</v>
      </c>
      <c r="J8" s="53"/>
      <c r="L8" s="66"/>
    </row>
    <row r="9" spans="1:15" ht="18" customHeight="1" x14ac:dyDescent="0.15">
      <c r="A9" s="13" t="s">
        <v>4</v>
      </c>
      <c r="B9" s="18">
        <v>47425</v>
      </c>
      <c r="C9" s="19">
        <v>22014</v>
      </c>
      <c r="D9" s="19">
        <v>25411</v>
      </c>
      <c r="E9" s="20">
        <v>20031</v>
      </c>
      <c r="F9" s="11">
        <f t="shared" ref="F9:F18" si="2">G9+H9</f>
        <v>-57</v>
      </c>
      <c r="G9" s="47">
        <v>-46</v>
      </c>
      <c r="H9" s="21">
        <v>-11</v>
      </c>
      <c r="I9" s="22">
        <v>-12</v>
      </c>
      <c r="J9" s="53"/>
      <c r="L9" s="66"/>
    </row>
    <row r="10" spans="1:15" ht="18" customHeight="1" x14ac:dyDescent="0.15">
      <c r="A10" s="13" t="s">
        <v>5</v>
      </c>
      <c r="B10" s="18">
        <v>59987</v>
      </c>
      <c r="C10" s="19">
        <v>28173</v>
      </c>
      <c r="D10" s="19">
        <v>31814</v>
      </c>
      <c r="E10" s="20">
        <v>24107</v>
      </c>
      <c r="F10" s="11">
        <f t="shared" si="2"/>
        <v>-70</v>
      </c>
      <c r="G10" s="47">
        <v>-61</v>
      </c>
      <c r="H10" s="21">
        <v>-9</v>
      </c>
      <c r="I10" s="22">
        <v>-13</v>
      </c>
      <c r="J10" s="53"/>
      <c r="L10" s="66"/>
    </row>
    <row r="11" spans="1:15" ht="18" customHeight="1" x14ac:dyDescent="0.15">
      <c r="A11" s="13" t="s">
        <v>6</v>
      </c>
      <c r="B11" s="18">
        <v>25951</v>
      </c>
      <c r="C11" s="19">
        <v>12316</v>
      </c>
      <c r="D11" s="19">
        <v>13635</v>
      </c>
      <c r="E11" s="20">
        <v>10260</v>
      </c>
      <c r="F11" s="11">
        <f t="shared" si="2"/>
        <v>-40</v>
      </c>
      <c r="G11" s="47">
        <v>-22</v>
      </c>
      <c r="H11" s="21">
        <v>-18</v>
      </c>
      <c r="I11" s="22">
        <v>6</v>
      </c>
      <c r="J11" s="53"/>
      <c r="L11" s="66"/>
    </row>
    <row r="12" spans="1:15" ht="18" customHeight="1" x14ac:dyDescent="0.15">
      <c r="A12" s="13" t="s">
        <v>7</v>
      </c>
      <c r="B12" s="18">
        <v>23078</v>
      </c>
      <c r="C12" s="19">
        <v>11230</v>
      </c>
      <c r="D12" s="19">
        <v>11848</v>
      </c>
      <c r="E12" s="20">
        <v>10138</v>
      </c>
      <c r="F12" s="11">
        <f t="shared" si="2"/>
        <v>-37</v>
      </c>
      <c r="G12" s="47">
        <v>-18</v>
      </c>
      <c r="H12" s="21">
        <v>-19</v>
      </c>
      <c r="I12" s="22">
        <v>-19</v>
      </c>
      <c r="J12" s="53"/>
      <c r="L12" s="66"/>
    </row>
    <row r="13" spans="1:15" ht="18" customHeight="1" x14ac:dyDescent="0.15">
      <c r="A13" s="13" t="s">
        <v>8</v>
      </c>
      <c r="B13" s="18">
        <v>68703</v>
      </c>
      <c r="C13" s="19">
        <v>32151</v>
      </c>
      <c r="D13" s="19">
        <v>36552</v>
      </c>
      <c r="E13" s="20">
        <v>31131</v>
      </c>
      <c r="F13" s="11">
        <f t="shared" si="2"/>
        <v>-83</v>
      </c>
      <c r="G13" s="47">
        <v>-55</v>
      </c>
      <c r="H13" s="21">
        <v>-28</v>
      </c>
      <c r="I13" s="22">
        <v>-12</v>
      </c>
      <c r="J13" s="53"/>
      <c r="L13" s="66"/>
    </row>
    <row r="14" spans="1:15" ht="18" customHeight="1" x14ac:dyDescent="0.15">
      <c r="A14" s="13" t="s">
        <v>9</v>
      </c>
      <c r="B14" s="18">
        <v>26675</v>
      </c>
      <c r="C14" s="19">
        <v>12386</v>
      </c>
      <c r="D14" s="19">
        <v>14289</v>
      </c>
      <c r="E14" s="20">
        <v>12994</v>
      </c>
      <c r="F14" s="11">
        <f t="shared" si="2"/>
        <v>-57</v>
      </c>
      <c r="G14" s="47">
        <v>-38</v>
      </c>
      <c r="H14" s="21">
        <v>-19</v>
      </c>
      <c r="I14" s="22">
        <v>-20</v>
      </c>
      <c r="J14" s="53"/>
      <c r="L14" s="66"/>
      <c r="O14" s="79"/>
    </row>
    <row r="15" spans="1:15" ht="18" customHeight="1" x14ac:dyDescent="0.15">
      <c r="A15" s="13" t="s">
        <v>35</v>
      </c>
      <c r="B15" s="18">
        <v>58230</v>
      </c>
      <c r="C15" s="19">
        <v>27525</v>
      </c>
      <c r="D15" s="19">
        <v>30705</v>
      </c>
      <c r="E15" s="20">
        <v>23455</v>
      </c>
      <c r="F15" s="11">
        <f t="shared" si="2"/>
        <v>-39</v>
      </c>
      <c r="G15" s="47">
        <v>-55</v>
      </c>
      <c r="H15" s="21">
        <v>16</v>
      </c>
      <c r="I15" s="22">
        <v>13</v>
      </c>
      <c r="J15" s="53"/>
      <c r="L15" s="66"/>
    </row>
    <row r="16" spans="1:15" ht="18" customHeight="1" x14ac:dyDescent="0.15">
      <c r="A16" s="13" t="s">
        <v>39</v>
      </c>
      <c r="B16" s="18">
        <v>54154</v>
      </c>
      <c r="C16" s="19">
        <v>26037</v>
      </c>
      <c r="D16" s="19">
        <v>28117</v>
      </c>
      <c r="E16" s="20">
        <v>22400</v>
      </c>
      <c r="F16" s="11">
        <f t="shared" si="2"/>
        <v>26</v>
      </c>
      <c r="G16" s="48">
        <v>-2</v>
      </c>
      <c r="H16" s="21">
        <v>28</v>
      </c>
      <c r="I16" s="22">
        <v>34</v>
      </c>
      <c r="J16" s="53"/>
      <c r="L16" s="66"/>
    </row>
    <row r="17" spans="1:13" ht="18" customHeight="1" x14ac:dyDescent="0.15">
      <c r="A17" s="5" t="s">
        <v>10</v>
      </c>
      <c r="B17" s="23">
        <v>8017</v>
      </c>
      <c r="C17" s="24">
        <v>3688</v>
      </c>
      <c r="D17" s="24">
        <v>4329</v>
      </c>
      <c r="E17" s="25">
        <v>3424</v>
      </c>
      <c r="F17" s="52">
        <f>SUBTOTAL(9,F18)</f>
        <v>-22</v>
      </c>
      <c r="G17" s="48">
        <f>SUBTOTAL(9,G18)</f>
        <v>-14</v>
      </c>
      <c r="H17" s="26">
        <f>SUBTOTAL(9,H18)</f>
        <v>-8</v>
      </c>
      <c r="I17" s="27">
        <f>SUM(I18)</f>
        <v>-7</v>
      </c>
      <c r="J17" s="53"/>
      <c r="L17" s="66"/>
    </row>
    <row r="18" spans="1:13" ht="18" customHeight="1" x14ac:dyDescent="0.15">
      <c r="A18" s="28" t="s">
        <v>38</v>
      </c>
      <c r="B18" s="29">
        <v>8017</v>
      </c>
      <c r="C18" s="30">
        <v>3688</v>
      </c>
      <c r="D18" s="30">
        <v>4329</v>
      </c>
      <c r="E18" s="31">
        <v>3424</v>
      </c>
      <c r="F18" s="11">
        <f t="shared" si="2"/>
        <v>-22</v>
      </c>
      <c r="G18" s="48">
        <v>-14</v>
      </c>
      <c r="H18" s="32">
        <v>-8</v>
      </c>
      <c r="I18" s="33">
        <v>-7</v>
      </c>
      <c r="J18" s="53"/>
      <c r="L18" s="66"/>
    </row>
    <row r="19" spans="1:13" ht="18" customHeight="1" x14ac:dyDescent="0.15">
      <c r="A19" s="3" t="s">
        <v>11</v>
      </c>
      <c r="B19" s="34">
        <v>22328</v>
      </c>
      <c r="C19" s="24">
        <v>10510</v>
      </c>
      <c r="D19" s="24">
        <v>11818</v>
      </c>
      <c r="E19" s="35">
        <v>9109</v>
      </c>
      <c r="F19" s="52">
        <f>SUBTOTAL(9,F20:F22)</f>
        <v>-31</v>
      </c>
      <c r="G19" s="48">
        <f t="shared" ref="G19:H19" si="3">SUBTOTAL(9,G20:G22)</f>
        <v>-32</v>
      </c>
      <c r="H19" s="26">
        <f t="shared" si="3"/>
        <v>1</v>
      </c>
      <c r="I19" s="36">
        <f>SUM(I20:I22)</f>
        <v>-3</v>
      </c>
      <c r="J19" s="53"/>
      <c r="L19" s="66"/>
    </row>
    <row r="20" spans="1:13" ht="18" customHeight="1" x14ac:dyDescent="0.15">
      <c r="A20" s="28" t="s">
        <v>12</v>
      </c>
      <c r="B20" s="18">
        <v>15706</v>
      </c>
      <c r="C20" s="19">
        <v>7348</v>
      </c>
      <c r="D20" s="19">
        <v>8358</v>
      </c>
      <c r="E20" s="20">
        <v>6222</v>
      </c>
      <c r="F20" s="11">
        <f>G20+H20</f>
        <v>-22</v>
      </c>
      <c r="G20" s="47">
        <v>-22</v>
      </c>
      <c r="H20" s="21">
        <v>0</v>
      </c>
      <c r="I20" s="22">
        <v>0</v>
      </c>
      <c r="J20" s="53"/>
      <c r="L20" s="66"/>
    </row>
    <row r="21" spans="1:13" ht="18" customHeight="1" x14ac:dyDescent="0.15">
      <c r="A21" s="28" t="s">
        <v>13</v>
      </c>
      <c r="B21" s="18">
        <v>3754</v>
      </c>
      <c r="C21" s="19">
        <v>1723</v>
      </c>
      <c r="D21" s="19">
        <v>2031</v>
      </c>
      <c r="E21" s="20">
        <v>1502</v>
      </c>
      <c r="F21" s="11">
        <f t="shared" ref="F21:F43" si="4">G21+H21</f>
        <v>-1</v>
      </c>
      <c r="G21" s="47">
        <v>-5</v>
      </c>
      <c r="H21" s="21">
        <v>4</v>
      </c>
      <c r="I21" s="22">
        <v>-1</v>
      </c>
      <c r="J21" s="53"/>
      <c r="L21" s="66"/>
    </row>
    <row r="22" spans="1:13" ht="18" customHeight="1" x14ac:dyDescent="0.15">
      <c r="A22" s="60" t="s">
        <v>14</v>
      </c>
      <c r="B22" s="18">
        <v>2868</v>
      </c>
      <c r="C22" s="19">
        <v>1439</v>
      </c>
      <c r="D22" s="19">
        <v>1429</v>
      </c>
      <c r="E22" s="20">
        <v>1385</v>
      </c>
      <c r="F22" s="11">
        <f t="shared" si="4"/>
        <v>-8</v>
      </c>
      <c r="G22" s="57">
        <v>-5</v>
      </c>
      <c r="H22" s="21">
        <v>-3</v>
      </c>
      <c r="I22" s="22">
        <v>-2</v>
      </c>
      <c r="J22" s="58"/>
      <c r="K22" s="59"/>
      <c r="L22" s="66"/>
    </row>
    <row r="23" spans="1:13" ht="18" customHeight="1" x14ac:dyDescent="0.15">
      <c r="A23" s="3" t="s">
        <v>15</v>
      </c>
      <c r="B23" s="34">
        <v>42562</v>
      </c>
      <c r="C23" s="24">
        <v>20064</v>
      </c>
      <c r="D23" s="24">
        <v>22498</v>
      </c>
      <c r="E23" s="35">
        <v>16597</v>
      </c>
      <c r="F23" s="52">
        <f>SUBTOTAL(9,F24:F26)</f>
        <v>-45</v>
      </c>
      <c r="G23" s="48">
        <f t="shared" ref="G23:H23" si="5">SUBTOTAL(9,G24:G26)</f>
        <v>-47</v>
      </c>
      <c r="H23" s="26">
        <f t="shared" si="5"/>
        <v>2</v>
      </c>
      <c r="I23" s="36">
        <f>SUM(I24:I26)</f>
        <v>-1</v>
      </c>
      <c r="J23" s="53"/>
      <c r="L23" s="66"/>
    </row>
    <row r="24" spans="1:13" ht="18" customHeight="1" x14ac:dyDescent="0.15">
      <c r="A24" s="28" t="s">
        <v>16</v>
      </c>
      <c r="B24" s="18">
        <v>10847</v>
      </c>
      <c r="C24" s="19">
        <v>5049</v>
      </c>
      <c r="D24" s="19">
        <v>5798</v>
      </c>
      <c r="E24" s="20">
        <v>4547</v>
      </c>
      <c r="F24" s="11">
        <f t="shared" si="4"/>
        <v>-22</v>
      </c>
      <c r="G24" s="47">
        <v>-10</v>
      </c>
      <c r="H24" s="21">
        <v>-12</v>
      </c>
      <c r="I24" s="22">
        <v>-4</v>
      </c>
      <c r="J24" s="53"/>
      <c r="L24" s="66"/>
    </row>
    <row r="25" spans="1:13" ht="18" customHeight="1" x14ac:dyDescent="0.15">
      <c r="A25" s="28" t="s">
        <v>17</v>
      </c>
      <c r="B25" s="18">
        <v>6683</v>
      </c>
      <c r="C25" s="19">
        <v>3153</v>
      </c>
      <c r="D25" s="19">
        <v>3530</v>
      </c>
      <c r="E25" s="20">
        <v>2494</v>
      </c>
      <c r="F25" s="11">
        <f t="shared" si="4"/>
        <v>-10</v>
      </c>
      <c r="G25" s="47">
        <v>-7</v>
      </c>
      <c r="H25" s="21">
        <v>-3</v>
      </c>
      <c r="I25" s="22">
        <v>-6</v>
      </c>
      <c r="J25" s="53"/>
      <c r="L25" s="66"/>
      <c r="M25" s="79"/>
    </row>
    <row r="26" spans="1:13" ht="18" customHeight="1" x14ac:dyDescent="0.15">
      <c r="A26" s="28" t="s">
        <v>36</v>
      </c>
      <c r="B26" s="18">
        <v>25032</v>
      </c>
      <c r="C26" s="19">
        <v>11862</v>
      </c>
      <c r="D26" s="19">
        <v>13170</v>
      </c>
      <c r="E26" s="20">
        <v>9556</v>
      </c>
      <c r="F26" s="11">
        <f t="shared" si="4"/>
        <v>-13</v>
      </c>
      <c r="G26" s="48">
        <v>-30</v>
      </c>
      <c r="H26" s="21">
        <v>17</v>
      </c>
      <c r="I26" s="22">
        <v>9</v>
      </c>
      <c r="J26" s="53"/>
      <c r="L26" s="66"/>
    </row>
    <row r="27" spans="1:13" ht="18" customHeight="1" x14ac:dyDescent="0.15">
      <c r="A27" s="3" t="s">
        <v>18</v>
      </c>
      <c r="B27" s="34">
        <v>47796</v>
      </c>
      <c r="C27" s="24">
        <v>22891</v>
      </c>
      <c r="D27" s="24">
        <v>24905</v>
      </c>
      <c r="E27" s="35">
        <v>18870</v>
      </c>
      <c r="F27" s="52">
        <f>SUBTOTAL(9,F28:F33)</f>
        <v>-61</v>
      </c>
      <c r="G27" s="49">
        <f t="shared" ref="G27:H27" si="6">SUBTOTAL(9,G28:G33)</f>
        <v>-47</v>
      </c>
      <c r="H27" s="26">
        <f t="shared" si="6"/>
        <v>-14</v>
      </c>
      <c r="I27" s="36">
        <f>SUM(I28:I33)</f>
        <v>-22</v>
      </c>
      <c r="J27" s="53"/>
      <c r="L27" s="66"/>
    </row>
    <row r="28" spans="1:13" ht="18" customHeight="1" x14ac:dyDescent="0.15">
      <c r="A28" s="28" t="s">
        <v>19</v>
      </c>
      <c r="B28" s="18">
        <v>6650</v>
      </c>
      <c r="C28" s="19">
        <v>3121</v>
      </c>
      <c r="D28" s="19">
        <v>3529</v>
      </c>
      <c r="E28" s="20">
        <v>2828</v>
      </c>
      <c r="F28" s="11">
        <f t="shared" si="4"/>
        <v>-12</v>
      </c>
      <c r="G28" s="49">
        <v>-4</v>
      </c>
      <c r="H28" s="21">
        <v>-8</v>
      </c>
      <c r="I28" s="22">
        <v>0</v>
      </c>
      <c r="J28" s="53"/>
      <c r="L28" s="66"/>
    </row>
    <row r="29" spans="1:13" ht="18" customHeight="1" x14ac:dyDescent="0.15">
      <c r="A29" s="28" t="s">
        <v>20</v>
      </c>
      <c r="B29" s="18">
        <v>7721</v>
      </c>
      <c r="C29" s="19">
        <v>3687</v>
      </c>
      <c r="D29" s="19">
        <v>4034</v>
      </c>
      <c r="E29" s="20">
        <v>2957</v>
      </c>
      <c r="F29" s="11">
        <f t="shared" si="4"/>
        <v>22</v>
      </c>
      <c r="G29" s="47">
        <v>-1</v>
      </c>
      <c r="H29" s="21">
        <v>23</v>
      </c>
      <c r="I29" s="22">
        <v>4</v>
      </c>
      <c r="J29" s="53"/>
      <c r="L29" s="66"/>
    </row>
    <row r="30" spans="1:13" ht="18" customHeight="1" x14ac:dyDescent="0.15">
      <c r="A30" s="28" t="s">
        <v>21</v>
      </c>
      <c r="B30" s="18">
        <v>5243</v>
      </c>
      <c r="C30" s="19">
        <v>2612</v>
      </c>
      <c r="D30" s="19">
        <v>2631</v>
      </c>
      <c r="E30" s="20">
        <v>2257</v>
      </c>
      <c r="F30" s="11">
        <f t="shared" si="4"/>
        <v>-12</v>
      </c>
      <c r="G30" s="47">
        <v>-9</v>
      </c>
      <c r="H30" s="21">
        <v>-3</v>
      </c>
      <c r="I30" s="22">
        <v>-4</v>
      </c>
      <c r="J30" s="53"/>
      <c r="L30" s="66"/>
    </row>
    <row r="31" spans="1:13" ht="18" customHeight="1" x14ac:dyDescent="0.15">
      <c r="A31" s="28" t="s">
        <v>22</v>
      </c>
      <c r="B31" s="18">
        <v>7600</v>
      </c>
      <c r="C31" s="19">
        <v>3602</v>
      </c>
      <c r="D31" s="19">
        <v>3998</v>
      </c>
      <c r="E31" s="20">
        <v>3022</v>
      </c>
      <c r="F31" s="11">
        <f t="shared" si="4"/>
        <v>-17</v>
      </c>
      <c r="G31" s="47">
        <v>-8</v>
      </c>
      <c r="H31" s="21">
        <v>-9</v>
      </c>
      <c r="I31" s="22">
        <v>-1</v>
      </c>
      <c r="J31" s="53"/>
      <c r="L31" s="66"/>
    </row>
    <row r="32" spans="1:13" ht="18" customHeight="1" x14ac:dyDescent="0.15">
      <c r="A32" s="28" t="s">
        <v>32</v>
      </c>
      <c r="B32" s="18">
        <v>11578</v>
      </c>
      <c r="C32" s="19">
        <v>5502</v>
      </c>
      <c r="D32" s="19">
        <v>6076</v>
      </c>
      <c r="E32" s="20">
        <v>4227</v>
      </c>
      <c r="F32" s="11">
        <f t="shared" si="4"/>
        <v>-13</v>
      </c>
      <c r="G32" s="47">
        <v>-6</v>
      </c>
      <c r="H32" s="21">
        <v>-7</v>
      </c>
      <c r="I32" s="22">
        <v>-8</v>
      </c>
      <c r="J32" s="53"/>
      <c r="L32" s="66"/>
    </row>
    <row r="33" spans="1:12" ht="18" customHeight="1" x14ac:dyDescent="0.15">
      <c r="A33" s="28" t="s">
        <v>34</v>
      </c>
      <c r="B33" s="18">
        <v>9004</v>
      </c>
      <c r="C33" s="19">
        <v>4367</v>
      </c>
      <c r="D33" s="19">
        <v>4637</v>
      </c>
      <c r="E33" s="20">
        <v>3579</v>
      </c>
      <c r="F33" s="11">
        <f t="shared" si="4"/>
        <v>-29</v>
      </c>
      <c r="G33" s="47">
        <v>-19</v>
      </c>
      <c r="H33" s="21">
        <v>-10</v>
      </c>
      <c r="I33" s="22">
        <v>-13</v>
      </c>
      <c r="J33" s="53"/>
      <c r="L33" s="66"/>
    </row>
    <row r="34" spans="1:12" ht="18" customHeight="1" x14ac:dyDescent="0.15">
      <c r="A34" s="3" t="s">
        <v>23</v>
      </c>
      <c r="B34" s="34">
        <v>38850</v>
      </c>
      <c r="C34" s="24">
        <v>18301</v>
      </c>
      <c r="D34" s="24">
        <v>20549</v>
      </c>
      <c r="E34" s="35">
        <v>17578</v>
      </c>
      <c r="F34" s="52">
        <f>SUBTOTAL(9,F35:F37)</f>
        <v>11</v>
      </c>
      <c r="G34" s="50">
        <f t="shared" ref="G34:H34" si="7">SUBTOTAL(9,G35:G37)</f>
        <v>-24</v>
      </c>
      <c r="H34" s="26">
        <f t="shared" si="7"/>
        <v>35</v>
      </c>
      <c r="I34" s="36">
        <f>SUM(I35:I37)</f>
        <v>-3</v>
      </c>
      <c r="J34" s="53"/>
      <c r="L34" s="66"/>
    </row>
    <row r="35" spans="1:12" ht="18" customHeight="1" x14ac:dyDescent="0.15">
      <c r="A35" s="28" t="s">
        <v>24</v>
      </c>
      <c r="B35" s="18">
        <v>19998</v>
      </c>
      <c r="C35" s="19">
        <v>9352</v>
      </c>
      <c r="D35" s="19">
        <v>10646</v>
      </c>
      <c r="E35" s="20">
        <v>9351</v>
      </c>
      <c r="F35" s="11">
        <f t="shared" si="4"/>
        <v>-2</v>
      </c>
      <c r="G35" s="47">
        <v>-21</v>
      </c>
      <c r="H35" s="21">
        <v>19</v>
      </c>
      <c r="I35" s="22">
        <v>1</v>
      </c>
      <c r="J35" s="53"/>
      <c r="L35" s="66"/>
    </row>
    <row r="36" spans="1:12" ht="18" customHeight="1" x14ac:dyDescent="0.15">
      <c r="A36" s="28" t="s">
        <v>25</v>
      </c>
      <c r="B36" s="18">
        <v>15308</v>
      </c>
      <c r="C36" s="19">
        <v>7268</v>
      </c>
      <c r="D36" s="19">
        <v>8040</v>
      </c>
      <c r="E36" s="20">
        <v>6483</v>
      </c>
      <c r="F36" s="11">
        <f t="shared" si="4"/>
        <v>18</v>
      </c>
      <c r="G36" s="47">
        <v>5</v>
      </c>
      <c r="H36" s="21">
        <v>13</v>
      </c>
      <c r="I36" s="22">
        <v>0</v>
      </c>
      <c r="J36" s="53"/>
      <c r="L36" s="66"/>
    </row>
    <row r="37" spans="1:12" ht="18" customHeight="1" x14ac:dyDescent="0.15">
      <c r="A37" s="28" t="s">
        <v>26</v>
      </c>
      <c r="B37" s="18">
        <v>3544</v>
      </c>
      <c r="C37" s="19">
        <v>1681</v>
      </c>
      <c r="D37" s="19">
        <v>1863</v>
      </c>
      <c r="E37" s="20">
        <v>1744</v>
      </c>
      <c r="F37" s="11">
        <f t="shared" si="4"/>
        <v>-5</v>
      </c>
      <c r="G37" s="47">
        <v>-8</v>
      </c>
      <c r="H37" s="21">
        <v>3</v>
      </c>
      <c r="I37" s="22">
        <v>-4</v>
      </c>
      <c r="J37" s="53"/>
      <c r="L37" s="66"/>
    </row>
    <row r="38" spans="1:12" ht="18" customHeight="1" x14ac:dyDescent="0.15">
      <c r="A38" s="3" t="s">
        <v>27</v>
      </c>
      <c r="B38" s="34">
        <v>34048</v>
      </c>
      <c r="C38" s="24">
        <v>15909</v>
      </c>
      <c r="D38" s="24">
        <v>18139</v>
      </c>
      <c r="E38" s="54">
        <v>16786</v>
      </c>
      <c r="F38" s="52">
        <f>SUBTOTAL(9,F39:F43)</f>
        <v>-58</v>
      </c>
      <c r="G38" s="50">
        <f t="shared" ref="G38" si="8">SUBTOTAL(9,G39:G43)</f>
        <v>-68</v>
      </c>
      <c r="H38" s="26">
        <f>SUBTOTAL(9,H39:H43)</f>
        <v>10</v>
      </c>
      <c r="I38" s="36">
        <f>SUM(I39:I43)</f>
        <v>-34</v>
      </c>
      <c r="J38" s="53"/>
      <c r="L38" s="66"/>
    </row>
    <row r="39" spans="1:12" ht="18" customHeight="1" x14ac:dyDescent="0.15">
      <c r="A39" s="28" t="s">
        <v>28</v>
      </c>
      <c r="B39" s="18">
        <v>13875</v>
      </c>
      <c r="C39" s="19">
        <v>6427</v>
      </c>
      <c r="D39" s="19">
        <v>7448</v>
      </c>
      <c r="E39" s="20">
        <v>6731</v>
      </c>
      <c r="F39" s="11">
        <f t="shared" si="4"/>
        <v>-8</v>
      </c>
      <c r="G39" s="47">
        <v>-16</v>
      </c>
      <c r="H39" s="21">
        <v>8</v>
      </c>
      <c r="I39" s="22">
        <v>-5</v>
      </c>
      <c r="J39" s="53"/>
      <c r="L39" s="66"/>
    </row>
    <row r="40" spans="1:12" ht="18" customHeight="1" x14ac:dyDescent="0.15">
      <c r="A40" s="28" t="s">
        <v>29</v>
      </c>
      <c r="B40" s="18">
        <v>2719</v>
      </c>
      <c r="C40" s="19">
        <v>1192</v>
      </c>
      <c r="D40" s="19">
        <v>1527</v>
      </c>
      <c r="E40" s="20">
        <v>1304</v>
      </c>
      <c r="F40" s="11">
        <f t="shared" si="4"/>
        <v>-10</v>
      </c>
      <c r="G40" s="47">
        <v>-10</v>
      </c>
      <c r="H40" s="21">
        <v>0</v>
      </c>
      <c r="I40" s="22">
        <v>-2</v>
      </c>
      <c r="J40" s="53"/>
      <c r="L40" s="66"/>
    </row>
    <row r="41" spans="1:12" ht="18" customHeight="1" x14ac:dyDescent="0.15">
      <c r="A41" s="28" t="s">
        <v>30</v>
      </c>
      <c r="B41" s="18">
        <v>2422</v>
      </c>
      <c r="C41" s="19">
        <v>1105</v>
      </c>
      <c r="D41" s="19">
        <v>1317</v>
      </c>
      <c r="E41" s="20">
        <v>1241</v>
      </c>
      <c r="F41" s="11">
        <f t="shared" si="4"/>
        <v>-9</v>
      </c>
      <c r="G41" s="47">
        <v>-9</v>
      </c>
      <c r="H41" s="21">
        <v>0</v>
      </c>
      <c r="I41" s="22">
        <v>-8</v>
      </c>
      <c r="J41" s="53"/>
      <c r="L41" s="66"/>
    </row>
    <row r="42" spans="1:12" ht="18" customHeight="1" x14ac:dyDescent="0.15">
      <c r="A42" s="28" t="s">
        <v>31</v>
      </c>
      <c r="B42" s="18">
        <v>394</v>
      </c>
      <c r="C42" s="19">
        <v>176</v>
      </c>
      <c r="D42" s="19">
        <v>218</v>
      </c>
      <c r="E42" s="20">
        <v>216</v>
      </c>
      <c r="F42" s="11">
        <f t="shared" si="4"/>
        <v>-1</v>
      </c>
      <c r="G42" s="47">
        <v>0</v>
      </c>
      <c r="H42" s="63">
        <v>-1</v>
      </c>
      <c r="I42" s="22">
        <v>0</v>
      </c>
      <c r="J42" s="53"/>
      <c r="L42" s="66"/>
    </row>
    <row r="43" spans="1:12" ht="18" customHeight="1" thickBot="1" x14ac:dyDescent="0.2">
      <c r="A43" s="37" t="s">
        <v>33</v>
      </c>
      <c r="B43" s="38">
        <v>14638</v>
      </c>
      <c r="C43" s="39">
        <v>7009</v>
      </c>
      <c r="D43" s="39">
        <v>7629</v>
      </c>
      <c r="E43" s="40">
        <v>7294</v>
      </c>
      <c r="F43" s="62">
        <f t="shared" si="4"/>
        <v>-30</v>
      </c>
      <c r="G43" s="51">
        <v>-33</v>
      </c>
      <c r="H43" s="41">
        <v>3</v>
      </c>
      <c r="I43" s="42">
        <v>-19</v>
      </c>
      <c r="J43" s="53"/>
      <c r="L43" s="66"/>
    </row>
    <row r="44" spans="1:12" ht="18" customHeight="1" x14ac:dyDescent="0.15">
      <c r="A44" s="71" t="s">
        <v>61</v>
      </c>
      <c r="B44" s="61"/>
    </row>
    <row r="45" spans="1:12" x14ac:dyDescent="0.15">
      <c r="A45" s="100"/>
      <c r="B45" s="100"/>
      <c r="C45" s="100"/>
      <c r="D45" s="100"/>
      <c r="E45" s="100"/>
      <c r="F45" s="100"/>
      <c r="G45" s="100"/>
    </row>
    <row r="46" spans="1:12" x14ac:dyDescent="0.15">
      <c r="A46" s="100"/>
      <c r="B46" s="100"/>
      <c r="C46" s="100"/>
      <c r="D46" s="100"/>
      <c r="E46" s="100"/>
      <c r="F46" s="100"/>
      <c r="G46" s="100"/>
    </row>
  </sheetData>
  <mergeCells count="9">
    <mergeCell ref="A45:G45"/>
    <mergeCell ref="A46:G46"/>
    <mergeCell ref="A2:A4"/>
    <mergeCell ref="B2:E2"/>
    <mergeCell ref="F2:I2"/>
    <mergeCell ref="B3:D3"/>
    <mergeCell ref="E3:E4"/>
    <mergeCell ref="F3:H3"/>
    <mergeCell ref="I3:I4"/>
  </mergeCells>
  <phoneticPr fontId="3"/>
  <printOptions horizontalCentered="1" verticalCentered="1"/>
  <pageMargins left="0.78740157480314965" right="0.59055118110236227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R4.2!Print_Area</vt:lpstr>
      <vt:lpstr>R4.3!Print_Area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141887</cp:lastModifiedBy>
  <cp:lastPrinted>2022-03-15T10:14:14Z</cp:lastPrinted>
  <dcterms:created xsi:type="dcterms:W3CDTF">2003-03-24T02:00:41Z</dcterms:created>
  <dcterms:modified xsi:type="dcterms:W3CDTF">2022-03-15T10:15:58Z</dcterms:modified>
</cp:coreProperties>
</file>