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7" activeTab="2"/>
  </bookViews>
  <sheets>
    <sheet name="O01県財" sheetId="18" r:id="rId1"/>
    <sheet name="O02県財" sheetId="19" r:id="rId2"/>
    <sheet name="O03県財" sheetId="4" r:id="rId3"/>
    <sheet name="O04県財" sheetId="5" r:id="rId4"/>
    <sheet name="O05県財" sheetId="6" r:id="rId5"/>
    <sheet name="O06町村" sheetId="7" r:id="rId6"/>
    <sheet name="O07町村" sheetId="8" r:id="rId7"/>
    <sheet name="O08公債" sheetId="9" r:id="rId8"/>
    <sheet name="O09A町村" sheetId="10" r:id="rId9"/>
    <sheet name="O09B町村" sheetId="11" r:id="rId10"/>
    <sheet name="O10A公企" sheetId="12" r:id="rId11"/>
    <sheet name="O10B公企" sheetId="13" r:id="rId12"/>
    <sheet name="O10C公企" sheetId="14" r:id="rId13"/>
    <sheet name="O10D公企" sheetId="15" r:id="rId14"/>
    <sheet name="O11A国税" sheetId="16" r:id="rId15"/>
    <sheet name="O11B国税" sheetId="17" r:id="rId16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xlnm.Print_Area" localSheetId="0">O01県財!$A$1:$K$67</definedName>
    <definedName name="_xlnm.Print_Area" localSheetId="1">O02県財!$A$1:$K$140</definedName>
    <definedName name="_xlnm.Print_Area" localSheetId="2">O03県財!$A$1:$K$36</definedName>
    <definedName name="_xlnm.Print_Area" localSheetId="3">O04県財!$A$1:$K$41</definedName>
    <definedName name="_xlnm.Print_Area" localSheetId="4">O05県財!$A$1:$K$66</definedName>
    <definedName name="_xlnm.Print_Area" localSheetId="5">O06町村!$A$1:$L$110</definedName>
    <definedName name="_xlnm.Print_Area" localSheetId="6">O07町村!$A$1:$L$38</definedName>
    <definedName name="_xlnm.Print_Area" localSheetId="7">O08公債!$A$1:$J$73</definedName>
    <definedName name="_xlnm.Print_Area" localSheetId="8">O09A町村!$A$1:$M$146</definedName>
    <definedName name="_xlnm.Print_Area" localSheetId="9">O09B町村!$A$1:$J$145</definedName>
    <definedName name="_xlnm.Print_Area" localSheetId="10">O10A公企!$A$1:$M$37</definedName>
    <definedName name="_xlnm.Print_Area" localSheetId="11">O10B公企!$A$1:$M$37</definedName>
    <definedName name="_xlnm.Print_Area" localSheetId="12">O10C公企!$A$1:$L$41</definedName>
    <definedName name="_xlnm.Print_Area" localSheetId="13">O10D公企!$A$1:$L$36</definedName>
    <definedName name="_xlnm.Print_Area" localSheetId="14">O11A国税!$A$1:$K$59</definedName>
    <definedName name="_xlnm.Print_Area" localSheetId="15">O11B国税!$A$1:$J$73</definedName>
    <definedName name="Print_Area_MI" localSheetId="0">O01県財!$A$1:$K$67</definedName>
    <definedName name="Print_Area_MI" localSheetId="1">O02県財!$A$1:$K$140</definedName>
    <definedName name="Print_Area_MI" localSheetId="2">O03県財!$A$1:$K$36</definedName>
    <definedName name="Print_Area_MI" localSheetId="3">O04県財!$A$1:$K$41</definedName>
    <definedName name="Print_Area_MI" localSheetId="4">O05県財!$A$1:$K$66</definedName>
    <definedName name="Print_Area_MI" localSheetId="5">O06町村!$A$1:$L$110</definedName>
    <definedName name="Print_Area_MI" localSheetId="6">O07町村!$A$1:$L$38</definedName>
    <definedName name="Print_Area_MI" localSheetId="7">O08公債!$A$1:$J$73</definedName>
    <definedName name="Print_Area_MI" localSheetId="8">O09A町村!$A$1:$M$146</definedName>
    <definedName name="Print_Area_MI" localSheetId="9">O09B町村!$A$1:$J$145</definedName>
    <definedName name="Print_Area_MI" localSheetId="10">O10A公企!$A$1:$M$37</definedName>
    <definedName name="Print_Area_MI" localSheetId="11">O10B公企!$A$1:$M$37</definedName>
    <definedName name="Print_Area_MI" localSheetId="12">O10C公企!$A$1:$L$41</definedName>
    <definedName name="Print_Area_MI" localSheetId="13">O10D公企!$A$1:$L$36</definedName>
    <definedName name="Print_Area_MI" localSheetId="14">O11A国税!$A$1:$K$59</definedName>
    <definedName name="Print_Area_MI" localSheetId="15">O11B国税!$A$1:$J$73</definedName>
  </definedNames>
  <calcPr calcId="145621"/>
</workbook>
</file>

<file path=xl/calcChain.xml><?xml version="1.0" encoding="utf-8"?>
<calcChain xmlns="http://schemas.openxmlformats.org/spreadsheetml/2006/main">
  <c r="I123" i="19" l="1"/>
  <c r="H123" i="19"/>
  <c r="G123" i="19"/>
  <c r="F123" i="19"/>
  <c r="K114" i="19"/>
  <c r="J114" i="19"/>
  <c r="I114" i="19"/>
  <c r="H114" i="19"/>
  <c r="G114" i="19"/>
  <c r="F114" i="19"/>
  <c r="K81" i="19"/>
  <c r="J81" i="19"/>
  <c r="I81" i="19"/>
  <c r="H81" i="19"/>
  <c r="G81" i="19"/>
  <c r="F81" i="19"/>
  <c r="I57" i="19"/>
  <c r="H57" i="19"/>
  <c r="G57" i="19"/>
  <c r="F57" i="19"/>
  <c r="I36" i="19"/>
  <c r="H36" i="19"/>
  <c r="H13" i="19" s="1"/>
  <c r="G36" i="19"/>
  <c r="F36" i="19"/>
  <c r="K32" i="19"/>
  <c r="J32" i="19"/>
  <c r="I32" i="19"/>
  <c r="H32" i="19"/>
  <c r="G32" i="19"/>
  <c r="F32" i="19"/>
  <c r="K26" i="19"/>
  <c r="J26" i="19"/>
  <c r="I26" i="19"/>
  <c r="H26" i="19"/>
  <c r="G26" i="19"/>
  <c r="F26" i="19"/>
  <c r="I19" i="19"/>
  <c r="H19" i="19"/>
  <c r="G19" i="19"/>
  <c r="F19" i="19"/>
  <c r="I13" i="19"/>
  <c r="G13" i="19"/>
  <c r="F13" i="19"/>
  <c r="K47" i="18"/>
  <c r="J47" i="18"/>
  <c r="I47" i="18"/>
  <c r="H47" i="18"/>
  <c r="G47" i="18"/>
  <c r="F47" i="18"/>
  <c r="K23" i="18"/>
  <c r="J23" i="18"/>
  <c r="I23" i="18"/>
  <c r="H23" i="18"/>
  <c r="G23" i="18"/>
  <c r="F23" i="18"/>
  <c r="K19" i="18"/>
  <c r="J19" i="18"/>
  <c r="I19" i="18"/>
  <c r="H19" i="18"/>
  <c r="G19" i="18"/>
  <c r="F19" i="18"/>
  <c r="C39" i="17"/>
  <c r="C37" i="17"/>
  <c r="C36" i="17"/>
  <c r="C35" i="17"/>
  <c r="C34" i="17"/>
  <c r="C32" i="17"/>
  <c r="C31" i="17"/>
  <c r="C30" i="17"/>
  <c r="C29" i="17"/>
  <c r="C27" i="17"/>
  <c r="C26" i="17"/>
  <c r="C25" i="17"/>
  <c r="C24" i="17"/>
  <c r="C22" i="17"/>
  <c r="C21" i="17"/>
  <c r="C20" i="17"/>
  <c r="C19" i="17"/>
  <c r="C17" i="17"/>
  <c r="C16" i="17"/>
  <c r="C15" i="17"/>
  <c r="C14" i="17"/>
  <c r="K34" i="16"/>
  <c r="J34" i="16"/>
  <c r="I34" i="16"/>
  <c r="H34" i="16"/>
  <c r="G34" i="16"/>
  <c r="G32" i="16"/>
  <c r="K22" i="16"/>
  <c r="J22" i="16"/>
  <c r="I22" i="16"/>
  <c r="H22" i="16"/>
  <c r="G22" i="16"/>
  <c r="F22" i="16"/>
  <c r="K20" i="16"/>
  <c r="J20" i="16"/>
  <c r="I20" i="16"/>
  <c r="I18" i="16" s="1"/>
  <c r="H20" i="16"/>
  <c r="G20" i="16"/>
  <c r="K18" i="16"/>
  <c r="J18" i="16"/>
  <c r="H18" i="16"/>
  <c r="G18" i="16"/>
  <c r="K50" i="6"/>
  <c r="J50" i="6"/>
  <c r="J19" i="6" s="1"/>
  <c r="I50" i="6"/>
  <c r="H50" i="6"/>
  <c r="G50" i="6"/>
  <c r="F50" i="6"/>
  <c r="K21" i="6"/>
  <c r="J21" i="6"/>
  <c r="I21" i="6"/>
  <c r="H21" i="6"/>
  <c r="G21" i="6"/>
  <c r="F21" i="6"/>
  <c r="K19" i="6"/>
  <c r="I19" i="6"/>
  <c r="H19" i="6"/>
  <c r="G19" i="6"/>
  <c r="F19" i="6"/>
  <c r="K29" i="4"/>
  <c r="J29" i="4"/>
  <c r="I29" i="4"/>
  <c r="H29" i="4"/>
  <c r="G29" i="4"/>
  <c r="F29" i="4"/>
  <c r="K11" i="4"/>
  <c r="J11" i="4"/>
  <c r="I11" i="4"/>
  <c r="H11" i="4"/>
  <c r="G11" i="4"/>
  <c r="F11" i="4"/>
  <c r="K10" i="4"/>
  <c r="J10" i="4"/>
  <c r="I10" i="4"/>
  <c r="H10" i="4"/>
  <c r="G10" i="4"/>
  <c r="F10" i="4"/>
</calcChain>
</file>

<file path=xl/sharedStrings.xml><?xml version="1.0" encoding="utf-8"?>
<sst xmlns="http://schemas.openxmlformats.org/spreadsheetml/2006/main" count="1567" uniqueCount="646">
  <si>
    <t>Ｏ-03 税目別地方税（県税）収入額</t>
  </si>
  <si>
    <t xml:space="preserve">           単位：百万円</t>
    <phoneticPr fontId="4"/>
  </si>
  <si>
    <t xml:space="preserve">    1997</t>
  </si>
  <si>
    <t xml:space="preserve">    1998</t>
  </si>
  <si>
    <t xml:space="preserve">   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</si>
  <si>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</si>
  <si>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</si>
  <si>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 9年度</t>
  </si>
  <si>
    <t xml:space="preserve"> 平成10年度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</si>
  <si>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</si>
  <si>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</si>
  <si>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</si>
  <si>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</si>
  <si>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>総  額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</si>
  <si>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</si>
  <si>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</si>
  <si>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</si>
  <si>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</si>
  <si>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</si>
  <si>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</si>
  <si>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</si>
  <si>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</si>
  <si>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</si>
  <si>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</si>
  <si>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</si>
  <si>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特別地方消費税</t>
  </si>
  <si>
    <t>－</t>
    <phoneticPr fontId="4"/>
  </si>
  <si>
    <t>自動車税</t>
  </si>
  <si>
    <t>鉱区税</t>
  </si>
  <si>
    <t>狩猟者登録税</t>
  </si>
  <si>
    <t>目的税</t>
  </si>
  <si>
    <t>自動車取得税</t>
  </si>
  <si>
    <t>軽油引取税</t>
  </si>
  <si>
    <t>入猟税</t>
  </si>
  <si>
    <t>旧法による税収入</t>
  </si>
  <si>
    <t>資料：県財政課「和歌山県の財政状況」</t>
    <rPh sb="3" eb="4">
      <t>ケン</t>
    </rPh>
    <rPh sb="4" eb="6">
      <t>ザイセイ</t>
    </rPh>
    <rPh sb="6" eb="7">
      <t>カ</t>
    </rPh>
    <rPh sb="8" eb="12">
      <t>ワカヤマケン</t>
    </rPh>
    <phoneticPr fontId="4"/>
  </si>
  <si>
    <t>Ｏ-04 公営企業会計損益計算書（県財政）</t>
  </si>
  <si>
    <t xml:space="preserve">           単位：百万円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</si>
  <si>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</si>
  <si>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</si>
  <si>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</si>
  <si>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</si>
  <si>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</si>
  <si>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>電気事業</t>
  </si>
  <si>
    <t>営業収益（電力料）</t>
    <rPh sb="6" eb="7">
      <t>チカラ</t>
    </rPh>
    <phoneticPr fontId="4"/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</si>
  <si>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</si>
  <si>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</si>
  <si>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</si>
  <si>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</si>
  <si>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</si>
  <si>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</si>
  <si>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</si>
  <si>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－</t>
    <phoneticPr fontId="4"/>
  </si>
  <si>
    <t>駐車場事業</t>
  </si>
  <si>
    <t>営業収益（駐車場収益）</t>
    <phoneticPr fontId="4"/>
  </si>
  <si>
    <t>観光ﾚｸﾘｴ-ｼｮﾝ事業</t>
  </si>
  <si>
    <t>営業収益</t>
  </si>
  <si>
    <t>県立五稜病院事業</t>
  </si>
  <si>
    <t>営業収益（医業収益）</t>
  </si>
  <si>
    <t>営業外収益（医業外収益）</t>
  </si>
  <si>
    <t>営業費用（医業費用）</t>
  </si>
  <si>
    <t>営業外費用（医業外費用）</t>
  </si>
  <si>
    <t>Ｏ-05 目的別県債の年度末現在高</t>
  </si>
  <si>
    <t xml:space="preserve">  地方公共団体の会計は、一般会計と特別会計に区分される。普通会計と</t>
    <phoneticPr fontId="4"/>
  </si>
  <si>
    <t>は、特別会計のうち公営事業会計（公営企業、収益事業、国民健康保険事</t>
    <phoneticPr fontId="4"/>
  </si>
  <si>
    <t>業等）に属するものを除いた特別会計と一般会計を統合したもので、会計</t>
    <phoneticPr fontId="4"/>
  </si>
  <si>
    <t>間の重複受払い部分を控除した純計額を計上している。</t>
  </si>
  <si>
    <t>　普通会計債は、普通会計に属し、元利償還のための財源が主に地方税、</t>
    <phoneticPr fontId="4"/>
  </si>
  <si>
    <t>地方交付税等の一般財源である。一方、公営企業債は、元利償還金が主と</t>
    <phoneticPr fontId="4"/>
  </si>
  <si>
    <t>して当該企業の収入が充当される。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</si>
  <si>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</si>
  <si>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</si>
  <si>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</si>
  <si>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</si>
  <si>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 xml:space="preserve">  地方債現在高合計(県債)</t>
  </si>
  <si>
    <t>普通会計債現在高</t>
  </si>
  <si>
    <t>一般公共事業債</t>
  </si>
  <si>
    <t>一般単独事業債</t>
  </si>
  <si>
    <t>公営住宅建設事業債</t>
  </si>
  <si>
    <t>義務教育施設整備事業債</t>
  </si>
  <si>
    <t>公共用地先行取得等事業債</t>
  </si>
  <si>
    <t>災害復旧事業債</t>
  </si>
  <si>
    <t>首都圏等建設事業債</t>
    <rPh sb="0" eb="3">
      <t>シュトケン</t>
    </rPh>
    <rPh sb="3" eb="4">
      <t>トウ</t>
    </rPh>
    <rPh sb="4" eb="6">
      <t>ケンセツ</t>
    </rPh>
    <rPh sb="6" eb="9">
      <t>ジギョウサイ</t>
    </rPh>
    <phoneticPr fontId="4"/>
  </si>
  <si>
    <t>厚生福祉施設整備事業債</t>
  </si>
  <si>
    <t>地域財政特例対策債</t>
  </si>
  <si>
    <t>国予算･政府関係機関貸付債</t>
  </si>
  <si>
    <t>財源対策債</t>
  </si>
  <si>
    <t>減収補填債(1982,86,98年度分)</t>
  </si>
  <si>
    <t>臨時財政特例債</t>
  </si>
  <si>
    <t>公共事業等臨時特例債</t>
  </si>
  <si>
    <t>減税補填債</t>
  </si>
  <si>
    <t>臨時税収補填債</t>
  </si>
  <si>
    <t>臨時財政対策債</t>
    <rPh sb="2" eb="4">
      <t>ザイセイ</t>
    </rPh>
    <rPh sb="4" eb="6">
      <t>タイサク</t>
    </rPh>
    <phoneticPr fontId="4"/>
  </si>
  <si>
    <t>調整債(1985～88年度分)</t>
  </si>
  <si>
    <t>その他</t>
  </si>
  <si>
    <t>特定資金公共投資事業債</t>
    <rPh sb="6" eb="8">
      <t>トウシ</t>
    </rPh>
    <phoneticPr fontId="4"/>
  </si>
  <si>
    <t>公営企業債現在高</t>
  </si>
  <si>
    <t>電気事業債</t>
  </si>
  <si>
    <t>工業用水道事業債</t>
  </si>
  <si>
    <t>土地造成事業債</t>
  </si>
  <si>
    <t>駐車場事業債</t>
  </si>
  <si>
    <t>こころの医療センター事業債</t>
    <rPh sb="4" eb="6">
      <t>イリョウ</t>
    </rPh>
    <rPh sb="10" eb="13">
      <t>ジギョウサイ</t>
    </rPh>
    <phoneticPr fontId="4"/>
  </si>
  <si>
    <t>県立医科大学病院事業債</t>
  </si>
  <si>
    <t>母子寡婦特別会計</t>
  </si>
  <si>
    <t>港湾特別会計</t>
  </si>
  <si>
    <t>流域下水特別会計</t>
  </si>
  <si>
    <t>想定企業分</t>
  </si>
  <si>
    <t>資料：県財政課</t>
  </si>
  <si>
    <t xml:space="preserve">  Ｏ-06 普通会計決算額（市町村）</t>
  </si>
  <si>
    <r>
      <t xml:space="preserve">    「普通会計」は、</t>
    </r>
    <r>
      <rPr>
        <sz val="11"/>
        <color theme="1"/>
        <rFont val="ＭＳ Ｐゴシック"/>
        <family val="2"/>
        <charset val="128"/>
        <scheme val="minor"/>
      </rPr>
      <t>O</t>
    </r>
    <r>
      <rPr>
        <sz val="14"/>
        <rFont val="ＭＳ 明朝"/>
        <family val="1"/>
        <charset val="128"/>
      </rPr>
      <t>-05 目的別県債の年度末現在高の説明を参照</t>
    </r>
    <rPh sb="17" eb="20">
      <t>モクテキベツ</t>
    </rPh>
    <rPh sb="23" eb="26">
      <t>ネンドマツ</t>
    </rPh>
    <phoneticPr fontId="4"/>
  </si>
  <si>
    <t>Ａ．歳入</t>
  </si>
  <si>
    <t xml:space="preserve">         単位：百万円</t>
    <phoneticPr fontId="4"/>
  </si>
  <si>
    <t xml:space="preserve">   1996</t>
  </si>
  <si>
    <t xml:space="preserve">   1997</t>
  </si>
  <si>
    <t xml:space="preserve">   1998</t>
  </si>
  <si>
    <t xml:space="preserve">   1999</t>
  </si>
  <si>
    <t>平成 8年度</t>
  </si>
  <si>
    <t>平成 9年度</t>
  </si>
  <si>
    <t>平成10年度</t>
  </si>
  <si>
    <t>平成11年度</t>
  </si>
  <si>
    <t>平成12年度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</si>
  <si>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</si>
  <si>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</si>
  <si>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 xml:space="preserve">    歳入総額</t>
  </si>
  <si>
    <t>地方税</t>
  </si>
  <si>
    <t>地方譲与税</t>
  </si>
  <si>
    <t>利子割交付金</t>
  </si>
  <si>
    <t>地方消費税交付金</t>
  </si>
  <si>
    <t>－</t>
  </si>
  <si>
    <t>ｺﾞﾙﾌ場利用税交付金</t>
  </si>
  <si>
    <t>特別地方消費税交付金</t>
  </si>
  <si>
    <t>自動車取得税交付金</t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</si>
  <si>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</si>
  <si>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</si>
  <si>
    <t>交通安全対策特別交付金</t>
  </si>
  <si>
    <t>分担金及び負担金</t>
  </si>
  <si>
    <t>使用料</t>
  </si>
  <si>
    <t>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</si>
  <si>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</si>
  <si>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</si>
  <si>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</si>
  <si>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</si>
  <si>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</si>
  <si>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</si>
  <si>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</si>
  <si>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</si>
  <si>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>資料：県市町村課</t>
  </si>
  <si>
    <t>Ｂ．目的別歳出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</si>
  <si>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</si>
  <si>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</si>
  <si>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</si>
  <si>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</si>
  <si>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</si>
  <si>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</si>
  <si>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</si>
  <si>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</si>
  <si>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</si>
  <si>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</si>
  <si>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</si>
  <si>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</si>
  <si>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</si>
  <si>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</si>
  <si>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前年度繰上充用金</t>
  </si>
  <si>
    <t>Ｏ-06 普通会計決算額（市町村）－続き－</t>
  </si>
  <si>
    <t>Ｃ．性質別歳出</t>
  </si>
  <si>
    <t xml:space="preserve">  歳出総額</t>
  </si>
  <si>
    <t>消費的経費</t>
  </si>
  <si>
    <t>人件費</t>
  </si>
  <si>
    <t>物件費</t>
  </si>
  <si>
    <t>維持補修費</t>
  </si>
  <si>
    <t>扶助費</t>
  </si>
  <si>
    <t>補助費等</t>
  </si>
  <si>
    <t>投資的経費</t>
  </si>
  <si>
    <t>普通建設事業費</t>
  </si>
  <si>
    <t xml:space="preserve">    補助事業費  (注</t>
    <phoneticPr fontId="4"/>
  </si>
  <si>
    <r>
      <t xml:space="preserve">    単独事業費</t>
    </r>
    <r>
      <rPr>
        <sz val="11"/>
        <color theme="1"/>
        <rFont val="ＭＳ Ｐゴシック"/>
        <family val="2"/>
        <charset val="128"/>
        <scheme val="minor"/>
      </rPr>
      <t xml:space="preserve">  (注</t>
    </r>
    <rPh sb="12" eb="13">
      <t>チュウ</t>
    </rPh>
    <phoneticPr fontId="4"/>
  </si>
  <si>
    <t>災害復旧事業費</t>
  </si>
  <si>
    <t>失業対策事業費</t>
  </si>
  <si>
    <t>積立金</t>
  </si>
  <si>
    <t>投資及出資金･貸付金</t>
  </si>
  <si>
    <t>繰出金</t>
  </si>
  <si>
    <r>
      <t>資料：県市町村課  (注)補助事業費には、国直轄事業負担金を含み、単独事業費には、</t>
    </r>
    <r>
      <rPr>
        <sz val="14"/>
        <rFont val="ＭＳ 明朝"/>
        <family val="1"/>
        <charset val="128"/>
      </rPr>
      <t>県事業負担金及び</t>
    </r>
    <phoneticPr fontId="4"/>
  </si>
  <si>
    <t xml:space="preserve">                 同級他団体施行事業負担金を含む。</t>
    <phoneticPr fontId="4"/>
  </si>
  <si>
    <t>Ｏ-07 税目別地方税収入額（市町村）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</si>
  <si>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</si>
  <si>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</si>
  <si>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</si>
  <si>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</si>
  <si>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</si>
  <si>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</si>
  <si>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</si>
  <si>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</si>
  <si>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</si>
  <si>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</si>
  <si>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</si>
  <si>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</si>
  <si>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</si>
  <si>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</si>
  <si>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</si>
  <si>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</si>
  <si>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</si>
  <si>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</si>
  <si>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</si>
  <si>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Ｏ-08 市町村別財政力指数及び地方債（普通会計債）現在高</t>
  </si>
  <si>
    <t xml:space="preserve">     「普通会計債」は、O-05 目的別県債の年度末現在高の説明を参照</t>
    <rPh sb="19" eb="22">
      <t>モクテキベツ</t>
    </rPh>
    <rPh sb="25" eb="28">
      <t>ネンドマツ</t>
    </rPh>
    <phoneticPr fontId="4"/>
  </si>
  <si>
    <t xml:space="preserve">    財政力指数（ 3年間の平均）</t>
  </si>
  <si>
    <t>地方債（普通会計債）年度末現在高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</si>
  <si>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</si>
  <si>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</si>
  <si>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1998</t>
  </si>
  <si>
    <t xml:space="preserve"> 1999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</si>
  <si>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</si>
  <si>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</si>
  <si>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</si>
  <si>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>百万円</t>
  </si>
  <si>
    <t xml:space="preserve"> 県    計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</si>
  <si>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</si>
  <si>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</si>
  <si>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</si>
  <si>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</si>
  <si>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</si>
  <si>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</si>
  <si>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</si>
  <si>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</si>
  <si>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</si>
  <si>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</si>
  <si>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</si>
  <si>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</si>
  <si>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</si>
  <si>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</si>
  <si>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</si>
  <si>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</si>
  <si>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</si>
  <si>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</si>
  <si>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</si>
  <si>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</si>
  <si>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</si>
  <si>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</si>
  <si>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</si>
  <si>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</si>
  <si>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</si>
  <si>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</si>
  <si>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</si>
  <si>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</si>
  <si>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</si>
  <si>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</si>
  <si>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</si>
  <si>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</si>
  <si>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</si>
  <si>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</si>
  <si>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</si>
  <si>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</si>
  <si>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</si>
  <si>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</si>
  <si>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</si>
  <si>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</si>
  <si>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</si>
  <si>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</si>
  <si>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</si>
  <si>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</si>
  <si>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</si>
  <si>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</si>
  <si>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</si>
  <si>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</si>
  <si>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</si>
  <si>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</si>
  <si>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Ｏ-09 市町村別 普通会計決算額</t>
  </si>
  <si>
    <r>
      <t xml:space="preserve"> 「普通会計」は、</t>
    </r>
    <r>
      <rPr>
        <sz val="11"/>
        <color theme="1"/>
        <rFont val="ＭＳ Ｐゴシック"/>
        <family val="2"/>
        <charset val="128"/>
        <scheme val="minor"/>
      </rPr>
      <t>Ｏ</t>
    </r>
    <r>
      <rPr>
        <sz val="14"/>
        <rFont val="ＭＳ 明朝"/>
        <family val="1"/>
        <charset val="128"/>
      </rPr>
      <t>-05 目的別県債の年度末現在高の説明を参照</t>
    </r>
    <rPh sb="14" eb="16">
      <t>モクテキ</t>
    </rPh>
    <rPh sb="16" eb="17">
      <t>ベツ</t>
    </rPh>
    <rPh sb="20" eb="23">
      <t>ネンドマツ</t>
    </rPh>
    <phoneticPr fontId="4"/>
  </si>
  <si>
    <t xml:space="preserve">   単位：百万円</t>
    <phoneticPr fontId="4"/>
  </si>
  <si>
    <t xml:space="preserve"> 地方</t>
  </si>
  <si>
    <t>ｺﾞﾙﾌ場</t>
  </si>
  <si>
    <t>特別地方</t>
  </si>
  <si>
    <t xml:space="preserve"> 自動車</t>
  </si>
  <si>
    <t>地　方</t>
    <rPh sb="0" eb="1">
      <t>チ</t>
    </rPh>
    <rPh sb="2" eb="3">
      <t>ホウ</t>
    </rPh>
    <phoneticPr fontId="4"/>
  </si>
  <si>
    <t>交通安全</t>
  </si>
  <si>
    <t xml:space="preserve"> 歳入総額</t>
  </si>
  <si>
    <t xml:space="preserve"> 地方</t>
    <rPh sb="2" eb="3">
      <t>ホウ</t>
    </rPh>
    <phoneticPr fontId="4"/>
  </si>
  <si>
    <t>利子割</t>
  </si>
  <si>
    <t xml:space="preserve"> 消費税</t>
  </si>
  <si>
    <t>利用税</t>
  </si>
  <si>
    <t xml:space="preserve"> 取得税</t>
  </si>
  <si>
    <t>特　例</t>
    <rPh sb="0" eb="1">
      <t>トク</t>
    </rPh>
    <rPh sb="2" eb="3">
      <t>レイ</t>
    </rPh>
    <phoneticPr fontId="4"/>
  </si>
  <si>
    <t xml:space="preserve"> 地  方</t>
  </si>
  <si>
    <t>対策特別</t>
  </si>
  <si>
    <t>譲与税</t>
    <phoneticPr fontId="4"/>
  </si>
  <si>
    <t>交付金</t>
  </si>
  <si>
    <t xml:space="preserve"> 交付金</t>
  </si>
  <si>
    <t>交付金</t>
    <rPh sb="0" eb="3">
      <t>コウフキン</t>
    </rPh>
    <phoneticPr fontId="4"/>
  </si>
  <si>
    <t xml:space="preserve"> 交付税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</si>
  <si>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</si>
  <si>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>和歌山市</t>
  </si>
  <si>
    <t>－</t>
    <phoneticPr fontId="4"/>
  </si>
  <si>
    <t>海 南 市</t>
  </si>
  <si>
    <t>橋 本 市</t>
  </si>
  <si>
    <t>有 田 市</t>
  </si>
  <si>
    <t>御 坊 市</t>
  </si>
  <si>
    <t>田 辺 市</t>
  </si>
  <si>
    <t>新 宮 市</t>
  </si>
  <si>
    <t>下 津 町</t>
  </si>
  <si>
    <t>野 上 町</t>
  </si>
  <si>
    <t>美 里 町</t>
  </si>
  <si>
    <t>打 田 町</t>
  </si>
  <si>
    <t>粉 河 町</t>
  </si>
  <si>
    <t>那 賀 町</t>
  </si>
  <si>
    <t>桃 山 町</t>
  </si>
  <si>
    <t>貴志川町</t>
  </si>
  <si>
    <t>岩 出 町</t>
  </si>
  <si>
    <t>かつらぎ町</t>
  </si>
  <si>
    <t>高野口町</t>
  </si>
  <si>
    <t>九度山町</t>
  </si>
  <si>
    <t>高 野 町</t>
  </si>
  <si>
    <t>花 園 村</t>
  </si>
  <si>
    <t>湯 浅 町</t>
  </si>
  <si>
    <t>広 川 町</t>
  </si>
  <si>
    <t>吉 備 町</t>
  </si>
  <si>
    <t>金 屋 町</t>
  </si>
  <si>
    <t>清 水 町</t>
  </si>
  <si>
    <t>美 浜 町</t>
  </si>
  <si>
    <t>日 高 町</t>
  </si>
  <si>
    <t>由 良 町</t>
  </si>
  <si>
    <t>川 辺 町</t>
  </si>
  <si>
    <t>中 津 村</t>
  </si>
  <si>
    <t>美 山 村</t>
  </si>
  <si>
    <t>龍 神 村</t>
  </si>
  <si>
    <t>南部川村</t>
  </si>
  <si>
    <t>南 部 町</t>
  </si>
  <si>
    <t>印 南 町</t>
  </si>
  <si>
    <t>白 浜 町</t>
  </si>
  <si>
    <t>中辺路町</t>
  </si>
  <si>
    <t>大 塔 村</t>
  </si>
  <si>
    <t>上富田町</t>
  </si>
  <si>
    <t>日置川町</t>
  </si>
  <si>
    <t>すさみ町</t>
  </si>
  <si>
    <t>串 本 町</t>
  </si>
  <si>
    <t>那智勝浦町</t>
  </si>
  <si>
    <t>太 地 町</t>
  </si>
  <si>
    <t>古 座 町</t>
  </si>
  <si>
    <t>古座川町</t>
  </si>
  <si>
    <t>熊野川町</t>
  </si>
  <si>
    <t>本 宮 町</t>
  </si>
  <si>
    <t>北 山 村</t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</si>
  <si>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4"/>
  </si>
  <si>
    <t>－続き－</t>
  </si>
  <si>
    <t>分担金</t>
    <phoneticPr fontId="4"/>
  </si>
  <si>
    <t xml:space="preserve"> 及び</t>
    <phoneticPr fontId="4"/>
  </si>
  <si>
    <t xml:space="preserve">  使用料</t>
  </si>
  <si>
    <t xml:space="preserve"> 国庫</t>
    <phoneticPr fontId="4"/>
  </si>
  <si>
    <t>県支出金</t>
    <rPh sb="1" eb="4">
      <t>シシュツキン</t>
    </rPh>
    <phoneticPr fontId="4"/>
  </si>
  <si>
    <t xml:space="preserve"> 寄附金</t>
  </si>
  <si>
    <t xml:space="preserve"> 諸収入</t>
  </si>
  <si>
    <t>負担金</t>
    <phoneticPr fontId="4"/>
  </si>
  <si>
    <t>支出金</t>
  </si>
  <si>
    <t>Ｏ-09 市町村別普通会計決算額</t>
  </si>
  <si>
    <t>Ｂ．歳出</t>
  </si>
  <si>
    <t>「普通会計」は、Ｏ-05 目的別県債の年度末現在高の説明を参照</t>
    <rPh sb="13" eb="16">
      <t>モクテキベツ</t>
    </rPh>
    <rPh sb="19" eb="22">
      <t>ネンドマツ</t>
    </rPh>
    <phoneticPr fontId="4"/>
  </si>
  <si>
    <t>単位：百万円</t>
    <phoneticPr fontId="4"/>
  </si>
  <si>
    <t xml:space="preserve">  農林</t>
  </si>
  <si>
    <t xml:space="preserve">  議会費</t>
  </si>
  <si>
    <t xml:space="preserve">   総務費</t>
  </si>
  <si>
    <t xml:space="preserve">   民生費</t>
  </si>
  <si>
    <t xml:space="preserve">   衛生費</t>
  </si>
  <si>
    <t xml:space="preserve">  労働費</t>
  </si>
  <si>
    <t xml:space="preserve">  水産業費</t>
  </si>
  <si>
    <t xml:space="preserve">  商工費</t>
  </si>
  <si>
    <t>単位：百万円</t>
    <phoneticPr fontId="4"/>
  </si>
  <si>
    <t xml:space="preserve">  前年度繰</t>
  </si>
  <si>
    <t xml:space="preserve">   土木費</t>
  </si>
  <si>
    <t xml:space="preserve">  消防費</t>
  </si>
  <si>
    <t xml:space="preserve">   教育費</t>
  </si>
  <si>
    <t xml:space="preserve"> 災害復旧費</t>
  </si>
  <si>
    <t xml:space="preserve">   公債費</t>
  </si>
  <si>
    <t xml:space="preserve"> 諸支出金</t>
  </si>
  <si>
    <t xml:space="preserve">  上充用金</t>
  </si>
  <si>
    <t>Ｏ-10 市町村の公営事業</t>
  </si>
  <si>
    <t>Ａ．公営企業事業数及び職員数</t>
  </si>
  <si>
    <t xml:space="preserve">   事業数（年度末）</t>
  </si>
  <si>
    <t xml:space="preserve">  従業者数（年度末）</t>
  </si>
  <si>
    <t>総数</t>
  </si>
  <si>
    <t>法適用企業</t>
  </si>
  <si>
    <t>上水道</t>
  </si>
  <si>
    <t>工業用水道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</si>
  <si>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</si>
  <si>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</si>
  <si>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</si>
  <si>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</si>
  <si>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</si>
  <si>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</si>
  <si>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</si>
  <si>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</si>
  <si>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</si>
  <si>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</si>
  <si>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農業集落排水</t>
  </si>
  <si>
    <t>電気</t>
  </si>
  <si>
    <t>介護ｻｰﾋﾞｽ事業</t>
    <rPh sb="0" eb="2">
      <t>カイゴ</t>
    </rPh>
    <rPh sb="7" eb="9">
      <t>ジギョウ</t>
    </rPh>
    <phoneticPr fontId="4"/>
  </si>
  <si>
    <t>Ｂ．公営企業債発行額及び残高</t>
  </si>
  <si>
    <t xml:space="preserve">        単位：百万円</t>
    <phoneticPr fontId="4"/>
  </si>
  <si>
    <t xml:space="preserve">    企業債発行額</t>
  </si>
  <si>
    <t xml:space="preserve">     年度末現在高</t>
  </si>
  <si>
    <t>Ｏ-10 市町村の公営事業－続き－</t>
  </si>
  <si>
    <t>Ｃ．公営企業決算額</t>
  </si>
  <si>
    <t>　    単位：百万円</t>
    <phoneticPr fontId="4"/>
  </si>
  <si>
    <t xml:space="preserve">  収益的収支</t>
  </si>
  <si>
    <t>　　資本的収支</t>
  </si>
  <si>
    <t xml:space="preserve">  総収益</t>
  </si>
  <si>
    <t xml:space="preserve"> 料金収入</t>
  </si>
  <si>
    <t xml:space="preserve">  総費用</t>
  </si>
  <si>
    <t xml:space="preserve"> 職員給与</t>
  </si>
  <si>
    <t>減価償却費</t>
  </si>
  <si>
    <t xml:space="preserve"> 支払利息</t>
  </si>
  <si>
    <t xml:space="preserve"> 収入</t>
  </si>
  <si>
    <t xml:space="preserve"> 支出</t>
  </si>
  <si>
    <r>
      <t xml:space="preserve"> 　平成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年度 199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 xml:space="preserve"> </t>
    </r>
    <rPh sb="2" eb="4">
      <t>ヘイセイ</t>
    </rPh>
    <rPh sb="5" eb="6">
      <t>ネン</t>
    </rPh>
    <rPh sb="6" eb="7">
      <t>ド</t>
    </rPh>
    <phoneticPr fontId="4"/>
  </si>
  <si>
    <t xml:space="preserve">       9     1997</t>
  </si>
  <si>
    <t xml:space="preserve">      10     1998</t>
  </si>
  <si>
    <t xml:space="preserve">      11     1999</t>
  </si>
  <si>
    <t xml:space="preserve">      12     2000</t>
    <phoneticPr fontId="4"/>
  </si>
  <si>
    <t xml:space="preserve">      13     2001</t>
    <phoneticPr fontId="4"/>
  </si>
  <si>
    <t xml:space="preserve">      14     2002</t>
    <phoneticPr fontId="4"/>
  </si>
  <si>
    <t>－</t>
    <phoneticPr fontId="4"/>
  </si>
  <si>
    <t>Ｄ．その他の公営事業決算額</t>
    <phoneticPr fontId="4"/>
  </si>
  <si>
    <t xml:space="preserve">    市町村の公営事業会計には、この外に自転車競走事業（収益事業）がある。</t>
    <rPh sb="25" eb="26">
      <t>ソウ</t>
    </rPh>
    <phoneticPr fontId="4"/>
  </si>
  <si>
    <t>　    単位：百万円</t>
    <phoneticPr fontId="4"/>
  </si>
  <si>
    <t xml:space="preserve">  国民健康保険事業</t>
  </si>
  <si>
    <t xml:space="preserve"> 事業勘定</t>
  </si>
  <si>
    <t xml:space="preserve"> 直診勘定</t>
  </si>
  <si>
    <t xml:space="preserve"> 老人保健医療事業</t>
  </si>
  <si>
    <t>歳入</t>
  </si>
  <si>
    <t>歳出</t>
  </si>
  <si>
    <t>注)再差引</t>
  </si>
  <si>
    <t>注)再差引</t>
    <phoneticPr fontId="4"/>
  </si>
  <si>
    <t xml:space="preserve"> 平成8年度 1996</t>
    <rPh sb="1" eb="3">
      <t>ヘイセイ</t>
    </rPh>
    <rPh sb="4" eb="6">
      <t>ネンド</t>
    </rPh>
    <phoneticPr fontId="4"/>
  </si>
  <si>
    <t xml:space="preserve">     9     1997</t>
  </si>
  <si>
    <t xml:space="preserve">    10     1998</t>
  </si>
  <si>
    <t xml:space="preserve">    11     1999</t>
  </si>
  <si>
    <t xml:space="preserve">    12     2000</t>
    <phoneticPr fontId="4"/>
  </si>
  <si>
    <t xml:space="preserve">    13     2001</t>
    <phoneticPr fontId="4"/>
  </si>
  <si>
    <t xml:space="preserve">    14     2002</t>
    <phoneticPr fontId="4"/>
  </si>
  <si>
    <t>老人保健</t>
  </si>
  <si>
    <t>医療事業</t>
  </si>
  <si>
    <t xml:space="preserve">       交通災害共済事業</t>
  </si>
  <si>
    <t xml:space="preserve">        介護保険事業</t>
    <rPh sb="8" eb="10">
      <t>カイゴ</t>
    </rPh>
    <rPh sb="10" eb="12">
      <t>ホケン</t>
    </rPh>
    <phoneticPr fontId="4"/>
  </si>
  <si>
    <t xml:space="preserve"> 実質収支</t>
  </si>
  <si>
    <t xml:space="preserve"> 歳入</t>
  </si>
  <si>
    <t xml:space="preserve"> 歳出</t>
  </si>
  <si>
    <r>
      <t xml:space="preserve">    12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</si>
  <si>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>注）「再差引」とは、実質収支（歳入－歳出－繰越予定財源）から財政措置額を引いた額</t>
    <phoneticPr fontId="4"/>
  </si>
  <si>
    <t>Ｏ-11 国税収納済額</t>
  </si>
  <si>
    <t>　ここでの国税収納済額は、県内税務署において徴収された国税である。</t>
    <phoneticPr fontId="4"/>
  </si>
  <si>
    <t>したがって、税関の収納済額及び総務省の印紙収入分納税額は含まれない。</t>
    <rPh sb="15" eb="17">
      <t>ソウム</t>
    </rPh>
    <phoneticPr fontId="4"/>
  </si>
  <si>
    <t xml:space="preserve">  また、消費税のように納税地が本店又は主たる事業所の所在地の国税も、</t>
    <phoneticPr fontId="4"/>
  </si>
  <si>
    <t>課税対象事業所が県内にあっても含まれない場合がある（逆の場合もある）。</t>
  </si>
  <si>
    <t>Ａ．税目別国税収納済額</t>
  </si>
  <si>
    <t>単位:百万円</t>
  </si>
  <si>
    <t xml:space="preserve"> 1996</t>
  </si>
  <si>
    <t xml:space="preserve"> 1997</t>
  </si>
  <si>
    <r>
      <t>2</t>
    </r>
    <r>
      <rPr>
        <sz val="11"/>
        <color theme="1"/>
        <rFont val="ＭＳ Ｐゴシック"/>
        <family val="2"/>
        <charset val="128"/>
        <scheme val="minor"/>
      </rPr>
      <t>000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</si>
  <si>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001</t>
    </r>
    <phoneticPr fontId="4"/>
  </si>
  <si>
    <t xml:space="preserve"> 平成 8年度</t>
  </si>
  <si>
    <t xml:space="preserve"> 平成11年度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</si>
  <si>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4"/>
  </si>
  <si>
    <t xml:space="preserve">  総  数</t>
  </si>
  <si>
    <t>直接国税</t>
  </si>
  <si>
    <t>所得税計</t>
  </si>
  <si>
    <t xml:space="preserve">    源泉所得税</t>
    <phoneticPr fontId="4"/>
  </si>
  <si>
    <t xml:space="preserve">    申告所得税</t>
    <phoneticPr fontId="4"/>
  </si>
  <si>
    <t>法人税</t>
  </si>
  <si>
    <t>相続・贈与税　(注1</t>
    <rPh sb="3" eb="6">
      <t>ゾウヨゼイ</t>
    </rPh>
    <rPh sb="8" eb="9">
      <t>チュウ</t>
    </rPh>
    <phoneticPr fontId="4"/>
  </si>
  <si>
    <t>有価証券取引税</t>
  </si>
  <si>
    <t>その他の直接税</t>
  </si>
  <si>
    <t>間接国税</t>
  </si>
  <si>
    <t>消費税</t>
  </si>
  <si>
    <t>消費税及び地方消費税</t>
  </si>
  <si>
    <t>酒税</t>
  </si>
  <si>
    <t>たばこ税  (注2</t>
    <rPh sb="7" eb="8">
      <t>チュウ</t>
    </rPh>
    <phoneticPr fontId="4"/>
  </si>
  <si>
    <t>たばこ税及び</t>
    <rPh sb="4" eb="5">
      <t>オヨ</t>
    </rPh>
    <phoneticPr fontId="4"/>
  </si>
  <si>
    <t>　　たばこ特別税  (注3</t>
    <rPh sb="5" eb="8">
      <t>トクベツゼイ</t>
    </rPh>
    <rPh sb="11" eb="12">
      <t>チュウ</t>
    </rPh>
    <phoneticPr fontId="4"/>
  </si>
  <si>
    <t>物品税</t>
  </si>
  <si>
    <t>電源開発促進税</t>
  </si>
  <si>
    <t>揮発油税</t>
  </si>
  <si>
    <t xml:space="preserve">    及び地方道路税</t>
  </si>
  <si>
    <t>X</t>
  </si>
  <si>
    <t>石油ガス税</t>
  </si>
  <si>
    <t>印紙収入</t>
  </si>
  <si>
    <t>　　注4）</t>
    <rPh sb="2" eb="3">
      <t>チュウ</t>
    </rPh>
    <phoneticPr fontId="4"/>
  </si>
  <si>
    <t>その他の間接税</t>
  </si>
  <si>
    <t>注1）平成10年度から表章を相続・贈与税としたが、平成 9年度以前についても</t>
    <rPh sb="0" eb="1">
      <t>チュウ</t>
    </rPh>
    <rPh sb="3" eb="5">
      <t>ヘイセイ</t>
    </rPh>
    <rPh sb="7" eb="8">
      <t>ネン</t>
    </rPh>
    <rPh sb="8" eb="9">
      <t>ネンド</t>
    </rPh>
    <rPh sb="11" eb="12">
      <t>ヒョウ</t>
    </rPh>
    <rPh sb="12" eb="13">
      <t>ショウ</t>
    </rPh>
    <rPh sb="14" eb="16">
      <t>ソウゾク</t>
    </rPh>
    <rPh sb="17" eb="20">
      <t>ゾウヨゼイ</t>
    </rPh>
    <rPh sb="25" eb="27">
      <t>ヘイセイ</t>
    </rPh>
    <rPh sb="29" eb="31">
      <t>ネンド</t>
    </rPh>
    <rPh sb="31" eb="33">
      <t>イゼン</t>
    </rPh>
    <phoneticPr fontId="4"/>
  </si>
  <si>
    <t>　　 贈与税を含む。</t>
    <rPh sb="3" eb="5">
      <t>ゾウヨ</t>
    </rPh>
    <rPh sb="5" eb="6">
      <t>ゼイ</t>
    </rPh>
    <rPh sb="7" eb="8">
      <t>フク</t>
    </rPh>
    <phoneticPr fontId="4"/>
  </si>
  <si>
    <t>注2）平成10年 9月以前分</t>
    <rPh sb="0" eb="1">
      <t>チュウ</t>
    </rPh>
    <rPh sb="3" eb="5">
      <t>ヘイセイ</t>
    </rPh>
    <rPh sb="7" eb="8">
      <t>ネン</t>
    </rPh>
    <rPh sb="10" eb="11">
      <t>ガツ</t>
    </rPh>
    <rPh sb="11" eb="13">
      <t>イゼン</t>
    </rPh>
    <rPh sb="13" eb="14">
      <t>ブン</t>
    </rPh>
    <phoneticPr fontId="4"/>
  </si>
  <si>
    <t>注3）平成10年10月1日以降分</t>
    <rPh sb="0" eb="1">
      <t>チュウ</t>
    </rPh>
    <rPh sb="3" eb="5">
      <t>ヘイセイ</t>
    </rPh>
    <rPh sb="7" eb="8">
      <t>ネン</t>
    </rPh>
    <rPh sb="10" eb="11">
      <t>ガツ</t>
    </rPh>
    <rPh sb="12" eb="13">
      <t>ヒ</t>
    </rPh>
    <rPh sb="13" eb="15">
      <t>イコウ</t>
    </rPh>
    <rPh sb="15" eb="16">
      <t>ブン</t>
    </rPh>
    <phoneticPr fontId="4"/>
  </si>
  <si>
    <t>注4）揮発油税及び地方道路税、石油ガス税を含む。</t>
    <rPh sb="0" eb="1">
      <t>チュウ</t>
    </rPh>
    <rPh sb="3" eb="6">
      <t>キハツユ</t>
    </rPh>
    <rPh sb="6" eb="7">
      <t>ゼイ</t>
    </rPh>
    <rPh sb="7" eb="8">
      <t>オヨ</t>
    </rPh>
    <rPh sb="9" eb="11">
      <t>チホウ</t>
    </rPh>
    <rPh sb="11" eb="13">
      <t>ドウロ</t>
    </rPh>
    <rPh sb="13" eb="14">
      <t>ゼイ</t>
    </rPh>
    <rPh sb="15" eb="17">
      <t>セキユ</t>
    </rPh>
    <rPh sb="19" eb="20">
      <t>ゼイ</t>
    </rPh>
    <rPh sb="21" eb="22">
      <t>フク</t>
    </rPh>
    <phoneticPr fontId="4"/>
  </si>
  <si>
    <t>資料：国税庁「国税庁統計年報書」,大阪国税局「大阪国税局統計書」</t>
  </si>
  <si>
    <t>Ｂ．税務署別国税収納済額</t>
  </si>
  <si>
    <t>（税務署別）</t>
  </si>
  <si>
    <t xml:space="preserve"> 総 数</t>
  </si>
  <si>
    <t xml:space="preserve"> 和歌山</t>
  </si>
  <si>
    <t xml:space="preserve"> 粉河</t>
  </si>
  <si>
    <t xml:space="preserve"> 海南</t>
  </si>
  <si>
    <t xml:space="preserve"> 湯浅</t>
  </si>
  <si>
    <t xml:space="preserve"> 御坊</t>
  </si>
  <si>
    <t xml:space="preserve"> 田辺</t>
  </si>
  <si>
    <t>新宮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</si>
  <si>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 197</t>
    </r>
    <r>
      <rPr>
        <sz val="11"/>
        <color theme="1"/>
        <rFont val="ＭＳ Ｐゴシック"/>
        <family val="2"/>
        <charset val="128"/>
        <scheme val="minor"/>
      </rPr>
      <t>8</t>
    </r>
    <rPh sb="0" eb="2">
      <t>ショウワ</t>
    </rPh>
    <rPh sb="4" eb="6">
      <t>ネンド</t>
    </rPh>
    <phoneticPr fontId="4"/>
  </si>
  <si>
    <t xml:space="preserve">    54     1979</t>
  </si>
  <si>
    <t xml:space="preserve">    55     1980</t>
  </si>
  <si>
    <t xml:space="preserve">    56     1981</t>
  </si>
  <si>
    <t xml:space="preserve">    57     1982</t>
  </si>
  <si>
    <t xml:space="preserve">    58     1983</t>
  </si>
  <si>
    <t xml:space="preserve">    59     1984</t>
  </si>
  <si>
    <t xml:space="preserve">    60     1985</t>
  </si>
  <si>
    <t xml:space="preserve">    61     1986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</si>
  <si>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</si>
  <si>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</si>
  <si>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</si>
  <si>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</si>
  <si>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</si>
  <si>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</si>
  <si>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</si>
  <si>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</si>
  <si>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</si>
  <si>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</si>
  <si>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r>
      <t xml:space="preserve">    11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</si>
  <si>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t xml:space="preserve">  源泉所得税</t>
    <phoneticPr fontId="4"/>
  </si>
  <si>
    <t xml:space="preserve">  申告所得税</t>
    <phoneticPr fontId="4"/>
  </si>
  <si>
    <t xml:space="preserve">  法人税</t>
  </si>
  <si>
    <t>　注1）</t>
    <rPh sb="1" eb="2">
      <t>チュウ</t>
    </rPh>
    <phoneticPr fontId="4"/>
  </si>
  <si>
    <t xml:space="preserve">  相続・贈与税</t>
    <rPh sb="5" eb="8">
      <t>ゾウヨゼイ</t>
    </rPh>
    <phoneticPr fontId="4"/>
  </si>
  <si>
    <t xml:space="preserve">  その他の直接税</t>
  </si>
  <si>
    <t xml:space="preserve">  消費税</t>
  </si>
  <si>
    <t xml:space="preserve">  消費税及び</t>
  </si>
  <si>
    <t xml:space="preserve">  地方消費税</t>
  </si>
  <si>
    <t xml:space="preserve">  酒税</t>
  </si>
  <si>
    <t>X</t>
    <phoneticPr fontId="4"/>
  </si>
  <si>
    <t>　注3）</t>
    <rPh sb="1" eb="2">
      <t>チュウ</t>
    </rPh>
    <phoneticPr fontId="4"/>
  </si>
  <si>
    <t xml:space="preserve">  たばこ税及び</t>
    <rPh sb="5" eb="6">
      <t>ゼイ</t>
    </rPh>
    <phoneticPr fontId="4"/>
  </si>
  <si>
    <t>　  たばこ特別税</t>
    <rPh sb="6" eb="9">
      <t>トクベツゼイ</t>
    </rPh>
    <phoneticPr fontId="4"/>
  </si>
  <si>
    <t xml:space="preserve">  印紙収入</t>
  </si>
  <si>
    <t>　注4）</t>
    <rPh sb="1" eb="2">
      <t>チュウ</t>
    </rPh>
    <phoneticPr fontId="4"/>
  </si>
  <si>
    <t xml:space="preserve">  その他の間接税</t>
  </si>
  <si>
    <r>
      <t>注1）～注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）については０－11Aの説明を参照</t>
    </r>
    <rPh sb="0" eb="1">
      <t>チュウ</t>
    </rPh>
    <rPh sb="4" eb="5">
      <t>チュウ</t>
    </rPh>
    <rPh sb="18" eb="20">
      <t>セツメイ</t>
    </rPh>
    <rPh sb="21" eb="23">
      <t>サンショウ</t>
    </rPh>
    <phoneticPr fontId="4"/>
  </si>
  <si>
    <t xml:space="preserve">  税務署の管轄区域</t>
  </si>
  <si>
    <t>和歌山税務署：和歌山市</t>
  </si>
  <si>
    <t>粉河    〃  ：橋本市，那賀郡，伊都郡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</si>
  <si>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</si>
  <si>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</si>
  <si>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</si>
  <si>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</si>
  <si>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</si>
  <si>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>資料：大阪国税局「大阪国税局統計書」</t>
  </si>
  <si>
    <t>Ｏ　財  政</t>
  </si>
  <si>
    <t>Ｏ-01 会計別歳出決算額（県財政）</t>
  </si>
  <si>
    <t xml:space="preserve">  地方公共団体の会計は、「一般会計」と「特別会計」に区分されるが、特別会計の範</t>
    <phoneticPr fontId="4"/>
  </si>
  <si>
    <t>囲はそれぞれの団体によって異なる。そこで、統計上では、普通会計と公営事業会計と</t>
    <phoneticPr fontId="4"/>
  </si>
  <si>
    <t>いう区分により統一がはかられている。特別会計のうち公営事業会計（公営企業、収</t>
    <phoneticPr fontId="4"/>
  </si>
  <si>
    <t>益事業、国民健康保険事業等）に属する部分と、それ以外の特別会計と一般会計を統合</t>
    <phoneticPr fontId="4"/>
  </si>
  <si>
    <t>した「普通会計」とに区分する。ここでは、会計間の重複受払い部分を控除した純計額</t>
    <phoneticPr fontId="4"/>
  </si>
  <si>
    <t>を計上している。</t>
  </si>
  <si>
    <t>一般会計</t>
  </si>
  <si>
    <t>特別会計</t>
  </si>
  <si>
    <t>農業改良資金</t>
  </si>
  <si>
    <t>林業改善資金</t>
  </si>
  <si>
    <t>沿岸漁業改善資金</t>
  </si>
  <si>
    <t>中小企業振興資金</t>
    <rPh sb="4" eb="6">
      <t>シンコウ</t>
    </rPh>
    <phoneticPr fontId="4"/>
  </si>
  <si>
    <t>母子寡婦福祉資金</t>
  </si>
  <si>
    <t>東京事務所宿舎</t>
  </si>
  <si>
    <t>職員住宅</t>
  </si>
  <si>
    <t>物品調達</t>
  </si>
  <si>
    <t>県立医科大学</t>
  </si>
  <si>
    <t>印刷事業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</si>
  <si>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</si>
  <si>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</si>
  <si>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</si>
  <si>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</si>
  <si>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</si>
  <si>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</si>
  <si>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公営企業会計</t>
  </si>
  <si>
    <t>収益的支出</t>
  </si>
  <si>
    <t>資本的支出</t>
  </si>
  <si>
    <t>土地造成</t>
  </si>
  <si>
    <t>駐車場</t>
  </si>
  <si>
    <t>観光ﾚｸﾘｴ-ｼｮﾝ</t>
  </si>
  <si>
    <t>県立五稜病院</t>
  </si>
  <si>
    <t>資料：県財政課「和歌山県の財政状況」</t>
    <rPh sb="4" eb="6">
      <t>ザイセイ</t>
    </rPh>
    <rPh sb="8" eb="12">
      <t>ワカヤマケン</t>
    </rPh>
    <phoneticPr fontId="4"/>
  </si>
  <si>
    <t>Ｏ-02 普通会計（県財政）</t>
  </si>
  <si>
    <t>「普通会計」は、O-01 会計別歳出決算額の説明を参照</t>
    <phoneticPr fontId="4"/>
  </si>
  <si>
    <t>Ａ．普通会計 歳入</t>
  </si>
  <si>
    <t>歳入決算額</t>
  </si>
  <si>
    <t>地方税（県税）</t>
  </si>
  <si>
    <t>地方特例交付金</t>
    <rPh sb="2" eb="4">
      <t>トクレイ</t>
    </rPh>
    <rPh sb="6" eb="7">
      <t>キン</t>
    </rPh>
    <phoneticPr fontId="4"/>
  </si>
  <si>
    <t>普通交付税</t>
  </si>
  <si>
    <t>特別交付税</t>
  </si>
  <si>
    <t>授業料</t>
  </si>
  <si>
    <t>発電水利使用料</t>
  </si>
  <si>
    <t>公営住宅使用料</t>
  </si>
  <si>
    <t>法定受託事務に係るもの</t>
    <rPh sb="1" eb="2">
      <t>テイ</t>
    </rPh>
    <rPh sb="2" eb="4">
      <t>ジュタク</t>
    </rPh>
    <rPh sb="4" eb="6">
      <t>ジム</t>
    </rPh>
    <rPh sb="7" eb="8">
      <t>カカ</t>
    </rPh>
    <phoneticPr fontId="4"/>
  </si>
  <si>
    <t>自治事務に係るもの</t>
    <rPh sb="0" eb="2">
      <t>ジチ</t>
    </rPh>
    <rPh sb="2" eb="4">
      <t>ジム</t>
    </rPh>
    <rPh sb="5" eb="6">
      <t>カカ</t>
    </rPh>
    <phoneticPr fontId="4"/>
  </si>
  <si>
    <t>義務教育費負担金</t>
  </si>
  <si>
    <t>生活保護費負担金</t>
  </si>
  <si>
    <t>児童保護費負担金</t>
  </si>
  <si>
    <t>結核医寮費負担金</t>
  </si>
  <si>
    <t>精神保健費負担金</t>
  </si>
  <si>
    <t>老人保護費負担金</t>
  </si>
  <si>
    <t>普通建設事業費支出金</t>
  </si>
  <si>
    <t>災害復旧事業費支出金</t>
  </si>
  <si>
    <t>失業対策事業費支出金</t>
  </si>
  <si>
    <t>委託金</t>
  </si>
  <si>
    <t>財政補給金</t>
  </si>
  <si>
    <t>電源立地促進対策等交付金</t>
  </si>
  <si>
    <t>石油貯蔵施設立地等交付金</t>
    <rPh sb="8" eb="9">
      <t>トウ</t>
    </rPh>
    <rPh sb="9" eb="12">
      <t>コウフキン</t>
    </rPh>
    <phoneticPr fontId="4"/>
  </si>
  <si>
    <t>国有提供施設等所在地交付金</t>
    <rPh sb="0" eb="2">
      <t>コクユウ</t>
    </rPh>
    <rPh sb="2" eb="4">
      <t>テイキョウ</t>
    </rPh>
    <rPh sb="4" eb="6">
      <t>シセツ</t>
    </rPh>
    <rPh sb="6" eb="7">
      <t>トウ</t>
    </rPh>
    <rPh sb="7" eb="10">
      <t>ショザイチ</t>
    </rPh>
    <rPh sb="10" eb="13">
      <t>コウフキン</t>
    </rPh>
    <phoneticPr fontId="4"/>
  </si>
  <si>
    <t>財産運用収入</t>
  </si>
  <si>
    <t>財産売払収入</t>
  </si>
  <si>
    <t>寄 付 金</t>
  </si>
  <si>
    <t>繰 入 金</t>
  </si>
  <si>
    <t>繰 越 金</t>
  </si>
  <si>
    <t>諸 収 入</t>
  </si>
  <si>
    <t>地方債（県債）</t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</si>
  <si>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地方税の額は地方消費税清算金を含む。</t>
    </r>
    <rPh sb="0" eb="1">
      <t>チュウ</t>
    </rPh>
    <rPh sb="3" eb="6">
      <t>チホウゼイ</t>
    </rPh>
    <rPh sb="7" eb="8">
      <t>ガク</t>
    </rPh>
    <rPh sb="9" eb="11">
      <t>チホウ</t>
    </rPh>
    <rPh sb="11" eb="14">
      <t>ショウヒゼイ</t>
    </rPh>
    <rPh sb="14" eb="17">
      <t>セイサンキン</t>
    </rPh>
    <rPh sb="18" eb="19">
      <t>フク</t>
    </rPh>
    <phoneticPr fontId="4"/>
  </si>
  <si>
    <t>資料：県財政課「地方財政状況調査表」</t>
  </si>
  <si>
    <t>Ｏ-02 普通会計（県財政）－続き－</t>
  </si>
  <si>
    <t>Ｂ．普通会計 目的別歳出</t>
  </si>
  <si>
    <t xml:space="preserve">       「普通会計」は、O-01 会計別歳出決算額の説明を参照</t>
    <phoneticPr fontId="4"/>
  </si>
  <si>
    <t>歳出決算額</t>
  </si>
  <si>
    <t>議   会   費</t>
  </si>
  <si>
    <t>総   務   費</t>
  </si>
  <si>
    <t>民   生   費</t>
  </si>
  <si>
    <t>衛   生   費</t>
  </si>
  <si>
    <t>労   働   費</t>
  </si>
  <si>
    <t>商   工   費</t>
  </si>
  <si>
    <t>土   木   費</t>
  </si>
  <si>
    <t>警   察   費</t>
  </si>
  <si>
    <t>教   育   費</t>
  </si>
  <si>
    <r>
      <t>災害</t>
    </r>
    <r>
      <rPr>
        <sz val="14"/>
        <rFont val="ＭＳ 明朝"/>
        <family val="1"/>
        <charset val="128"/>
      </rPr>
      <t>復</t>
    </r>
    <r>
      <rPr>
        <sz val="14"/>
        <rFont val="ＭＳ 明朝"/>
        <family val="1"/>
        <charset val="128"/>
      </rPr>
      <t>旧</t>
    </r>
    <r>
      <rPr>
        <sz val="14"/>
        <rFont val="ＭＳ 明朝"/>
        <family val="1"/>
        <charset val="128"/>
      </rPr>
      <t>費</t>
    </r>
    <phoneticPr fontId="4"/>
  </si>
  <si>
    <t>公   債   費</t>
  </si>
  <si>
    <t>諸支出金</t>
    <rPh sb="0" eb="1">
      <t>ショ</t>
    </rPh>
    <rPh sb="1" eb="4">
      <t>シシュツキン</t>
    </rPh>
    <phoneticPr fontId="4"/>
  </si>
  <si>
    <t>ゴルフ場利用税交付金</t>
  </si>
  <si>
    <t>Ｃ．普通会計 性質別歳出</t>
  </si>
  <si>
    <t>　補助事業費</t>
  </si>
  <si>
    <t>　単独事業費</t>
  </si>
  <si>
    <t>　国直轄事業負担金</t>
  </si>
  <si>
    <t>　同級他団体事業負担金</t>
    <rPh sb="1" eb="3">
      <t>ドウキュウ</t>
    </rPh>
    <rPh sb="3" eb="4">
      <t>ホカ</t>
    </rPh>
    <rPh sb="4" eb="6">
      <t>ダンタイ</t>
    </rPh>
    <rPh sb="6" eb="8">
      <t>ジギョウ</t>
    </rPh>
    <rPh sb="8" eb="11">
      <t>フタンキン</t>
    </rPh>
    <phoneticPr fontId="4"/>
  </si>
  <si>
    <t>　受託事業費</t>
  </si>
  <si>
    <t>　　</t>
  </si>
  <si>
    <t>失業対策費</t>
  </si>
  <si>
    <t>投資及び出資金</t>
  </si>
  <si>
    <t>貸付金</t>
  </si>
  <si>
    <t>前年度繰上充当金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</si>
</sst>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_);[Red]\(0.000\)"/>
    <numFmt numFmtId="178" formatCode="#,##0.000;\-#,##0.000"/>
    <numFmt numFmtId="179" formatCode="#,##0.00000;\-#,##0.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8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49" fontId="1" fillId="0" borderId="2" xfId="1" applyNumberFormat="1" applyFont="1" applyBorder="1" applyAlignment="1" applyProtection="1">
      <alignment horizontal="center"/>
    </xf>
    <xf numFmtId="49" fontId="1" fillId="0" borderId="3" xfId="1" applyNumberFormat="1" applyFont="1" applyBorder="1" applyAlignment="1" applyProtection="1">
      <alignment horizontal="center"/>
    </xf>
    <xf numFmtId="37" fontId="1" fillId="0" borderId="4" xfId="1" applyFont="1" applyBorder="1"/>
    <xf numFmtId="37" fontId="1" fillId="0" borderId="5" xfId="1" applyFont="1" applyBorder="1" applyAlignment="1" applyProtection="1">
      <alignment horizontal="left"/>
    </xf>
    <xf numFmtId="37" fontId="3" fillId="0" borderId="3" xfId="1" applyFont="1" applyBorder="1" applyProtection="1"/>
    <xf numFmtId="37" fontId="1" fillId="0" borderId="0" xfId="1" applyFont="1" applyBorder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3" fillId="0" borderId="0" xfId="1" applyFont="1" applyBorder="1" applyProtection="1"/>
    <xf numFmtId="37" fontId="1" fillId="0" borderId="3" xfId="1" applyFont="1" applyBorder="1" applyProtection="1"/>
    <xf numFmtId="37" fontId="1" fillId="0" borderId="0" xfId="1" applyFont="1" applyBorder="1" applyProtection="1"/>
    <xf numFmtId="37" fontId="1" fillId="0" borderId="0" xfId="1" applyFont="1" applyProtection="1"/>
    <xf numFmtId="37" fontId="1" fillId="0" borderId="3" xfId="1" applyFont="1" applyBorder="1" applyProtection="1">
      <protection locked="0"/>
    </xf>
    <xf numFmtId="37" fontId="1" fillId="0" borderId="0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3" xfId="1" applyFont="1" applyBorder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6" xfId="1" applyFont="1" applyBorder="1"/>
    <xf numFmtId="37" fontId="1" fillId="0" borderId="3" xfId="1" applyFont="1" applyBorder="1" applyAlignment="1" applyProtection="1">
      <alignment horizontal="right"/>
      <protection locked="0"/>
    </xf>
    <xf numFmtId="37" fontId="3" fillId="0" borderId="1" xfId="1" applyFont="1" applyBorder="1" applyProtection="1"/>
    <xf numFmtId="37" fontId="3" fillId="0" borderId="4" xfId="1" applyFont="1" applyBorder="1" applyProtection="1"/>
    <xf numFmtId="37" fontId="1" fillId="0" borderId="0" xfId="1" quotePrefix="1" applyFont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1" xfId="1" applyFont="1" applyBorder="1" applyProtection="1">
      <protection locked="0"/>
    </xf>
    <xf numFmtId="37" fontId="1" fillId="0" borderId="3" xfId="1" applyFont="1" applyBorder="1" applyAlignment="1" applyProtection="1">
      <alignment horizontal="left"/>
    </xf>
    <xf numFmtId="37" fontId="3" fillId="0" borderId="7" xfId="1" applyFont="1" applyBorder="1" applyProtection="1"/>
    <xf numFmtId="37" fontId="3" fillId="0" borderId="6" xfId="1" applyFont="1" applyBorder="1" applyProtection="1"/>
    <xf numFmtId="37" fontId="1" fillId="0" borderId="7" xfId="1" applyFont="1" applyBorder="1"/>
    <xf numFmtId="37" fontId="3" fillId="0" borderId="0" xfId="1" applyFont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176" fontId="3" fillId="0" borderId="3" xfId="1" applyNumberFormat="1" applyFont="1" applyBorder="1" applyProtection="1">
      <protection locked="0"/>
    </xf>
    <xf numFmtId="177" fontId="3" fillId="0" borderId="0" xfId="1" applyNumberFormat="1" applyFont="1" applyBorder="1"/>
    <xf numFmtId="176" fontId="1" fillId="0" borderId="3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8" fontId="1" fillId="0" borderId="3" xfId="1" applyNumberFormat="1" applyFont="1" applyBorder="1" applyProtection="1">
      <protection locked="0"/>
    </xf>
    <xf numFmtId="177" fontId="1" fillId="0" borderId="0" xfId="1" applyNumberFormat="1" applyFont="1" applyBorder="1" applyAlignment="1" applyProtection="1">
      <alignment horizontal="right"/>
    </xf>
    <xf numFmtId="37" fontId="1" fillId="0" borderId="8" xfId="1" applyFont="1" applyBorder="1" applyAlignment="1" applyProtection="1">
      <alignment horizontal="center"/>
    </xf>
    <xf numFmtId="37" fontId="1" fillId="0" borderId="2" xfId="1" applyFont="1" applyBorder="1" applyAlignment="1" applyProtection="1"/>
    <xf numFmtId="37" fontId="1" fillId="0" borderId="9" xfId="1" applyFont="1" applyBorder="1" applyAlignment="1" applyProtection="1">
      <alignment horizontal="left"/>
    </xf>
    <xf numFmtId="37" fontId="3" fillId="0" borderId="9" xfId="1" applyFont="1" applyBorder="1" applyAlignment="1" applyProtection="1">
      <alignment horizontal="center"/>
    </xf>
    <xf numFmtId="37" fontId="3" fillId="0" borderId="0" xfId="1" applyFont="1" applyBorder="1"/>
    <xf numFmtId="37" fontId="3" fillId="0" borderId="0" xfId="1" applyFont="1"/>
    <xf numFmtId="37" fontId="3" fillId="0" borderId="0" xfId="1" applyFont="1" applyAlignment="1">
      <alignment horizontal="right"/>
    </xf>
    <xf numFmtId="37" fontId="1" fillId="0" borderId="9" xfId="1" applyFont="1" applyBorder="1"/>
    <xf numFmtId="37" fontId="1" fillId="0" borderId="0" xfId="1" applyFont="1" applyAlignment="1">
      <alignment horizontal="right"/>
    </xf>
    <xf numFmtId="37" fontId="1" fillId="0" borderId="0" xfId="1" applyFont="1" applyBorder="1" applyAlignment="1">
      <alignment horizontal="right"/>
    </xf>
    <xf numFmtId="37" fontId="1" fillId="0" borderId="0" xfId="1" applyFont="1" applyBorder="1" applyAlignment="1" applyProtection="1">
      <alignment horizontal="right"/>
    </xf>
    <xf numFmtId="37" fontId="1" fillId="0" borderId="10" xfId="1" applyFont="1" applyBorder="1"/>
    <xf numFmtId="37" fontId="1" fillId="0" borderId="1" xfId="1" applyFont="1" applyBorder="1" applyAlignment="1">
      <alignment horizontal="left"/>
    </xf>
    <xf numFmtId="37" fontId="1" fillId="0" borderId="5" xfId="1" applyFont="1" applyBorder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1" fillId="0" borderId="12" xfId="1" applyFont="1" applyBorder="1"/>
    <xf numFmtId="37" fontId="1" fillId="0" borderId="2" xfId="1" applyFont="1" applyBorder="1"/>
    <xf numFmtId="37" fontId="1" fillId="0" borderId="11" xfId="1" applyFont="1" applyBorder="1"/>
    <xf numFmtId="37" fontId="1" fillId="0" borderId="0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1" fillId="0" borderId="8" xfId="1" applyFont="1" applyBorder="1"/>
    <xf numFmtId="37" fontId="1" fillId="0" borderId="13" xfId="1" applyFont="1" applyBorder="1"/>
    <xf numFmtId="37" fontId="3" fillId="0" borderId="0" xfId="1" applyFont="1" applyBorder="1" applyAlignment="1" applyProtection="1">
      <alignment horizontal="left"/>
    </xf>
    <xf numFmtId="37" fontId="1" fillId="0" borderId="3" xfId="1" applyFont="1" applyBorder="1" applyAlignment="1">
      <alignment horizontal="right"/>
    </xf>
    <xf numFmtId="37" fontId="3" fillId="0" borderId="3" xfId="1" applyFont="1" applyBorder="1"/>
    <xf numFmtId="37" fontId="1" fillId="0" borderId="3" xfId="1" applyFont="1" applyBorder="1" applyAlignment="1" applyProtection="1">
      <alignment horizontal="right"/>
    </xf>
    <xf numFmtId="37" fontId="1" fillId="0" borderId="6" xfId="1" applyFont="1" applyBorder="1" applyAlignment="1" applyProtection="1">
      <alignment horizontal="left"/>
    </xf>
    <xf numFmtId="37" fontId="3" fillId="0" borderId="3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center"/>
    </xf>
    <xf numFmtId="179" fontId="1" fillId="0" borderId="0" xfId="1" applyNumberFormat="1" applyFont="1"/>
    <xf numFmtId="37" fontId="3" fillId="0" borderId="0" xfId="1" applyNumberFormat="1" applyFont="1" applyProtection="1"/>
    <xf numFmtId="37" fontId="1" fillId="0" borderId="0" xfId="1" applyNumberFormat="1" applyFont="1" applyProtection="1"/>
    <xf numFmtId="37" fontId="1" fillId="0" borderId="6" xfId="1" applyFont="1" applyBorder="1" applyProtection="1">
      <protection locked="0"/>
    </xf>
    <xf numFmtId="37" fontId="6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left"/>
    </xf>
    <xf numFmtId="37" fontId="1" fillId="0" borderId="0" xfId="1" applyAlignment="1"/>
    <xf numFmtId="37" fontId="1" fillId="0" borderId="0" xfId="1" applyFont="1" applyAlignment="1"/>
    <xf numFmtId="37" fontId="1" fillId="0" borderId="11" xfId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7"/>
  <sheetViews>
    <sheetView showGridLines="0" zoomScale="75" zoomScaleNormal="75" workbookViewId="0">
      <selection activeCell="A68" sqref="A68:IV434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ht="28.5" x14ac:dyDescent="0.3">
      <c r="F6" s="83" t="s">
        <v>548</v>
      </c>
    </row>
    <row r="8" spans="1:11" x14ac:dyDescent="0.2">
      <c r="F8" s="14" t="s">
        <v>549</v>
      </c>
    </row>
    <row r="9" spans="1:11" x14ac:dyDescent="0.2">
      <c r="D9" s="1" t="s">
        <v>550</v>
      </c>
    </row>
    <row r="10" spans="1:11" x14ac:dyDescent="0.2">
      <c r="D10" s="1" t="s">
        <v>551</v>
      </c>
    </row>
    <row r="11" spans="1:11" x14ac:dyDescent="0.2">
      <c r="D11" s="1" t="s">
        <v>552</v>
      </c>
    </row>
    <row r="12" spans="1:11" x14ac:dyDescent="0.2">
      <c r="D12" s="1" t="s">
        <v>553</v>
      </c>
    </row>
    <row r="13" spans="1:11" x14ac:dyDescent="0.2">
      <c r="D13" s="1" t="s">
        <v>554</v>
      </c>
    </row>
    <row r="14" spans="1:11" x14ac:dyDescent="0.2">
      <c r="D14" s="1" t="s">
        <v>555</v>
      </c>
    </row>
    <row r="15" spans="1:11" ht="18" thickBot="1" x14ac:dyDescent="0.25">
      <c r="B15" s="3"/>
      <c r="C15" s="3"/>
      <c r="D15" s="3"/>
      <c r="E15" s="3"/>
      <c r="F15" s="3"/>
      <c r="G15" s="3"/>
      <c r="H15" s="3"/>
      <c r="I15" s="3"/>
      <c r="J15" s="5" t="s">
        <v>1</v>
      </c>
      <c r="K15" s="3"/>
    </row>
    <row r="16" spans="1:11" x14ac:dyDescent="0.2">
      <c r="F16" s="32" t="s">
        <v>2</v>
      </c>
      <c r="G16" s="32" t="s">
        <v>3</v>
      </c>
      <c r="H16" s="32" t="s">
        <v>4</v>
      </c>
      <c r="I16" s="8">
        <v>2000</v>
      </c>
      <c r="J16" s="8" t="s">
        <v>70</v>
      </c>
      <c r="K16" s="8" t="s">
        <v>6</v>
      </c>
    </row>
    <row r="17" spans="2:11" x14ac:dyDescent="0.2">
      <c r="B17" s="9"/>
      <c r="C17" s="9"/>
      <c r="D17" s="9"/>
      <c r="E17" s="9"/>
      <c r="F17" s="10" t="s">
        <v>7</v>
      </c>
      <c r="G17" s="10" t="s">
        <v>8</v>
      </c>
      <c r="H17" s="10" t="s">
        <v>9</v>
      </c>
      <c r="I17" s="10" t="s">
        <v>71</v>
      </c>
      <c r="J17" s="10" t="s">
        <v>72</v>
      </c>
      <c r="K17" s="10" t="s">
        <v>73</v>
      </c>
    </row>
    <row r="18" spans="2:11" x14ac:dyDescent="0.2">
      <c r="F18" s="35"/>
    </row>
    <row r="19" spans="2:11" x14ac:dyDescent="0.2">
      <c r="B19" s="13"/>
      <c r="C19" s="14" t="s">
        <v>13</v>
      </c>
      <c r="E19" s="13"/>
      <c r="F19" s="11">
        <f t="shared" ref="F19:K19" si="0">F21+F23+F47</f>
        <v>685993.4360000001</v>
      </c>
      <c r="G19" s="13">
        <f t="shared" si="0"/>
        <v>706777.35899999982</v>
      </c>
      <c r="H19" s="13">
        <f t="shared" si="0"/>
        <v>689129.91999999993</v>
      </c>
      <c r="I19" s="13">
        <f t="shared" si="0"/>
        <v>661587.39815699996</v>
      </c>
      <c r="J19" s="13">
        <f t="shared" si="0"/>
        <v>638411.45199999993</v>
      </c>
      <c r="K19" s="13">
        <f t="shared" si="0"/>
        <v>615559.245</v>
      </c>
    </row>
    <row r="20" spans="2:11" x14ac:dyDescent="0.2">
      <c r="F20" s="22"/>
    </row>
    <row r="21" spans="2:11" x14ac:dyDescent="0.2">
      <c r="C21" s="1" t="s">
        <v>556</v>
      </c>
      <c r="F21" s="19">
        <v>577024.88800000004</v>
      </c>
      <c r="G21" s="21">
        <v>612361.48899999994</v>
      </c>
      <c r="H21" s="21">
        <v>617220.28799999994</v>
      </c>
      <c r="I21" s="21">
        <v>587078.98800000001</v>
      </c>
      <c r="J21" s="21">
        <v>572369.08799999999</v>
      </c>
      <c r="K21" s="21">
        <v>550745.02800000005</v>
      </c>
    </row>
    <row r="22" spans="2:11" x14ac:dyDescent="0.2">
      <c r="F22" s="22"/>
    </row>
    <row r="23" spans="2:11" x14ac:dyDescent="0.2">
      <c r="C23" s="1" t="s">
        <v>557</v>
      </c>
      <c r="F23" s="16">
        <f t="shared" ref="F23:K23" si="1">SUM(F25:F45)</f>
        <v>92864.057000000015</v>
      </c>
      <c r="G23" s="18">
        <f t="shared" si="1"/>
        <v>83961.20199999999</v>
      </c>
      <c r="H23" s="18">
        <f t="shared" si="1"/>
        <v>63366.233000000007</v>
      </c>
      <c r="I23" s="18">
        <f t="shared" si="1"/>
        <v>59082.232000000004</v>
      </c>
      <c r="J23" s="18">
        <f t="shared" si="1"/>
        <v>56802.931000000004</v>
      </c>
      <c r="K23" s="18">
        <f t="shared" si="1"/>
        <v>55426.24500000001</v>
      </c>
    </row>
    <row r="24" spans="2:11" x14ac:dyDescent="0.2">
      <c r="F24" s="22"/>
    </row>
    <row r="25" spans="2:11" x14ac:dyDescent="0.2">
      <c r="D25" s="1" t="s">
        <v>558</v>
      </c>
      <c r="F25" s="19">
        <v>381.49799999999999</v>
      </c>
      <c r="G25" s="21">
        <v>283.16699999999997</v>
      </c>
      <c r="H25" s="21">
        <v>360.505</v>
      </c>
      <c r="I25" s="21">
        <v>188.33099999999999</v>
      </c>
      <c r="J25" s="21">
        <v>195.90600000000001</v>
      </c>
      <c r="K25" s="21">
        <v>282.39600000000002</v>
      </c>
    </row>
    <row r="26" spans="2:11" x14ac:dyDescent="0.2">
      <c r="D26" s="1" t="s">
        <v>559</v>
      </c>
      <c r="F26" s="19">
        <v>809.84299999999996</v>
      </c>
      <c r="G26" s="21">
        <v>778.51499999999999</v>
      </c>
      <c r="H26" s="21">
        <v>755.30700000000002</v>
      </c>
      <c r="I26" s="21">
        <v>774.19100000000003</v>
      </c>
      <c r="J26" s="21">
        <v>754.18399999999997</v>
      </c>
      <c r="K26" s="21">
        <v>746.49800000000005</v>
      </c>
    </row>
    <row r="27" spans="2:11" x14ac:dyDescent="0.2">
      <c r="D27" s="1" t="s">
        <v>560</v>
      </c>
      <c r="F27" s="19">
        <v>258.59399999999999</v>
      </c>
      <c r="G27" s="21">
        <v>258.12299999999999</v>
      </c>
      <c r="H27" s="21">
        <v>152.767</v>
      </c>
      <c r="I27" s="21">
        <v>216.82900000000001</v>
      </c>
      <c r="J27" s="21">
        <v>103.02500000000001</v>
      </c>
      <c r="K27" s="21">
        <v>64.367999999999995</v>
      </c>
    </row>
    <row r="28" spans="2:11" x14ac:dyDescent="0.2">
      <c r="F28" s="19"/>
      <c r="G28" s="21"/>
      <c r="H28" s="21"/>
      <c r="I28" s="21"/>
      <c r="J28" s="21"/>
      <c r="K28" s="21"/>
    </row>
    <row r="29" spans="2:11" x14ac:dyDescent="0.2">
      <c r="D29" s="1" t="s">
        <v>561</v>
      </c>
      <c r="F29" s="19">
        <v>4678.5600000000004</v>
      </c>
      <c r="G29" s="21">
        <v>3727.12</v>
      </c>
      <c r="H29" s="21">
        <v>1865.5340000000001</v>
      </c>
      <c r="I29" s="21">
        <v>1532.9259999999999</v>
      </c>
      <c r="J29" s="21">
        <v>1881.4739999999999</v>
      </c>
      <c r="K29" s="21">
        <v>1339.2919999999999</v>
      </c>
    </row>
    <row r="30" spans="2:11" x14ac:dyDescent="0.2">
      <c r="D30" s="1" t="s">
        <v>562</v>
      </c>
      <c r="F30" s="19">
        <v>135.03200000000001</v>
      </c>
      <c r="G30" s="21">
        <v>112.288</v>
      </c>
      <c r="H30" s="21">
        <v>116.42400000000001</v>
      </c>
      <c r="I30" s="21">
        <v>111.795</v>
      </c>
      <c r="J30" s="21">
        <v>101.00700000000001</v>
      </c>
      <c r="K30" s="21">
        <v>95.058999999999997</v>
      </c>
    </row>
    <row r="31" spans="2:11" x14ac:dyDescent="0.2">
      <c r="F31" s="19"/>
      <c r="G31" s="21"/>
      <c r="H31" s="21"/>
      <c r="I31" s="21"/>
      <c r="J31" s="21"/>
      <c r="K31" s="21"/>
    </row>
    <row r="32" spans="2:11" x14ac:dyDescent="0.2">
      <c r="D32" s="1" t="s">
        <v>563</v>
      </c>
      <c r="F32" s="19">
        <v>18.128</v>
      </c>
      <c r="G32" s="21">
        <v>16.611999999999998</v>
      </c>
      <c r="H32" s="21">
        <v>20.498000000000001</v>
      </c>
      <c r="I32" s="24" t="s">
        <v>26</v>
      </c>
      <c r="J32" s="24" t="s">
        <v>26</v>
      </c>
      <c r="K32" s="24" t="s">
        <v>26</v>
      </c>
    </row>
    <row r="33" spans="3:11" x14ac:dyDescent="0.2">
      <c r="D33" s="1" t="s">
        <v>564</v>
      </c>
      <c r="F33" s="19">
        <v>174.11699999999999</v>
      </c>
      <c r="G33" s="21">
        <v>175.02699999999999</v>
      </c>
      <c r="H33" s="21">
        <v>189.63</v>
      </c>
      <c r="I33" s="21">
        <v>169.88</v>
      </c>
      <c r="J33" s="21">
        <v>178.62</v>
      </c>
      <c r="K33" s="21">
        <v>167.971</v>
      </c>
    </row>
    <row r="34" spans="3:11" x14ac:dyDescent="0.2">
      <c r="D34" s="1" t="s">
        <v>565</v>
      </c>
      <c r="F34" s="19">
        <v>4401</v>
      </c>
      <c r="G34" s="24" t="s">
        <v>26</v>
      </c>
      <c r="H34" s="24" t="s">
        <v>26</v>
      </c>
      <c r="I34" s="24" t="s">
        <v>26</v>
      </c>
      <c r="J34" s="24" t="s">
        <v>26</v>
      </c>
      <c r="K34" s="24" t="s">
        <v>26</v>
      </c>
    </row>
    <row r="35" spans="3:11" x14ac:dyDescent="0.2">
      <c r="F35" s="19"/>
      <c r="G35" s="21"/>
      <c r="H35" s="21"/>
      <c r="I35" s="21"/>
      <c r="J35" s="21"/>
      <c r="K35" s="21"/>
    </row>
    <row r="36" spans="3:11" x14ac:dyDescent="0.2">
      <c r="D36" s="1" t="s">
        <v>566</v>
      </c>
      <c r="F36" s="19">
        <v>40810.703000000001</v>
      </c>
      <c r="G36" s="21">
        <v>40681.843999999997</v>
      </c>
      <c r="H36" s="21">
        <v>22088.626</v>
      </c>
      <c r="I36" s="21">
        <v>23939.233</v>
      </c>
      <c r="J36" s="21">
        <v>23913.992999999999</v>
      </c>
      <c r="K36" s="21">
        <v>23305.7</v>
      </c>
    </row>
    <row r="37" spans="3:11" x14ac:dyDescent="0.2">
      <c r="D37" s="1" t="s">
        <v>567</v>
      </c>
      <c r="F37" s="19">
        <v>344.05200000000002</v>
      </c>
      <c r="G37" s="21">
        <v>275.30700000000002</v>
      </c>
      <c r="H37" s="21">
        <v>207.34899999999999</v>
      </c>
      <c r="I37" s="21">
        <v>188.33699999999999</v>
      </c>
      <c r="J37" s="21">
        <v>162.898</v>
      </c>
      <c r="K37" s="21">
        <v>124.21</v>
      </c>
    </row>
    <row r="38" spans="3:11" x14ac:dyDescent="0.2">
      <c r="D38" s="1" t="s">
        <v>568</v>
      </c>
      <c r="F38" s="19">
        <v>16016.013000000001</v>
      </c>
      <c r="G38" s="21">
        <v>15589.654</v>
      </c>
      <c r="H38" s="21">
        <v>14088.736000000001</v>
      </c>
      <c r="I38" s="21">
        <v>11633.031999999999</v>
      </c>
      <c r="J38" s="21">
        <v>13020.708000000001</v>
      </c>
      <c r="K38" s="21">
        <v>12627.484</v>
      </c>
    </row>
    <row r="39" spans="3:11" x14ac:dyDescent="0.2">
      <c r="F39" s="19"/>
      <c r="G39" s="21"/>
      <c r="H39" s="21"/>
      <c r="I39" s="21"/>
      <c r="J39" s="21"/>
      <c r="K39" s="21"/>
    </row>
    <row r="40" spans="3:11" x14ac:dyDescent="0.2">
      <c r="D40" s="1" t="s">
        <v>569</v>
      </c>
      <c r="F40" s="19">
        <v>1325.1179999999999</v>
      </c>
      <c r="G40" s="21">
        <v>1548.384</v>
      </c>
      <c r="H40" s="21">
        <v>1097.557</v>
      </c>
      <c r="I40" s="21">
        <v>1706.461</v>
      </c>
      <c r="J40" s="21">
        <v>1366.9749999999999</v>
      </c>
      <c r="K40" s="21">
        <v>1038.6369999999999</v>
      </c>
    </row>
    <row r="41" spans="3:11" x14ac:dyDescent="0.2">
      <c r="D41" s="1" t="s">
        <v>570</v>
      </c>
      <c r="F41" s="19">
        <v>3253.1930000000002</v>
      </c>
      <c r="G41" s="21">
        <v>4306.1540000000005</v>
      </c>
      <c r="H41" s="21">
        <v>7458.9430000000002</v>
      </c>
      <c r="I41" s="21">
        <v>4885.9539999999997</v>
      </c>
      <c r="J41" s="21">
        <v>2764.415</v>
      </c>
      <c r="K41" s="21">
        <v>3367.88</v>
      </c>
    </row>
    <row r="42" spans="3:11" x14ac:dyDescent="0.2">
      <c r="D42" s="1" t="s">
        <v>571</v>
      </c>
      <c r="F42" s="19">
        <v>3654.8150000000001</v>
      </c>
      <c r="G42" s="21">
        <v>3481.6129999999998</v>
      </c>
      <c r="H42" s="21">
        <v>2809.0880000000002</v>
      </c>
      <c r="I42" s="21">
        <v>3178.5340000000001</v>
      </c>
      <c r="J42" s="21">
        <v>2652.5230000000001</v>
      </c>
      <c r="K42" s="21">
        <v>2892.5250000000001</v>
      </c>
    </row>
    <row r="43" spans="3:11" x14ac:dyDescent="0.2">
      <c r="F43" s="22"/>
    </row>
    <row r="44" spans="3:11" x14ac:dyDescent="0.2">
      <c r="D44" s="1" t="s">
        <v>572</v>
      </c>
      <c r="F44" s="19">
        <v>5084.134</v>
      </c>
      <c r="G44" s="21">
        <v>4501.6149999999998</v>
      </c>
      <c r="H44" s="21">
        <v>4091.85</v>
      </c>
      <c r="I44" s="21">
        <v>4075.4470000000001</v>
      </c>
      <c r="J44" s="21">
        <v>3838.6860000000001</v>
      </c>
      <c r="K44" s="21">
        <v>3563.7660000000001</v>
      </c>
    </row>
    <row r="45" spans="3:11" x14ac:dyDescent="0.2">
      <c r="D45" s="1" t="s">
        <v>573</v>
      </c>
      <c r="F45" s="19">
        <v>11519.257</v>
      </c>
      <c r="G45" s="21">
        <v>8225.7790000000005</v>
      </c>
      <c r="H45" s="21">
        <v>8063.4189999999999</v>
      </c>
      <c r="I45" s="21">
        <v>6481.2820000000002</v>
      </c>
      <c r="J45" s="21">
        <v>5868.5169999999998</v>
      </c>
      <c r="K45" s="21">
        <v>5810.4589999999998</v>
      </c>
    </row>
    <row r="46" spans="3:11" x14ac:dyDescent="0.2">
      <c r="F46" s="22"/>
    </row>
    <row r="47" spans="3:11" x14ac:dyDescent="0.2">
      <c r="C47" s="1" t="s">
        <v>574</v>
      </c>
      <c r="F47" s="16">
        <f>SUM(F49:F66)</f>
        <v>16104.491000000002</v>
      </c>
      <c r="G47" s="17">
        <f>SUM(G49:G66)</f>
        <v>10454.668</v>
      </c>
      <c r="H47" s="18">
        <f>SUM(H49:H66)</f>
        <v>8543.3989999999994</v>
      </c>
      <c r="I47" s="18">
        <f>SUM(I49:I66)</f>
        <v>15426.178157</v>
      </c>
      <c r="J47" s="18">
        <f>SUM(J49:J65)</f>
        <v>9239.4330000000009</v>
      </c>
      <c r="K47" s="18">
        <f>SUM(K49:K65)</f>
        <v>9387.9719999999979</v>
      </c>
    </row>
    <row r="48" spans="3:11" x14ac:dyDescent="0.2">
      <c r="F48" s="22"/>
    </row>
    <row r="49" spans="4:11" x14ac:dyDescent="0.2">
      <c r="D49" s="1" t="s">
        <v>43</v>
      </c>
      <c r="E49" s="1" t="s">
        <v>575</v>
      </c>
      <c r="F49" s="19">
        <v>1512.2940000000001</v>
      </c>
      <c r="G49" s="21">
        <v>1478.915</v>
      </c>
      <c r="H49" s="21">
        <v>1455.337</v>
      </c>
      <c r="I49" s="21">
        <v>1449.335</v>
      </c>
      <c r="J49" s="21">
        <v>1366.5</v>
      </c>
      <c r="K49" s="21">
        <v>1319.4369999999999</v>
      </c>
    </row>
    <row r="50" spans="4:11" x14ac:dyDescent="0.2">
      <c r="E50" s="1" t="s">
        <v>576</v>
      </c>
      <c r="F50" s="19">
        <v>536.22299999999996</v>
      </c>
      <c r="G50" s="21">
        <v>449.44200000000001</v>
      </c>
      <c r="H50" s="21">
        <v>498.21899999999999</v>
      </c>
      <c r="I50" s="21">
        <v>470.96600000000001</v>
      </c>
      <c r="J50" s="21">
        <v>712.25099999999998</v>
      </c>
      <c r="K50" s="21">
        <v>838.72</v>
      </c>
    </row>
    <row r="51" spans="4:11" x14ac:dyDescent="0.2">
      <c r="F51" s="19"/>
      <c r="G51" s="21"/>
      <c r="H51" s="21"/>
      <c r="I51" s="21"/>
      <c r="J51" s="21"/>
      <c r="K51" s="21"/>
    </row>
    <row r="52" spans="4:11" x14ac:dyDescent="0.2">
      <c r="D52" s="1" t="s">
        <v>380</v>
      </c>
      <c r="E52" s="1" t="s">
        <v>575</v>
      </c>
      <c r="F52" s="19">
        <v>857.97699999999998</v>
      </c>
      <c r="G52" s="21">
        <v>805.827</v>
      </c>
      <c r="H52" s="21">
        <v>817.428</v>
      </c>
      <c r="I52" s="21">
        <v>829.923</v>
      </c>
      <c r="J52" s="21">
        <v>830.36300000000006</v>
      </c>
      <c r="K52" s="21">
        <v>784.95399999999995</v>
      </c>
    </row>
    <row r="53" spans="4:11" x14ac:dyDescent="0.2">
      <c r="E53" s="1" t="s">
        <v>576</v>
      </c>
      <c r="F53" s="19">
        <v>278.66800000000001</v>
      </c>
      <c r="G53" s="21">
        <v>171.89500000000001</v>
      </c>
      <c r="H53" s="21">
        <v>640.93600000000004</v>
      </c>
      <c r="I53" s="21">
        <v>348.84199999999998</v>
      </c>
      <c r="J53" s="21">
        <v>516.91300000000001</v>
      </c>
      <c r="K53" s="21">
        <v>432.79399999999998</v>
      </c>
    </row>
    <row r="54" spans="4:11" x14ac:dyDescent="0.2">
      <c r="F54" s="19"/>
      <c r="G54" s="21"/>
      <c r="H54" s="21"/>
      <c r="I54" s="21"/>
      <c r="J54" s="21"/>
      <c r="K54" s="21"/>
    </row>
    <row r="55" spans="4:11" x14ac:dyDescent="0.2">
      <c r="D55" s="1" t="s">
        <v>577</v>
      </c>
      <c r="E55" s="1" t="s">
        <v>575</v>
      </c>
      <c r="F55" s="19">
        <v>3040.6239999999998</v>
      </c>
      <c r="G55" s="21">
        <v>644.505</v>
      </c>
      <c r="H55" s="21">
        <v>187.21100000000001</v>
      </c>
      <c r="I55" s="21">
        <v>2324.3739999999998</v>
      </c>
      <c r="J55" s="21">
        <v>613.13900000000001</v>
      </c>
      <c r="K55" s="21">
        <v>819.57600000000002</v>
      </c>
    </row>
    <row r="56" spans="4:11" x14ac:dyDescent="0.2">
      <c r="E56" s="1" t="s">
        <v>576</v>
      </c>
      <c r="F56" s="19">
        <v>7663.0780000000004</v>
      </c>
      <c r="G56" s="21">
        <v>4566.7759999999998</v>
      </c>
      <c r="H56" s="21">
        <v>2358.9459999999999</v>
      </c>
      <c r="I56" s="21">
        <v>3210.3110000000001</v>
      </c>
      <c r="J56" s="21">
        <v>1504.4179999999999</v>
      </c>
      <c r="K56" s="21">
        <v>488.38200000000001</v>
      </c>
    </row>
    <row r="57" spans="4:11" x14ac:dyDescent="0.2">
      <c r="F57" s="19"/>
      <c r="G57" s="21"/>
      <c r="H57" s="21"/>
      <c r="I57" s="21"/>
      <c r="J57" s="21"/>
      <c r="K57" s="21"/>
    </row>
    <row r="58" spans="4:11" x14ac:dyDescent="0.2">
      <c r="D58" s="1" t="s">
        <v>578</v>
      </c>
      <c r="E58" s="1" t="s">
        <v>575</v>
      </c>
      <c r="F58" s="19">
        <v>174.07</v>
      </c>
      <c r="G58" s="21">
        <v>173.58699999999999</v>
      </c>
      <c r="H58" s="21">
        <v>175.28899999999999</v>
      </c>
      <c r="I58" s="21">
        <v>170.18199999999999</v>
      </c>
      <c r="J58" s="21">
        <v>164.858</v>
      </c>
      <c r="K58" s="21">
        <v>160.864</v>
      </c>
    </row>
    <row r="59" spans="4:11" x14ac:dyDescent="0.2">
      <c r="E59" s="1" t="s">
        <v>576</v>
      </c>
      <c r="F59" s="26" t="s">
        <v>26</v>
      </c>
      <c r="G59" s="21">
        <v>9.7170000000000005</v>
      </c>
      <c r="H59" s="21">
        <v>36.805999999999997</v>
      </c>
      <c r="I59" s="21">
        <v>52.283000000000001</v>
      </c>
      <c r="J59" s="21">
        <v>60.235999999999997</v>
      </c>
      <c r="K59" s="21">
        <v>64.245000000000005</v>
      </c>
    </row>
    <row r="60" spans="4:11" x14ac:dyDescent="0.2">
      <c r="F60" s="19"/>
      <c r="G60" s="21"/>
      <c r="H60" s="21"/>
      <c r="I60" s="21"/>
      <c r="J60" s="21"/>
      <c r="K60" s="21"/>
    </row>
    <row r="61" spans="4:11" x14ac:dyDescent="0.2">
      <c r="D61" s="1" t="s">
        <v>579</v>
      </c>
      <c r="E61" s="1" t="s">
        <v>575</v>
      </c>
      <c r="F61" s="26" t="s">
        <v>26</v>
      </c>
      <c r="G61" s="24" t="s">
        <v>26</v>
      </c>
      <c r="H61" s="24" t="s">
        <v>26</v>
      </c>
      <c r="I61" s="24">
        <v>1.5699999999999999E-4</v>
      </c>
      <c r="J61" s="24">
        <v>43.805</v>
      </c>
      <c r="K61" s="24" t="s">
        <v>26</v>
      </c>
    </row>
    <row r="62" spans="4:11" x14ac:dyDescent="0.2">
      <c r="E62" s="1" t="s">
        <v>576</v>
      </c>
      <c r="F62" s="19">
        <v>0.36299999999999999</v>
      </c>
      <c r="G62" s="21">
        <v>11.211</v>
      </c>
      <c r="H62" s="21">
        <v>5.1239999999999997</v>
      </c>
      <c r="I62" s="21">
        <v>5</v>
      </c>
      <c r="J62" s="21">
        <v>8.9589999999999996</v>
      </c>
      <c r="K62" s="24" t="s">
        <v>26</v>
      </c>
    </row>
    <row r="63" spans="4:11" x14ac:dyDescent="0.2">
      <c r="F63" s="22"/>
    </row>
    <row r="64" spans="4:11" x14ac:dyDescent="0.2">
      <c r="D64" s="1" t="s">
        <v>580</v>
      </c>
      <c r="E64" s="1" t="s">
        <v>575</v>
      </c>
      <c r="F64" s="19">
        <v>1954.3420000000001</v>
      </c>
      <c r="G64" s="21">
        <v>1952.712</v>
      </c>
      <c r="H64" s="21">
        <v>2075.2719999999999</v>
      </c>
      <c r="I64" s="21">
        <v>2028.357</v>
      </c>
      <c r="J64" s="21">
        <v>2391.116</v>
      </c>
      <c r="K64" s="24">
        <v>2512</v>
      </c>
    </row>
    <row r="65" spans="2:11" x14ac:dyDescent="0.2">
      <c r="E65" s="1" t="s">
        <v>576</v>
      </c>
      <c r="F65" s="19">
        <v>86.852000000000004</v>
      </c>
      <c r="G65" s="21">
        <v>190.08099999999999</v>
      </c>
      <c r="H65" s="21">
        <v>292.83100000000002</v>
      </c>
      <c r="I65" s="21">
        <v>4536.6049999999996</v>
      </c>
      <c r="J65" s="21">
        <v>1026.875</v>
      </c>
      <c r="K65" s="24">
        <v>1967</v>
      </c>
    </row>
    <row r="66" spans="2:11" ht="18" thickBot="1" x14ac:dyDescent="0.25">
      <c r="B66" s="3"/>
      <c r="C66" s="3"/>
      <c r="D66" s="3"/>
      <c r="E66" s="3"/>
      <c r="F66" s="25"/>
      <c r="G66" s="3"/>
      <c r="H66" s="3"/>
      <c r="I66" s="3"/>
      <c r="J66" s="3"/>
      <c r="K66" s="3"/>
    </row>
    <row r="67" spans="2:11" x14ac:dyDescent="0.2">
      <c r="E67" s="1" t="s">
        <v>581</v>
      </c>
    </row>
  </sheetData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5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4.625" style="2" customWidth="1"/>
    <col min="3" max="3" width="15.87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4.625" style="2" customWidth="1"/>
    <col min="259" max="259" width="15.87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4.625" style="2" customWidth="1"/>
    <col min="515" max="515" width="15.87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4.625" style="2" customWidth="1"/>
    <col min="771" max="771" width="15.87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4.625" style="2" customWidth="1"/>
    <col min="1027" max="1027" width="15.87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4.625" style="2" customWidth="1"/>
    <col min="1283" max="1283" width="15.87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4.625" style="2" customWidth="1"/>
    <col min="1539" max="1539" width="15.87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4.625" style="2" customWidth="1"/>
    <col min="1795" max="1795" width="15.87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4.625" style="2" customWidth="1"/>
    <col min="2051" max="2051" width="15.87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4.625" style="2" customWidth="1"/>
    <col min="2307" max="2307" width="15.87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4.625" style="2" customWidth="1"/>
    <col min="2563" max="2563" width="15.87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4.625" style="2" customWidth="1"/>
    <col min="2819" max="2819" width="15.87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4.625" style="2" customWidth="1"/>
    <col min="3075" max="3075" width="15.87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4.625" style="2" customWidth="1"/>
    <col min="3331" max="3331" width="15.87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4.625" style="2" customWidth="1"/>
    <col min="3587" max="3587" width="15.87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4.625" style="2" customWidth="1"/>
    <col min="3843" max="3843" width="15.87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4.625" style="2" customWidth="1"/>
    <col min="4099" max="4099" width="15.87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4.625" style="2" customWidth="1"/>
    <col min="4355" max="4355" width="15.87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4.625" style="2" customWidth="1"/>
    <col min="4611" max="4611" width="15.87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4.625" style="2" customWidth="1"/>
    <col min="4867" max="4867" width="15.87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4.625" style="2" customWidth="1"/>
    <col min="5123" max="5123" width="15.87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4.625" style="2" customWidth="1"/>
    <col min="5379" max="5379" width="15.87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4.625" style="2" customWidth="1"/>
    <col min="5635" max="5635" width="15.87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4.625" style="2" customWidth="1"/>
    <col min="5891" max="5891" width="15.87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4.625" style="2" customWidth="1"/>
    <col min="6147" max="6147" width="15.87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4.625" style="2" customWidth="1"/>
    <col min="6403" max="6403" width="15.87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4.625" style="2" customWidth="1"/>
    <col min="6659" max="6659" width="15.87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4.625" style="2" customWidth="1"/>
    <col min="6915" max="6915" width="15.87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4.625" style="2" customWidth="1"/>
    <col min="7171" max="7171" width="15.87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4.625" style="2" customWidth="1"/>
    <col min="7427" max="7427" width="15.87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4.625" style="2" customWidth="1"/>
    <col min="7683" max="7683" width="15.87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4.625" style="2" customWidth="1"/>
    <col min="7939" max="7939" width="15.87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4.625" style="2" customWidth="1"/>
    <col min="8195" max="8195" width="15.87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4.625" style="2" customWidth="1"/>
    <col min="8451" max="8451" width="15.87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4.625" style="2" customWidth="1"/>
    <col min="8707" max="8707" width="15.87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4.625" style="2" customWidth="1"/>
    <col min="8963" max="8963" width="15.87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4.625" style="2" customWidth="1"/>
    <col min="9219" max="9219" width="15.87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4.625" style="2" customWidth="1"/>
    <col min="9475" max="9475" width="15.87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4.625" style="2" customWidth="1"/>
    <col min="9731" max="9731" width="15.87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4.625" style="2" customWidth="1"/>
    <col min="9987" max="9987" width="15.87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4.625" style="2" customWidth="1"/>
    <col min="10243" max="10243" width="15.87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4.625" style="2" customWidth="1"/>
    <col min="10499" max="10499" width="15.87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4.625" style="2" customWidth="1"/>
    <col min="10755" max="10755" width="15.87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4.625" style="2" customWidth="1"/>
    <col min="11011" max="11011" width="15.87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4.625" style="2" customWidth="1"/>
    <col min="11267" max="11267" width="15.87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4.625" style="2" customWidth="1"/>
    <col min="11523" max="11523" width="15.87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4.625" style="2" customWidth="1"/>
    <col min="11779" max="11779" width="15.87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4.625" style="2" customWidth="1"/>
    <col min="12035" max="12035" width="15.87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4.625" style="2" customWidth="1"/>
    <col min="12291" max="12291" width="15.87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4.625" style="2" customWidth="1"/>
    <col min="12547" max="12547" width="15.87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4.625" style="2" customWidth="1"/>
    <col min="12803" max="12803" width="15.87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4.625" style="2" customWidth="1"/>
    <col min="13059" max="13059" width="15.87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4.625" style="2" customWidth="1"/>
    <col min="13315" max="13315" width="15.87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4.625" style="2" customWidth="1"/>
    <col min="13571" max="13571" width="15.87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4.625" style="2" customWidth="1"/>
    <col min="13827" max="13827" width="15.87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4.625" style="2" customWidth="1"/>
    <col min="14083" max="14083" width="15.87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4.625" style="2" customWidth="1"/>
    <col min="14339" max="14339" width="15.87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4.625" style="2" customWidth="1"/>
    <col min="14595" max="14595" width="15.87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4.625" style="2" customWidth="1"/>
    <col min="14851" max="14851" width="15.87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4.625" style="2" customWidth="1"/>
    <col min="15107" max="15107" width="15.87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4.625" style="2" customWidth="1"/>
    <col min="15363" max="15363" width="15.87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4.625" style="2" customWidth="1"/>
    <col min="15619" max="15619" width="15.87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4.625" style="2" customWidth="1"/>
    <col min="15875" max="15875" width="15.87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4.625" style="2" customWidth="1"/>
    <col min="16131" max="16131" width="15.87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10" x14ac:dyDescent="0.2">
      <c r="A1" s="1"/>
    </row>
    <row r="6" spans="1:10" x14ac:dyDescent="0.2">
      <c r="D6" s="14" t="s">
        <v>352</v>
      </c>
    </row>
    <row r="7" spans="1:10" ht="18" thickBot="1" x14ac:dyDescent="0.25">
      <c r="C7" s="14" t="s">
        <v>353</v>
      </c>
      <c r="D7" s="1" t="s">
        <v>354</v>
      </c>
      <c r="I7" s="59"/>
      <c r="J7" s="59" t="s">
        <v>355</v>
      </c>
    </row>
    <row r="8" spans="1:10" x14ac:dyDescent="0.2">
      <c r="B8" s="64"/>
      <c r="C8" s="65"/>
      <c r="D8" s="65"/>
      <c r="E8" s="65"/>
      <c r="F8" s="65"/>
      <c r="G8" s="65"/>
      <c r="H8" s="65"/>
      <c r="I8" s="6" t="s">
        <v>356</v>
      </c>
      <c r="J8" s="65"/>
    </row>
    <row r="9" spans="1:10" x14ac:dyDescent="0.2">
      <c r="B9" s="9"/>
      <c r="C9" s="10" t="s">
        <v>165</v>
      </c>
      <c r="D9" s="10" t="s">
        <v>357</v>
      </c>
      <c r="E9" s="10" t="s">
        <v>358</v>
      </c>
      <c r="F9" s="10" t="s">
        <v>359</v>
      </c>
      <c r="G9" s="10" t="s">
        <v>360</v>
      </c>
      <c r="H9" s="10" t="s">
        <v>361</v>
      </c>
      <c r="I9" s="10" t="s">
        <v>362</v>
      </c>
      <c r="J9" s="10" t="s">
        <v>363</v>
      </c>
    </row>
    <row r="10" spans="1:10" x14ac:dyDescent="0.2">
      <c r="C10" s="22"/>
    </row>
    <row r="11" spans="1:10" x14ac:dyDescent="0.2">
      <c r="B11" s="1" t="s">
        <v>121</v>
      </c>
      <c r="C11" s="16">
        <v>461185</v>
      </c>
      <c r="D11" s="18">
        <v>5701</v>
      </c>
      <c r="E11" s="18">
        <v>60902</v>
      </c>
      <c r="F11" s="18">
        <v>95221</v>
      </c>
      <c r="G11" s="18">
        <v>48476</v>
      </c>
      <c r="H11" s="18">
        <v>457</v>
      </c>
      <c r="I11" s="18">
        <v>36637</v>
      </c>
      <c r="J11" s="18">
        <v>13514</v>
      </c>
    </row>
    <row r="12" spans="1:10" x14ac:dyDescent="0.2">
      <c r="B12" s="63">
        <v>14</v>
      </c>
      <c r="C12" s="11">
        <v>460997.8769999998</v>
      </c>
      <c r="D12" s="13">
        <v>5602.7810000000009</v>
      </c>
      <c r="E12" s="13">
        <v>59962.869000000006</v>
      </c>
      <c r="F12" s="13">
        <v>98043.648000000001</v>
      </c>
      <c r="G12" s="13">
        <v>48447.9</v>
      </c>
      <c r="H12" s="13">
        <v>388.93699999999995</v>
      </c>
      <c r="I12" s="13">
        <v>34168.144999999997</v>
      </c>
      <c r="J12" s="13">
        <v>13348.809000000003</v>
      </c>
    </row>
    <row r="13" spans="1:10" x14ac:dyDescent="0.2">
      <c r="C13" s="22"/>
    </row>
    <row r="14" spans="1:10" x14ac:dyDescent="0.2">
      <c r="B14" s="1" t="s">
        <v>216</v>
      </c>
      <c r="C14" s="16">
        <v>139501.90700000001</v>
      </c>
      <c r="D14" s="21">
        <v>911.32799999999997</v>
      </c>
      <c r="E14" s="21">
        <v>13295.121999999999</v>
      </c>
      <c r="F14" s="21">
        <v>37669.296999999999</v>
      </c>
      <c r="G14" s="21">
        <v>10501.644</v>
      </c>
      <c r="H14" s="21">
        <v>253.09700000000001</v>
      </c>
      <c r="I14" s="21">
        <v>1472.077</v>
      </c>
      <c r="J14" s="21">
        <v>8993.1110000000008</v>
      </c>
    </row>
    <row r="15" spans="1:10" x14ac:dyDescent="0.2">
      <c r="B15" s="1" t="s">
        <v>217</v>
      </c>
      <c r="C15" s="16">
        <v>16169.177</v>
      </c>
      <c r="D15" s="21">
        <v>264.99</v>
      </c>
      <c r="E15" s="21">
        <v>1991.9269999999999</v>
      </c>
      <c r="F15" s="21">
        <v>3968.4989999999998</v>
      </c>
      <c r="G15" s="21">
        <v>2659.902</v>
      </c>
      <c r="H15" s="21">
        <v>24.111999999999998</v>
      </c>
      <c r="I15" s="21">
        <v>301.08600000000001</v>
      </c>
      <c r="J15" s="21">
        <v>322.47800000000001</v>
      </c>
    </row>
    <row r="16" spans="1:10" x14ac:dyDescent="0.2">
      <c r="B16" s="1" t="s">
        <v>218</v>
      </c>
      <c r="C16" s="16">
        <v>18928.16</v>
      </c>
      <c r="D16" s="21">
        <v>230.643</v>
      </c>
      <c r="E16" s="21">
        <v>2159.3739999999998</v>
      </c>
      <c r="F16" s="21">
        <v>3951.4169999999999</v>
      </c>
      <c r="G16" s="21">
        <v>3144.5039999999999</v>
      </c>
      <c r="H16" s="21">
        <v>20.006</v>
      </c>
      <c r="I16" s="21">
        <v>580.28599999999994</v>
      </c>
      <c r="J16" s="21">
        <v>170.83099999999999</v>
      </c>
    </row>
    <row r="17" spans="2:10" x14ac:dyDescent="0.2">
      <c r="B17" s="1" t="s">
        <v>219</v>
      </c>
      <c r="C17" s="16">
        <v>13364.561</v>
      </c>
      <c r="D17" s="21">
        <v>204.00700000000001</v>
      </c>
      <c r="E17" s="21">
        <v>1549.3710000000001</v>
      </c>
      <c r="F17" s="21">
        <v>3052.614</v>
      </c>
      <c r="G17" s="21">
        <v>1574.826</v>
      </c>
      <c r="H17" s="24" t="s">
        <v>26</v>
      </c>
      <c r="I17" s="21">
        <v>1270.8530000000001</v>
      </c>
      <c r="J17" s="21">
        <v>69.813999999999993</v>
      </c>
    </row>
    <row r="18" spans="2:10" x14ac:dyDescent="0.2">
      <c r="B18" s="1" t="s">
        <v>220</v>
      </c>
      <c r="C18" s="16">
        <v>17676.289000000001</v>
      </c>
      <c r="D18" s="21">
        <v>183.22800000000001</v>
      </c>
      <c r="E18" s="21">
        <v>3222.078</v>
      </c>
      <c r="F18" s="21">
        <v>4764.8029999999999</v>
      </c>
      <c r="G18" s="21">
        <v>1395.6679999999999</v>
      </c>
      <c r="H18" s="21">
        <v>9.2149999999999999</v>
      </c>
      <c r="I18" s="21">
        <v>1778.223</v>
      </c>
      <c r="J18" s="21">
        <v>143.19</v>
      </c>
    </row>
    <row r="19" spans="2:10" x14ac:dyDescent="0.2">
      <c r="B19" s="1" t="s">
        <v>221</v>
      </c>
      <c r="C19" s="16">
        <v>27691.609</v>
      </c>
      <c r="D19" s="21">
        <v>225.828</v>
      </c>
      <c r="E19" s="21">
        <v>3038.6280000000002</v>
      </c>
      <c r="F19" s="21">
        <v>6151.7870000000003</v>
      </c>
      <c r="G19" s="21">
        <v>2842.5819999999999</v>
      </c>
      <c r="H19" s="21">
        <v>17.12</v>
      </c>
      <c r="I19" s="21">
        <v>3906.3020000000001</v>
      </c>
      <c r="J19" s="21">
        <v>302.14</v>
      </c>
    </row>
    <row r="20" spans="2:10" x14ac:dyDescent="0.2">
      <c r="B20" s="1" t="s">
        <v>222</v>
      </c>
      <c r="C20" s="16">
        <v>15432.323</v>
      </c>
      <c r="D20" s="21">
        <v>177.322</v>
      </c>
      <c r="E20" s="21">
        <v>1944.8610000000001</v>
      </c>
      <c r="F20" s="21">
        <v>3525.127</v>
      </c>
      <c r="G20" s="21">
        <v>4251.7479999999996</v>
      </c>
      <c r="H20" s="21">
        <v>15.807</v>
      </c>
      <c r="I20" s="21">
        <v>486.911</v>
      </c>
      <c r="J20" s="21">
        <v>246.131</v>
      </c>
    </row>
    <row r="21" spans="2:10" x14ac:dyDescent="0.2">
      <c r="B21" s="56"/>
    </row>
    <row r="22" spans="2:10" x14ac:dyDescent="0.2">
      <c r="B22" s="1" t="s">
        <v>223</v>
      </c>
      <c r="C22" s="22">
        <v>6659.2389999999996</v>
      </c>
      <c r="D22" s="21">
        <v>94.881</v>
      </c>
      <c r="E22" s="21">
        <v>853.84799999999996</v>
      </c>
      <c r="F22" s="21">
        <v>1001.22</v>
      </c>
      <c r="G22" s="21">
        <v>1652.192</v>
      </c>
      <c r="H22" s="24" t="s">
        <v>26</v>
      </c>
      <c r="I22" s="21">
        <v>659.69200000000001</v>
      </c>
      <c r="J22" s="21">
        <v>39.771000000000001</v>
      </c>
    </row>
    <row r="23" spans="2:10" x14ac:dyDescent="0.2">
      <c r="B23" s="1" t="s">
        <v>224</v>
      </c>
      <c r="C23" s="16">
        <v>4799.5820000000003</v>
      </c>
      <c r="D23" s="21">
        <v>72.522000000000006</v>
      </c>
      <c r="E23" s="21">
        <v>700.96600000000001</v>
      </c>
      <c r="F23" s="21">
        <v>986.05899999999997</v>
      </c>
      <c r="G23" s="21">
        <v>394.416</v>
      </c>
      <c r="H23" s="24" t="s">
        <v>26</v>
      </c>
      <c r="I23" s="21">
        <v>428.048</v>
      </c>
      <c r="J23" s="21">
        <v>332.375</v>
      </c>
    </row>
    <row r="24" spans="2:10" x14ac:dyDescent="0.2">
      <c r="B24" s="1" t="s">
        <v>225</v>
      </c>
      <c r="C24" s="16">
        <v>3641.3850000000002</v>
      </c>
      <c r="D24" s="21">
        <v>69.087999999999994</v>
      </c>
      <c r="E24" s="21">
        <v>637.24199999999996</v>
      </c>
      <c r="F24" s="21">
        <v>532.12699999999995</v>
      </c>
      <c r="G24" s="21">
        <v>277.29700000000003</v>
      </c>
      <c r="H24" s="24" t="s">
        <v>26</v>
      </c>
      <c r="I24" s="21">
        <v>364.58300000000003</v>
      </c>
      <c r="J24" s="21">
        <v>16.675999999999998</v>
      </c>
    </row>
    <row r="25" spans="2:10" x14ac:dyDescent="0.2">
      <c r="B25" s="1" t="s">
        <v>226</v>
      </c>
      <c r="C25" s="16">
        <v>5106.8069999999998</v>
      </c>
      <c r="D25" s="21">
        <v>85.491</v>
      </c>
      <c r="E25" s="21">
        <v>1106.098</v>
      </c>
      <c r="F25" s="21">
        <v>1055.279</v>
      </c>
      <c r="G25" s="21">
        <v>682.41399999999999</v>
      </c>
      <c r="H25" s="24" t="s">
        <v>26</v>
      </c>
      <c r="I25" s="21">
        <v>194.625</v>
      </c>
      <c r="J25" s="21">
        <v>13.608000000000001</v>
      </c>
    </row>
    <row r="26" spans="2:10" x14ac:dyDescent="0.2">
      <c r="B26" s="1" t="s">
        <v>227</v>
      </c>
      <c r="C26" s="16">
        <v>6063.2809999999999</v>
      </c>
      <c r="D26" s="21">
        <v>95.61</v>
      </c>
      <c r="E26" s="21">
        <v>1057.2650000000001</v>
      </c>
      <c r="F26" s="21">
        <v>1322.7449999999999</v>
      </c>
      <c r="G26" s="21">
        <v>676.73800000000006</v>
      </c>
      <c r="H26" s="24" t="s">
        <v>26</v>
      </c>
      <c r="I26" s="21">
        <v>690.14</v>
      </c>
      <c r="J26" s="21">
        <v>54.581000000000003</v>
      </c>
    </row>
    <row r="27" spans="2:10" x14ac:dyDescent="0.2">
      <c r="B27" s="1" t="s">
        <v>228</v>
      </c>
      <c r="C27" s="16">
        <v>4088.8850000000002</v>
      </c>
      <c r="D27" s="21">
        <v>75.27</v>
      </c>
      <c r="E27" s="21">
        <v>603.298</v>
      </c>
      <c r="F27" s="21">
        <v>700.327</v>
      </c>
      <c r="G27" s="21">
        <v>445.59100000000001</v>
      </c>
      <c r="H27" s="24" t="s">
        <v>26</v>
      </c>
      <c r="I27" s="21">
        <v>682.59500000000003</v>
      </c>
      <c r="J27" s="21">
        <v>15.095000000000001</v>
      </c>
    </row>
    <row r="28" spans="2:10" x14ac:dyDescent="0.2">
      <c r="B28" s="1" t="s">
        <v>229</v>
      </c>
      <c r="C28" s="16">
        <v>4254.567</v>
      </c>
      <c r="D28" s="21">
        <v>82.906000000000006</v>
      </c>
      <c r="E28" s="21">
        <v>791.822</v>
      </c>
      <c r="F28" s="21">
        <v>688.26900000000001</v>
      </c>
      <c r="G28" s="21">
        <v>504.68299999999999</v>
      </c>
      <c r="H28" s="24" t="s">
        <v>26</v>
      </c>
      <c r="I28" s="21">
        <v>208.666</v>
      </c>
      <c r="J28" s="21">
        <v>24.52</v>
      </c>
    </row>
    <row r="29" spans="2:10" x14ac:dyDescent="0.2">
      <c r="B29" s="1" t="s">
        <v>230</v>
      </c>
      <c r="C29" s="16">
        <v>5939.8109999999997</v>
      </c>
      <c r="D29" s="21">
        <v>97.167000000000002</v>
      </c>
      <c r="E29" s="21">
        <v>828.23500000000001</v>
      </c>
      <c r="F29" s="21">
        <v>1312.6949999999999</v>
      </c>
      <c r="G29" s="21">
        <v>709.72400000000005</v>
      </c>
      <c r="H29" s="24" t="s">
        <v>26</v>
      </c>
      <c r="I29" s="21">
        <v>664.47500000000002</v>
      </c>
      <c r="J29" s="21">
        <v>32.808</v>
      </c>
    </row>
    <row r="30" spans="2:10" x14ac:dyDescent="0.2">
      <c r="B30" s="1" t="s">
        <v>231</v>
      </c>
      <c r="C30" s="16">
        <v>12179.505999999999</v>
      </c>
      <c r="D30" s="21">
        <v>115.203</v>
      </c>
      <c r="E30" s="21">
        <v>2205.61</v>
      </c>
      <c r="F30" s="21">
        <v>2813.37</v>
      </c>
      <c r="G30" s="21">
        <v>1461.998</v>
      </c>
      <c r="H30" s="24" t="s">
        <v>26</v>
      </c>
      <c r="I30" s="21">
        <v>472.80900000000003</v>
      </c>
      <c r="J30" s="21">
        <v>48.914000000000001</v>
      </c>
    </row>
    <row r="31" spans="2:10" x14ac:dyDescent="0.2">
      <c r="B31" s="56"/>
    </row>
    <row r="32" spans="2:10" x14ac:dyDescent="0.2">
      <c r="B32" s="51" t="s">
        <v>232</v>
      </c>
      <c r="C32" s="2">
        <v>9867</v>
      </c>
      <c r="D32" s="21">
        <v>111</v>
      </c>
      <c r="E32" s="21">
        <v>1082</v>
      </c>
      <c r="F32" s="21">
        <v>1891</v>
      </c>
      <c r="G32" s="21">
        <v>593</v>
      </c>
      <c r="H32" s="24" t="s">
        <v>26</v>
      </c>
      <c r="I32" s="21">
        <v>1014</v>
      </c>
      <c r="J32" s="21">
        <v>72</v>
      </c>
    </row>
    <row r="33" spans="2:10" x14ac:dyDescent="0.2">
      <c r="B33" s="51" t="s">
        <v>233</v>
      </c>
      <c r="C33" s="2">
        <v>5750.66</v>
      </c>
      <c r="D33" s="2">
        <v>84.438999999999993</v>
      </c>
      <c r="E33" s="2">
        <v>803.06299999999999</v>
      </c>
      <c r="F33" s="2">
        <v>1258.903</v>
      </c>
      <c r="G33" s="2">
        <v>491.12700000000001</v>
      </c>
      <c r="H33" s="24" t="s">
        <v>26</v>
      </c>
      <c r="I33" s="2">
        <v>383.23500000000001</v>
      </c>
      <c r="J33" s="2">
        <v>60.828000000000003</v>
      </c>
    </row>
    <row r="34" spans="2:10" x14ac:dyDescent="0.2">
      <c r="B34" s="51" t="s">
        <v>234</v>
      </c>
      <c r="C34" s="17">
        <v>3316.5219999999999</v>
      </c>
      <c r="D34" s="21">
        <v>66.39</v>
      </c>
      <c r="E34" s="21">
        <v>528.33199999999999</v>
      </c>
      <c r="F34" s="21">
        <v>413.279</v>
      </c>
      <c r="G34" s="21">
        <v>284.10500000000002</v>
      </c>
      <c r="H34" s="24" t="s">
        <v>26</v>
      </c>
      <c r="I34" s="21">
        <v>404.81</v>
      </c>
      <c r="J34" s="21">
        <v>28.271999999999998</v>
      </c>
    </row>
    <row r="35" spans="2:10" x14ac:dyDescent="0.2">
      <c r="B35" s="51" t="s">
        <v>235</v>
      </c>
      <c r="C35" s="17">
        <v>4203.616</v>
      </c>
      <c r="D35" s="21">
        <v>78.819999999999993</v>
      </c>
      <c r="E35" s="21">
        <v>630.81399999999996</v>
      </c>
      <c r="F35" s="21">
        <v>419.96499999999997</v>
      </c>
      <c r="G35" s="21">
        <v>397.76299999999998</v>
      </c>
      <c r="H35" s="24" t="s">
        <v>26</v>
      </c>
      <c r="I35" s="21">
        <v>327.87400000000002</v>
      </c>
      <c r="J35" s="21">
        <v>86.783000000000001</v>
      </c>
    </row>
    <row r="36" spans="2:10" x14ac:dyDescent="0.2">
      <c r="B36" s="51" t="s">
        <v>236</v>
      </c>
      <c r="C36" s="17">
        <v>1208.952</v>
      </c>
      <c r="D36" s="21">
        <v>33.5</v>
      </c>
      <c r="E36" s="21">
        <v>220.34399999999999</v>
      </c>
      <c r="F36" s="21">
        <v>113.218</v>
      </c>
      <c r="G36" s="21">
        <v>38.155000000000001</v>
      </c>
      <c r="H36" s="24" t="s">
        <v>26</v>
      </c>
      <c r="I36" s="21">
        <v>186.04300000000001</v>
      </c>
      <c r="J36" s="21">
        <v>109.137</v>
      </c>
    </row>
    <row r="37" spans="2:10" x14ac:dyDescent="0.2">
      <c r="B37" s="56"/>
    </row>
    <row r="38" spans="2:10" x14ac:dyDescent="0.2">
      <c r="B38" s="51" t="s">
        <v>237</v>
      </c>
      <c r="C38" s="2">
        <v>6076.5020000000004</v>
      </c>
      <c r="D38" s="2">
        <v>88.905000000000001</v>
      </c>
      <c r="E38" s="2">
        <v>702.26400000000001</v>
      </c>
      <c r="F38" s="2">
        <v>1361.3330000000001</v>
      </c>
      <c r="G38" s="2">
        <v>623.01599999999996</v>
      </c>
      <c r="H38" s="2">
        <v>5</v>
      </c>
      <c r="I38" s="2">
        <v>150.96700000000001</v>
      </c>
      <c r="J38" s="2">
        <v>144.96700000000001</v>
      </c>
    </row>
    <row r="39" spans="2:10" x14ac:dyDescent="0.2">
      <c r="B39" s="51" t="s">
        <v>238</v>
      </c>
      <c r="C39" s="2">
        <v>5423.5910000000003</v>
      </c>
      <c r="D39" s="2">
        <v>65.441000000000003</v>
      </c>
      <c r="E39" s="2">
        <v>502.62400000000002</v>
      </c>
      <c r="F39" s="2">
        <v>644.25199999999995</v>
      </c>
      <c r="G39" s="2">
        <v>314.25299999999999</v>
      </c>
      <c r="H39" s="24" t="s">
        <v>26</v>
      </c>
      <c r="I39" s="2">
        <v>749.23</v>
      </c>
      <c r="J39" s="2">
        <v>50.94</v>
      </c>
    </row>
    <row r="40" spans="2:10" x14ac:dyDescent="0.2">
      <c r="B40" s="51" t="s">
        <v>239</v>
      </c>
      <c r="C40" s="2">
        <v>5391.335</v>
      </c>
      <c r="D40" s="2">
        <v>86.230999999999995</v>
      </c>
      <c r="E40" s="2">
        <v>844.72400000000005</v>
      </c>
      <c r="F40" s="2">
        <v>966.63</v>
      </c>
      <c r="G40" s="2">
        <v>509.73599999999999</v>
      </c>
      <c r="H40" s="24" t="s">
        <v>26</v>
      </c>
      <c r="I40" s="2">
        <v>560.81200000000001</v>
      </c>
      <c r="J40" s="2">
        <v>23.132999999999999</v>
      </c>
    </row>
    <row r="41" spans="2:10" x14ac:dyDescent="0.2">
      <c r="B41" s="51" t="s">
        <v>240</v>
      </c>
      <c r="C41" s="17">
        <v>6810.3469999999998</v>
      </c>
      <c r="D41" s="21">
        <v>93.367000000000004</v>
      </c>
      <c r="E41" s="21">
        <v>625.53599999999994</v>
      </c>
      <c r="F41" s="21">
        <v>759.56</v>
      </c>
      <c r="G41" s="21">
        <v>476.43799999999999</v>
      </c>
      <c r="H41" s="24" t="s">
        <v>26</v>
      </c>
      <c r="I41" s="21">
        <v>1392.9639999999999</v>
      </c>
      <c r="J41" s="21">
        <v>278.303</v>
      </c>
    </row>
    <row r="42" spans="2:10" x14ac:dyDescent="0.2">
      <c r="B42" s="51" t="s">
        <v>241</v>
      </c>
      <c r="C42" s="17">
        <v>4849.2849999999999</v>
      </c>
      <c r="D42" s="21">
        <v>75.337000000000003</v>
      </c>
      <c r="E42" s="21">
        <v>552.25</v>
      </c>
      <c r="F42" s="21">
        <v>570.29100000000005</v>
      </c>
      <c r="G42" s="21">
        <v>498.279</v>
      </c>
      <c r="H42" s="24">
        <v>0</v>
      </c>
      <c r="I42" s="21">
        <v>863.77300000000002</v>
      </c>
      <c r="J42" s="21">
        <v>108.133</v>
      </c>
    </row>
    <row r="43" spans="2:10" x14ac:dyDescent="0.2">
      <c r="B43" s="56"/>
      <c r="C43" s="17"/>
      <c r="D43" s="21"/>
      <c r="E43" s="21"/>
      <c r="F43" s="21"/>
      <c r="G43" s="21"/>
      <c r="H43" s="24"/>
      <c r="I43" s="21"/>
      <c r="J43" s="21"/>
    </row>
    <row r="44" spans="2:10" x14ac:dyDescent="0.2">
      <c r="B44" s="51" t="s">
        <v>242</v>
      </c>
      <c r="C44" s="17">
        <v>4194.9449999999997</v>
      </c>
      <c r="D44" s="21">
        <v>75.265000000000001</v>
      </c>
      <c r="E44" s="21">
        <v>957.05700000000002</v>
      </c>
      <c r="F44" s="21">
        <v>653.13599999999997</v>
      </c>
      <c r="G44" s="21">
        <v>563.65300000000002</v>
      </c>
      <c r="H44" s="24" t="s">
        <v>26</v>
      </c>
      <c r="I44" s="21">
        <v>298.31900000000002</v>
      </c>
      <c r="J44" s="21">
        <v>16.661999999999999</v>
      </c>
    </row>
    <row r="45" spans="2:10" x14ac:dyDescent="0.2">
      <c r="B45" s="51" t="s">
        <v>243</v>
      </c>
      <c r="C45" s="17">
        <v>4561.9399999999996</v>
      </c>
      <c r="D45" s="21">
        <v>83.751000000000005</v>
      </c>
      <c r="E45" s="21">
        <v>1275.586</v>
      </c>
      <c r="F45" s="21">
        <v>755.13300000000004</v>
      </c>
      <c r="G45" s="21">
        <v>354.642</v>
      </c>
      <c r="H45" s="24" t="s">
        <v>26</v>
      </c>
      <c r="I45" s="21">
        <v>661.928</v>
      </c>
      <c r="J45" s="21">
        <v>50.472999999999999</v>
      </c>
    </row>
    <row r="46" spans="2:10" x14ac:dyDescent="0.2">
      <c r="B46" s="51" t="s">
        <v>244</v>
      </c>
      <c r="C46" s="17">
        <v>3729.9839999999999</v>
      </c>
      <c r="D46" s="21">
        <v>86.465999999999994</v>
      </c>
      <c r="E46" s="21">
        <v>596.19100000000003</v>
      </c>
      <c r="F46" s="21">
        <v>789.87900000000002</v>
      </c>
      <c r="G46" s="21">
        <v>386.07299999999998</v>
      </c>
      <c r="H46" s="24" t="s">
        <v>26</v>
      </c>
      <c r="I46" s="21">
        <v>450.76499999999999</v>
      </c>
      <c r="J46" s="21">
        <v>46.253</v>
      </c>
    </row>
    <row r="47" spans="2:10" x14ac:dyDescent="0.2">
      <c r="B47" s="51" t="s">
        <v>245</v>
      </c>
      <c r="C47" s="17">
        <v>5408.9530000000004</v>
      </c>
      <c r="D47" s="21">
        <v>74.805000000000007</v>
      </c>
      <c r="E47" s="21">
        <v>750.38300000000004</v>
      </c>
      <c r="F47" s="21">
        <v>527.66899999999998</v>
      </c>
      <c r="G47" s="21">
        <v>566.91</v>
      </c>
      <c r="H47" s="24" t="s">
        <v>26</v>
      </c>
      <c r="I47" s="21">
        <v>1555.471</v>
      </c>
      <c r="J47" s="21">
        <v>9.5540000000000003</v>
      </c>
    </row>
    <row r="48" spans="2:10" x14ac:dyDescent="0.2">
      <c r="B48" s="51" t="s">
        <v>246</v>
      </c>
      <c r="C48" s="17">
        <v>3201.0039999999999</v>
      </c>
      <c r="D48" s="21">
        <v>57.814999999999998</v>
      </c>
      <c r="E48" s="21">
        <v>418.68200000000002</v>
      </c>
      <c r="F48" s="21">
        <v>289.37299999999999</v>
      </c>
      <c r="G48" s="21">
        <v>189.51900000000001</v>
      </c>
      <c r="H48" s="24" t="s">
        <v>26</v>
      </c>
      <c r="I48" s="21">
        <v>750.58799999999997</v>
      </c>
      <c r="J48" s="21">
        <v>6.3979999999999997</v>
      </c>
    </row>
    <row r="49" spans="2:10" x14ac:dyDescent="0.2">
      <c r="B49" s="51" t="s">
        <v>247</v>
      </c>
      <c r="C49" s="17">
        <v>2815.7869999999998</v>
      </c>
      <c r="D49" s="21">
        <v>57.795999999999999</v>
      </c>
      <c r="E49" s="21">
        <v>425.197</v>
      </c>
      <c r="F49" s="21">
        <v>281.07799999999997</v>
      </c>
      <c r="G49" s="21">
        <v>225.47800000000001</v>
      </c>
      <c r="H49" s="24" t="s">
        <v>26</v>
      </c>
      <c r="I49" s="21">
        <v>544.28099999999995</v>
      </c>
      <c r="J49" s="21">
        <v>22.29</v>
      </c>
    </row>
    <row r="50" spans="2:10" x14ac:dyDescent="0.2">
      <c r="B50" s="51" t="s">
        <v>248</v>
      </c>
      <c r="C50" s="17">
        <v>5009.4970000000003</v>
      </c>
      <c r="D50" s="21">
        <v>68.073999999999998</v>
      </c>
      <c r="E50" s="21">
        <v>506.404</v>
      </c>
      <c r="F50" s="21">
        <v>474.428</v>
      </c>
      <c r="G50" s="21">
        <v>465.89400000000001</v>
      </c>
      <c r="H50" s="24">
        <v>2.2589999999999999</v>
      </c>
      <c r="I50" s="21">
        <v>898.74199999999996</v>
      </c>
      <c r="J50" s="21">
        <v>210.27600000000001</v>
      </c>
    </row>
    <row r="51" spans="2:10" x14ac:dyDescent="0.2">
      <c r="B51" s="51" t="s">
        <v>249</v>
      </c>
      <c r="C51" s="17">
        <v>5116.2049999999999</v>
      </c>
      <c r="D51" s="21">
        <v>71.393000000000001</v>
      </c>
      <c r="E51" s="21">
        <v>351.84899999999999</v>
      </c>
      <c r="F51" s="21">
        <v>576.70100000000002</v>
      </c>
      <c r="G51" s="21">
        <v>295.25900000000001</v>
      </c>
      <c r="H51" s="24" t="s">
        <v>26</v>
      </c>
      <c r="I51" s="21">
        <v>1271.258</v>
      </c>
      <c r="J51" s="21">
        <v>7.1689999999999996</v>
      </c>
    </row>
    <row r="52" spans="2:10" x14ac:dyDescent="0.2">
      <c r="B52" s="51" t="s">
        <v>250</v>
      </c>
      <c r="C52" s="17">
        <v>4424.7529999999997</v>
      </c>
      <c r="D52" s="21">
        <v>82.105999999999995</v>
      </c>
      <c r="E52" s="21">
        <v>506.16399999999999</v>
      </c>
      <c r="F52" s="21">
        <v>669.64099999999996</v>
      </c>
      <c r="G52" s="21">
        <v>333.54700000000003</v>
      </c>
      <c r="H52" s="24" t="s">
        <v>26</v>
      </c>
      <c r="I52" s="21">
        <v>659.12699999999995</v>
      </c>
      <c r="J52" s="21">
        <v>20.611999999999998</v>
      </c>
    </row>
    <row r="53" spans="2:10" x14ac:dyDescent="0.2">
      <c r="B53" s="51" t="s">
        <v>251</v>
      </c>
      <c r="C53" s="17">
        <v>5575.7849999999999</v>
      </c>
      <c r="D53" s="21">
        <v>87.403999999999996</v>
      </c>
      <c r="E53" s="21">
        <v>1094.5809999999999</v>
      </c>
      <c r="F53" s="21">
        <v>778.56700000000001</v>
      </c>
      <c r="G53" s="21">
        <v>461.53399999999999</v>
      </c>
      <c r="H53" s="24" t="s">
        <v>26</v>
      </c>
      <c r="I53" s="21">
        <v>423.17700000000002</v>
      </c>
      <c r="J53" s="21">
        <v>7.8230000000000004</v>
      </c>
    </row>
    <row r="54" spans="2:10" x14ac:dyDescent="0.2">
      <c r="B54" s="56"/>
    </row>
    <row r="55" spans="2:10" x14ac:dyDescent="0.2">
      <c r="B55" s="51" t="s">
        <v>252</v>
      </c>
      <c r="C55" s="17">
        <v>7599.8879999999999</v>
      </c>
      <c r="D55" s="21">
        <v>105.712</v>
      </c>
      <c r="E55" s="21">
        <v>1083.383</v>
      </c>
      <c r="F55" s="21">
        <v>1368.1489999999999</v>
      </c>
      <c r="G55" s="21">
        <v>1049.2760000000001</v>
      </c>
      <c r="H55" s="24">
        <v>3.806</v>
      </c>
      <c r="I55" s="21">
        <v>606.18600000000004</v>
      </c>
      <c r="J55" s="21">
        <v>231.74299999999999</v>
      </c>
    </row>
    <row r="56" spans="2:10" x14ac:dyDescent="0.2">
      <c r="B56" s="51" t="s">
        <v>253</v>
      </c>
      <c r="C56" s="17">
        <v>4428.634</v>
      </c>
      <c r="D56" s="21">
        <v>66.715000000000003</v>
      </c>
      <c r="E56" s="21">
        <v>629.50199999999995</v>
      </c>
      <c r="F56" s="21">
        <v>610.26499999999999</v>
      </c>
      <c r="G56" s="21">
        <v>322.58699999999999</v>
      </c>
      <c r="H56" s="24">
        <v>38.274999999999999</v>
      </c>
      <c r="I56" s="21">
        <v>624.00599999999997</v>
      </c>
      <c r="J56" s="21">
        <v>82.013999999999996</v>
      </c>
    </row>
    <row r="57" spans="2:10" x14ac:dyDescent="0.2">
      <c r="B57" s="51" t="s">
        <v>254</v>
      </c>
      <c r="C57" s="17">
        <v>3350.1149999999998</v>
      </c>
      <c r="D57" s="21">
        <v>75.647999999999996</v>
      </c>
      <c r="E57" s="21">
        <v>697.31</v>
      </c>
      <c r="F57" s="21">
        <v>399.17200000000003</v>
      </c>
      <c r="G57" s="21">
        <v>446.08199999999999</v>
      </c>
      <c r="H57" s="24" t="s">
        <v>26</v>
      </c>
      <c r="I57" s="21">
        <v>517.56799999999998</v>
      </c>
      <c r="J57" s="21">
        <v>91.3</v>
      </c>
    </row>
    <row r="58" spans="2:10" x14ac:dyDescent="0.2">
      <c r="B58" s="51" t="s">
        <v>255</v>
      </c>
      <c r="C58" s="12">
        <v>5785.0479999999998</v>
      </c>
      <c r="D58" s="2">
        <v>110.91800000000001</v>
      </c>
      <c r="E58" s="2">
        <v>632.82100000000003</v>
      </c>
      <c r="F58" s="2">
        <v>1288.577</v>
      </c>
      <c r="G58" s="2">
        <v>603.82799999999997</v>
      </c>
      <c r="H58" s="24" t="s">
        <v>26</v>
      </c>
      <c r="I58" s="2">
        <v>432.471</v>
      </c>
      <c r="J58" s="2">
        <v>18.227</v>
      </c>
    </row>
    <row r="59" spans="2:10" x14ac:dyDescent="0.2">
      <c r="B59" s="51" t="s">
        <v>256</v>
      </c>
      <c r="C59" s="2">
        <v>3813.1640000000002</v>
      </c>
      <c r="D59" s="2">
        <v>71.924000000000007</v>
      </c>
      <c r="E59" s="2">
        <v>467.255</v>
      </c>
      <c r="F59" s="2">
        <v>589.91399999999999</v>
      </c>
      <c r="G59" s="2">
        <v>548.62800000000004</v>
      </c>
      <c r="H59" s="24" t="s">
        <v>26</v>
      </c>
      <c r="I59" s="2">
        <v>582.62300000000005</v>
      </c>
      <c r="J59" s="2">
        <v>60.749000000000002</v>
      </c>
    </row>
    <row r="60" spans="2:10" x14ac:dyDescent="0.2">
      <c r="B60" s="51" t="s">
        <v>257</v>
      </c>
      <c r="C60" s="17">
        <v>4637.3149999999996</v>
      </c>
      <c r="D60" s="21">
        <v>81.662000000000006</v>
      </c>
      <c r="E60" s="21">
        <v>612.35400000000004</v>
      </c>
      <c r="F60" s="21">
        <v>770.48500000000001</v>
      </c>
      <c r="G60" s="21">
        <v>459.36</v>
      </c>
      <c r="H60" s="24" t="s">
        <v>26</v>
      </c>
      <c r="I60" s="21">
        <v>812.44500000000005</v>
      </c>
      <c r="J60" s="21">
        <v>29.347999999999999</v>
      </c>
    </row>
    <row r="61" spans="2:10" x14ac:dyDescent="0.2">
      <c r="B61" s="51" t="s">
        <v>258</v>
      </c>
      <c r="C61" s="17">
        <v>6656.4639999999999</v>
      </c>
      <c r="D61" s="21">
        <v>102.292</v>
      </c>
      <c r="E61" s="21">
        <v>1222.7270000000001</v>
      </c>
      <c r="F61" s="21">
        <v>1170.8309999999999</v>
      </c>
      <c r="G61" s="21">
        <v>851.51</v>
      </c>
      <c r="H61" s="24" t="s">
        <v>26</v>
      </c>
      <c r="I61" s="21">
        <v>496.44499999999999</v>
      </c>
      <c r="J61" s="21">
        <v>119.94</v>
      </c>
    </row>
    <row r="62" spans="2:10" x14ac:dyDescent="0.2">
      <c r="B62" s="56"/>
      <c r="H62" s="24"/>
    </row>
    <row r="63" spans="2:10" x14ac:dyDescent="0.2">
      <c r="B63" s="51" t="s">
        <v>259</v>
      </c>
      <c r="C63" s="17">
        <v>7494.0060000000003</v>
      </c>
      <c r="D63" s="21">
        <v>107.94199999999999</v>
      </c>
      <c r="E63" s="21">
        <v>1315.4960000000001</v>
      </c>
      <c r="F63" s="21">
        <v>1722.84</v>
      </c>
      <c r="G63" s="21">
        <v>923.48199999999997</v>
      </c>
      <c r="H63" s="24" t="s">
        <v>26</v>
      </c>
      <c r="I63" s="21">
        <v>385.83800000000002</v>
      </c>
      <c r="J63" s="21">
        <v>248.21700000000001</v>
      </c>
    </row>
    <row r="64" spans="2:10" x14ac:dyDescent="0.2">
      <c r="B64" s="51" t="s">
        <v>260</v>
      </c>
      <c r="C64" s="17">
        <v>2066.85</v>
      </c>
      <c r="D64" s="21">
        <v>77.706999999999994</v>
      </c>
      <c r="E64" s="21">
        <v>638.10400000000004</v>
      </c>
      <c r="F64" s="21">
        <v>338.589</v>
      </c>
      <c r="G64" s="21">
        <v>189.74100000000001</v>
      </c>
      <c r="H64" s="24">
        <v>0</v>
      </c>
      <c r="I64" s="21">
        <v>101.245</v>
      </c>
      <c r="J64" s="21">
        <v>33.502000000000002</v>
      </c>
    </row>
    <row r="65" spans="1:10" x14ac:dyDescent="0.2">
      <c r="B65" s="51" t="s">
        <v>261</v>
      </c>
      <c r="C65" s="17">
        <v>3957.2750000000001</v>
      </c>
      <c r="D65" s="21">
        <v>66.91</v>
      </c>
      <c r="E65" s="21">
        <v>756.17399999999998</v>
      </c>
      <c r="F65" s="21">
        <v>728.60699999999997</v>
      </c>
      <c r="G65" s="21">
        <v>499.05500000000001</v>
      </c>
      <c r="H65" s="24" t="s">
        <v>26</v>
      </c>
      <c r="I65" s="21">
        <v>392.21</v>
      </c>
      <c r="J65" s="21">
        <v>21.640999999999998</v>
      </c>
    </row>
    <row r="66" spans="1:10" x14ac:dyDescent="0.2">
      <c r="B66" s="51" t="s">
        <v>262</v>
      </c>
      <c r="C66" s="17">
        <v>3758.6210000000001</v>
      </c>
      <c r="D66" s="21">
        <v>66.688000000000002</v>
      </c>
      <c r="E66" s="21">
        <v>650.08399999999995</v>
      </c>
      <c r="F66" s="21">
        <v>543.75</v>
      </c>
      <c r="G66" s="21">
        <v>490.31700000000001</v>
      </c>
      <c r="H66" s="24" t="s">
        <v>26</v>
      </c>
      <c r="I66" s="21">
        <v>361.536</v>
      </c>
      <c r="J66" s="21">
        <v>21.414999999999999</v>
      </c>
    </row>
    <row r="67" spans="1:10" x14ac:dyDescent="0.2">
      <c r="B67" s="51" t="s">
        <v>263</v>
      </c>
      <c r="C67" s="17">
        <v>3078.3139999999999</v>
      </c>
      <c r="D67" s="21">
        <v>54.715000000000003</v>
      </c>
      <c r="E67" s="21">
        <v>917.32799999999997</v>
      </c>
      <c r="F67" s="21">
        <v>291.37799999999999</v>
      </c>
      <c r="G67" s="21">
        <v>320.30399999999997</v>
      </c>
      <c r="H67" s="24">
        <v>0</v>
      </c>
      <c r="I67" s="21">
        <v>335.13299999999998</v>
      </c>
      <c r="J67" s="21">
        <v>51.558999999999997</v>
      </c>
    </row>
    <row r="68" spans="1:10" x14ac:dyDescent="0.2">
      <c r="B68" s="51" t="s">
        <v>264</v>
      </c>
      <c r="C68" s="17">
        <v>4534.1149999999998</v>
      </c>
      <c r="D68" s="21">
        <v>66.423000000000002</v>
      </c>
      <c r="E68" s="21">
        <v>776.45</v>
      </c>
      <c r="F68" s="21">
        <v>421.31099999999998</v>
      </c>
      <c r="G68" s="21">
        <v>441.995</v>
      </c>
      <c r="H68" s="24">
        <v>0</v>
      </c>
      <c r="I68" s="21">
        <v>711.18399999999997</v>
      </c>
      <c r="J68" s="21">
        <v>55.598999999999997</v>
      </c>
    </row>
    <row r="69" spans="1:10" x14ac:dyDescent="0.2">
      <c r="B69" s="51" t="s">
        <v>265</v>
      </c>
      <c r="C69" s="12">
        <v>1404.4480000000001</v>
      </c>
      <c r="D69" s="12">
        <v>33.999000000000002</v>
      </c>
      <c r="E69" s="12">
        <v>204.30199999999999</v>
      </c>
      <c r="F69" s="12">
        <v>110.376</v>
      </c>
      <c r="G69" s="12">
        <v>57.552</v>
      </c>
      <c r="H69" s="24" t="s">
        <v>26</v>
      </c>
      <c r="I69" s="12">
        <v>100.60899999999999</v>
      </c>
      <c r="J69" s="12">
        <v>97.036000000000001</v>
      </c>
    </row>
    <row r="70" spans="1:10" ht="18" thickBot="1" x14ac:dyDescent="0.25">
      <c r="B70" s="60"/>
      <c r="C70" s="3"/>
      <c r="D70" s="3"/>
      <c r="E70" s="3"/>
      <c r="F70" s="3"/>
      <c r="G70" s="3"/>
      <c r="H70" s="3"/>
      <c r="I70" s="3"/>
      <c r="J70" s="3"/>
    </row>
    <row r="71" spans="1:10" x14ac:dyDescent="0.2">
      <c r="B71" s="66"/>
      <c r="C71" s="67" t="s">
        <v>146</v>
      </c>
    </row>
    <row r="72" spans="1:10" x14ac:dyDescent="0.2">
      <c r="B72" s="12"/>
      <c r="C72" s="12"/>
    </row>
    <row r="73" spans="1:10" x14ac:dyDescent="0.2">
      <c r="A73" s="1"/>
      <c r="B73" s="12"/>
      <c r="C73" s="12"/>
    </row>
    <row r="74" spans="1:10" x14ac:dyDescent="0.2">
      <c r="A74" s="1"/>
      <c r="B74" s="12"/>
      <c r="C74" s="12"/>
    </row>
    <row r="75" spans="1:10" x14ac:dyDescent="0.2">
      <c r="B75" s="12"/>
      <c r="C75" s="12"/>
    </row>
    <row r="76" spans="1:10" x14ac:dyDescent="0.2">
      <c r="B76" s="12"/>
      <c r="C76" s="12"/>
    </row>
    <row r="77" spans="1:10" x14ac:dyDescent="0.2">
      <c r="B77" s="12"/>
      <c r="C77" s="12"/>
    </row>
    <row r="78" spans="1:10" x14ac:dyDescent="0.2">
      <c r="B78" s="12"/>
      <c r="C78" s="12"/>
    </row>
    <row r="79" spans="1:10" x14ac:dyDescent="0.2">
      <c r="B79" s="12"/>
      <c r="C79" s="12"/>
      <c r="D79" s="14" t="s">
        <v>352</v>
      </c>
    </row>
    <row r="80" spans="1:10" ht="18" thickBot="1" x14ac:dyDescent="0.25">
      <c r="B80" s="3"/>
      <c r="C80" s="14" t="s">
        <v>353</v>
      </c>
      <c r="D80" s="1" t="s">
        <v>342</v>
      </c>
      <c r="I80" s="68" t="s">
        <v>364</v>
      </c>
    </row>
    <row r="81" spans="2:10" x14ac:dyDescent="0.2">
      <c r="B81" s="64"/>
      <c r="C81" s="66"/>
      <c r="D81" s="65"/>
      <c r="E81" s="65"/>
      <c r="F81" s="65"/>
      <c r="G81" s="65"/>
      <c r="H81" s="69"/>
      <c r="I81" s="32" t="s">
        <v>365</v>
      </c>
      <c r="J81" s="12"/>
    </row>
    <row r="82" spans="2:10" x14ac:dyDescent="0.2">
      <c r="B82" s="70"/>
      <c r="C82" s="40" t="s">
        <v>366</v>
      </c>
      <c r="D82" s="10" t="s">
        <v>367</v>
      </c>
      <c r="E82" s="10" t="s">
        <v>368</v>
      </c>
      <c r="F82" s="10" t="s">
        <v>369</v>
      </c>
      <c r="G82" s="10" t="s">
        <v>370</v>
      </c>
      <c r="H82" s="10" t="s">
        <v>371</v>
      </c>
      <c r="I82" s="10" t="s">
        <v>372</v>
      </c>
      <c r="J82" s="12"/>
    </row>
    <row r="83" spans="2:10" x14ac:dyDescent="0.2">
      <c r="B83" s="56"/>
      <c r="C83" s="12"/>
    </row>
    <row r="84" spans="2:10" x14ac:dyDescent="0.2">
      <c r="B84" s="51" t="s">
        <v>121</v>
      </c>
      <c r="C84" s="17">
        <v>65378</v>
      </c>
      <c r="D84" s="18">
        <v>18846</v>
      </c>
      <c r="E84" s="18">
        <v>47569</v>
      </c>
      <c r="F84" s="18">
        <v>3411</v>
      </c>
      <c r="G84" s="18">
        <v>64708</v>
      </c>
      <c r="H84" s="18">
        <v>219</v>
      </c>
      <c r="I84" s="18">
        <v>146</v>
      </c>
    </row>
    <row r="85" spans="2:10" x14ac:dyDescent="0.2">
      <c r="B85" s="52">
        <v>14</v>
      </c>
      <c r="C85" s="15">
        <v>65774.84</v>
      </c>
      <c r="D85" s="13">
        <v>17241.017999999993</v>
      </c>
      <c r="E85" s="13">
        <v>51267.358000000022</v>
      </c>
      <c r="F85" s="13">
        <v>1471.2509999999997</v>
      </c>
      <c r="G85" s="13">
        <v>64859.012999999999</v>
      </c>
      <c r="H85" s="13">
        <v>263.75200000000001</v>
      </c>
      <c r="I85" s="13">
        <v>157.55600000000001</v>
      </c>
    </row>
    <row r="86" spans="2:10" x14ac:dyDescent="0.2">
      <c r="B86" s="56"/>
      <c r="C86" s="12"/>
    </row>
    <row r="87" spans="2:10" x14ac:dyDescent="0.2">
      <c r="B87" s="51" t="s">
        <v>216</v>
      </c>
      <c r="C87" s="20">
        <v>25860.437000000002</v>
      </c>
      <c r="D87" s="21">
        <v>4576.2969999999996</v>
      </c>
      <c r="E87" s="21">
        <v>18540.994999999999</v>
      </c>
      <c r="F87" s="24" t="s">
        <v>26</v>
      </c>
      <c r="G87" s="21">
        <v>17342.388999999999</v>
      </c>
      <c r="H87" s="24">
        <v>86.113</v>
      </c>
      <c r="I87" s="24" t="s">
        <v>26</v>
      </c>
      <c r="J87" s="21"/>
    </row>
    <row r="88" spans="2:10" x14ac:dyDescent="0.2">
      <c r="B88" s="51" t="s">
        <v>217</v>
      </c>
      <c r="C88" s="20">
        <v>2313.14</v>
      </c>
      <c r="D88" s="21">
        <v>701.66</v>
      </c>
      <c r="E88" s="21">
        <v>1820.9349999999999</v>
      </c>
      <c r="F88" s="24" t="s">
        <v>26</v>
      </c>
      <c r="G88" s="21">
        <v>1780.4480000000001</v>
      </c>
      <c r="H88" s="24">
        <v>20</v>
      </c>
      <c r="I88" s="24" t="s">
        <v>26</v>
      </c>
      <c r="J88" s="21"/>
    </row>
    <row r="89" spans="2:10" x14ac:dyDescent="0.2">
      <c r="B89" s="51" t="s">
        <v>218</v>
      </c>
      <c r="C89" s="20">
        <v>3580.3209999999999</v>
      </c>
      <c r="D89" s="21">
        <v>589.71</v>
      </c>
      <c r="E89" s="21">
        <v>2049.8789999999999</v>
      </c>
      <c r="F89" s="21">
        <v>16.484999999999999</v>
      </c>
      <c r="G89" s="21">
        <v>2434.7040000000002</v>
      </c>
      <c r="H89" s="24" t="s">
        <v>26</v>
      </c>
      <c r="I89" s="24" t="s">
        <v>26</v>
      </c>
      <c r="J89" s="21"/>
    </row>
    <row r="90" spans="2:10" x14ac:dyDescent="0.2">
      <c r="B90" s="51" t="s">
        <v>219</v>
      </c>
      <c r="C90" s="20">
        <v>1051.9770000000001</v>
      </c>
      <c r="D90" s="21">
        <v>600.45699999999999</v>
      </c>
      <c r="E90" s="21">
        <v>1817.9079999999999</v>
      </c>
      <c r="F90" s="21">
        <v>4.91</v>
      </c>
      <c r="G90" s="21">
        <v>2167.8240000000001</v>
      </c>
      <c r="H90" s="24" t="s">
        <v>26</v>
      </c>
      <c r="I90" s="24" t="s">
        <v>26</v>
      </c>
      <c r="J90" s="21"/>
    </row>
    <row r="91" spans="2:10" x14ac:dyDescent="0.2">
      <c r="B91" s="51" t="s">
        <v>220</v>
      </c>
      <c r="C91" s="20">
        <v>1709.146</v>
      </c>
      <c r="D91" s="21">
        <v>660.30200000000002</v>
      </c>
      <c r="E91" s="21">
        <v>1589.588</v>
      </c>
      <c r="F91" s="24" t="s">
        <v>26</v>
      </c>
      <c r="G91" s="21">
        <v>2220.848</v>
      </c>
      <c r="H91" s="24" t="s">
        <v>26</v>
      </c>
      <c r="I91" s="24" t="s">
        <v>26</v>
      </c>
      <c r="J91" s="21"/>
    </row>
    <row r="92" spans="2:10" x14ac:dyDescent="0.2">
      <c r="B92" s="51" t="s">
        <v>221</v>
      </c>
      <c r="C92" s="20">
        <v>3528.2069999999999</v>
      </c>
      <c r="D92" s="21">
        <v>1076.835</v>
      </c>
      <c r="E92" s="21">
        <v>1967.8309999999999</v>
      </c>
      <c r="F92" s="21">
        <v>144.01900000000001</v>
      </c>
      <c r="G92" s="21">
        <v>4470.33</v>
      </c>
      <c r="H92" s="24">
        <v>20</v>
      </c>
      <c r="I92" s="24" t="s">
        <v>26</v>
      </c>
      <c r="J92" s="21"/>
    </row>
    <row r="93" spans="2:10" x14ac:dyDescent="0.2">
      <c r="B93" s="51" t="s">
        <v>222</v>
      </c>
      <c r="C93" s="20">
        <v>1328.48</v>
      </c>
      <c r="D93" s="21">
        <v>486.86500000000001</v>
      </c>
      <c r="E93" s="21">
        <v>1336.865</v>
      </c>
      <c r="F93" s="24">
        <v>24.13</v>
      </c>
      <c r="G93" s="21">
        <v>1588.076</v>
      </c>
      <c r="H93" s="24">
        <v>20</v>
      </c>
      <c r="I93" s="24" t="s">
        <v>26</v>
      </c>
      <c r="J93" s="21"/>
    </row>
    <row r="94" spans="2:10" x14ac:dyDescent="0.2">
      <c r="B94" s="56"/>
      <c r="C94" s="20"/>
      <c r="D94" s="21"/>
      <c r="E94" s="21"/>
      <c r="F94" s="21"/>
      <c r="G94" s="21"/>
      <c r="H94" s="21"/>
      <c r="I94" s="21"/>
      <c r="J94" s="21"/>
    </row>
    <row r="95" spans="2:10" x14ac:dyDescent="0.2">
      <c r="B95" s="51" t="s">
        <v>223</v>
      </c>
      <c r="C95" s="20">
        <v>308.55</v>
      </c>
      <c r="D95" s="21">
        <v>312.80200000000002</v>
      </c>
      <c r="E95" s="21">
        <v>875.08199999999999</v>
      </c>
      <c r="F95" s="24" t="s">
        <v>26</v>
      </c>
      <c r="G95" s="21">
        <v>861.20100000000002</v>
      </c>
      <c r="H95" s="24" t="s">
        <v>26</v>
      </c>
      <c r="I95" s="24" t="s">
        <v>26</v>
      </c>
      <c r="J95" s="21"/>
    </row>
    <row r="96" spans="2:10" x14ac:dyDescent="0.2">
      <c r="B96" s="51" t="s">
        <v>224</v>
      </c>
      <c r="C96" s="20">
        <v>663.85199999999998</v>
      </c>
      <c r="D96" s="21">
        <v>197.40299999999999</v>
      </c>
      <c r="E96" s="21">
        <v>213.745</v>
      </c>
      <c r="F96" s="24" t="s">
        <v>26</v>
      </c>
      <c r="G96" s="21">
        <v>810.19600000000003</v>
      </c>
      <c r="H96" s="24" t="s">
        <v>26</v>
      </c>
      <c r="I96" s="24" t="s">
        <v>26</v>
      </c>
      <c r="J96" s="21"/>
    </row>
    <row r="97" spans="2:10" x14ac:dyDescent="0.2">
      <c r="B97" s="51" t="s">
        <v>225</v>
      </c>
      <c r="C97" s="20">
        <v>303.28899999999999</v>
      </c>
      <c r="D97" s="21">
        <v>161.184</v>
      </c>
      <c r="E97" s="21">
        <v>269.65300000000002</v>
      </c>
      <c r="F97" s="21">
        <v>226.44</v>
      </c>
      <c r="G97" s="21">
        <v>783.80600000000004</v>
      </c>
      <c r="H97" s="24" t="s">
        <v>26</v>
      </c>
      <c r="I97" s="24" t="s">
        <v>26</v>
      </c>
      <c r="J97" s="21"/>
    </row>
    <row r="98" spans="2:10" x14ac:dyDescent="0.2">
      <c r="B98" s="51" t="s">
        <v>226</v>
      </c>
      <c r="C98" s="20">
        <v>397.30900000000003</v>
      </c>
      <c r="D98" s="21">
        <v>203.63900000000001</v>
      </c>
      <c r="E98" s="21">
        <v>589.13599999999997</v>
      </c>
      <c r="F98" s="24" t="s">
        <v>26</v>
      </c>
      <c r="G98" s="21">
        <v>779.20799999999997</v>
      </c>
      <c r="H98" s="24" t="s">
        <v>26</v>
      </c>
      <c r="I98" s="24" t="s">
        <v>26</v>
      </c>
      <c r="J98" s="21"/>
    </row>
    <row r="99" spans="2:10" x14ac:dyDescent="0.2">
      <c r="B99" s="51" t="s">
        <v>227</v>
      </c>
      <c r="C99" s="20">
        <v>290.27499999999998</v>
      </c>
      <c r="D99" s="21">
        <v>275.44299999999998</v>
      </c>
      <c r="E99" s="21">
        <v>797.46100000000001</v>
      </c>
      <c r="F99" s="24" t="s">
        <v>26</v>
      </c>
      <c r="G99" s="21">
        <v>803.02300000000002</v>
      </c>
      <c r="H99" s="24" t="s">
        <v>26</v>
      </c>
      <c r="I99" s="24" t="s">
        <v>26</v>
      </c>
      <c r="J99" s="21"/>
    </row>
    <row r="100" spans="2:10" x14ac:dyDescent="0.2">
      <c r="B100" s="51" t="s">
        <v>228</v>
      </c>
      <c r="C100" s="19">
        <v>398.255</v>
      </c>
      <c r="D100" s="21">
        <v>167.453</v>
      </c>
      <c r="E100" s="21">
        <v>320.762</v>
      </c>
      <c r="F100" s="24">
        <v>0</v>
      </c>
      <c r="G100" s="21">
        <v>680.21600000000001</v>
      </c>
      <c r="H100" s="24" t="s">
        <v>26</v>
      </c>
      <c r="I100" s="24" t="s">
        <v>26</v>
      </c>
      <c r="J100" s="21"/>
    </row>
    <row r="101" spans="2:10" x14ac:dyDescent="0.2">
      <c r="B101" s="51" t="s">
        <v>229</v>
      </c>
      <c r="C101" s="20">
        <v>773.57</v>
      </c>
      <c r="D101" s="21">
        <v>145.185</v>
      </c>
      <c r="E101" s="21">
        <v>660.88800000000003</v>
      </c>
      <c r="F101" s="24" t="s">
        <v>26</v>
      </c>
      <c r="G101" s="21">
        <v>374.05799999999999</v>
      </c>
      <c r="H101" s="24" t="s">
        <v>26</v>
      </c>
      <c r="I101" s="24" t="s">
        <v>26</v>
      </c>
      <c r="J101" s="21"/>
    </row>
    <row r="102" spans="2:10" x14ac:dyDescent="0.2">
      <c r="B102" s="51" t="s">
        <v>230</v>
      </c>
      <c r="C102" s="20">
        <v>331.73700000000002</v>
      </c>
      <c r="D102" s="21">
        <v>297.47399999999999</v>
      </c>
      <c r="E102" s="21">
        <v>716.21799999999996</v>
      </c>
      <c r="F102" s="24" t="s">
        <v>26</v>
      </c>
      <c r="G102" s="21">
        <v>949.27800000000002</v>
      </c>
      <c r="H102" s="24" t="s">
        <v>26</v>
      </c>
      <c r="I102" s="24" t="s">
        <v>26</v>
      </c>
      <c r="J102" s="21"/>
    </row>
    <row r="103" spans="2:10" x14ac:dyDescent="0.2">
      <c r="B103" s="51" t="s">
        <v>231</v>
      </c>
      <c r="C103" s="20">
        <v>1693.4349999999999</v>
      </c>
      <c r="D103" s="21">
        <v>551.32299999999998</v>
      </c>
      <c r="E103" s="21">
        <v>1351.72</v>
      </c>
      <c r="F103" s="24" t="s">
        <v>26</v>
      </c>
      <c r="G103" s="21">
        <v>1465.124</v>
      </c>
      <c r="H103" s="24" t="s">
        <v>26</v>
      </c>
      <c r="I103" s="24" t="s">
        <v>26</v>
      </c>
      <c r="J103" s="21"/>
    </row>
    <row r="104" spans="2:10" x14ac:dyDescent="0.2">
      <c r="B104" s="56"/>
    </row>
    <row r="105" spans="2:10" x14ac:dyDescent="0.2">
      <c r="B105" s="51" t="s">
        <v>232</v>
      </c>
      <c r="C105" s="12">
        <v>1948.818</v>
      </c>
      <c r="D105" s="2">
        <v>340.76600000000002</v>
      </c>
      <c r="E105" s="2">
        <v>1499.635</v>
      </c>
      <c r="F105" s="24" t="s">
        <v>26</v>
      </c>
      <c r="G105" s="2">
        <v>1315.134</v>
      </c>
      <c r="H105" s="24" t="s">
        <v>26</v>
      </c>
      <c r="I105" s="24" t="s">
        <v>26</v>
      </c>
      <c r="J105" s="21"/>
    </row>
    <row r="106" spans="2:10" x14ac:dyDescent="0.2">
      <c r="B106" s="51" t="s">
        <v>233</v>
      </c>
      <c r="C106" s="2">
        <v>839.06899999999996</v>
      </c>
      <c r="D106" s="2">
        <v>273.49400000000003</v>
      </c>
      <c r="E106" s="2">
        <v>506.04700000000003</v>
      </c>
      <c r="F106" s="24" t="s">
        <v>26</v>
      </c>
      <c r="G106" s="2">
        <v>1050.4549999999999</v>
      </c>
      <c r="H106" s="24" t="s">
        <v>26</v>
      </c>
      <c r="I106" s="24" t="s">
        <v>26</v>
      </c>
      <c r="J106" s="21"/>
    </row>
    <row r="107" spans="2:10" x14ac:dyDescent="0.2">
      <c r="B107" s="51" t="s">
        <v>234</v>
      </c>
      <c r="C107" s="20">
        <v>428.30399999999997</v>
      </c>
      <c r="D107" s="21">
        <v>139.64699999999999</v>
      </c>
      <c r="E107" s="21">
        <v>450.82100000000003</v>
      </c>
      <c r="F107" s="21">
        <v>56.960999999999999</v>
      </c>
      <c r="G107" s="21">
        <v>515.601</v>
      </c>
      <c r="H107" s="24" t="s">
        <v>26</v>
      </c>
      <c r="I107" s="24" t="s">
        <v>26</v>
      </c>
      <c r="J107" s="21"/>
    </row>
    <row r="108" spans="2:10" x14ac:dyDescent="0.2">
      <c r="B108" s="51" t="s">
        <v>235</v>
      </c>
      <c r="C108" s="20">
        <v>726.62400000000002</v>
      </c>
      <c r="D108" s="21">
        <v>184.10599999999999</v>
      </c>
      <c r="E108" s="21">
        <v>508.64600000000002</v>
      </c>
      <c r="F108" s="21">
        <v>190.226</v>
      </c>
      <c r="G108" s="21">
        <v>651.995</v>
      </c>
      <c r="H108" s="24" t="s">
        <v>26</v>
      </c>
      <c r="I108" s="24" t="s">
        <v>26</v>
      </c>
      <c r="J108" s="21"/>
    </row>
    <row r="109" spans="2:10" x14ac:dyDescent="0.2">
      <c r="B109" s="51" t="s">
        <v>236</v>
      </c>
      <c r="C109" s="20">
        <v>62.122999999999998</v>
      </c>
      <c r="D109" s="21">
        <v>27.623999999999999</v>
      </c>
      <c r="E109" s="21">
        <v>59.988</v>
      </c>
      <c r="F109" s="24" t="s">
        <v>26</v>
      </c>
      <c r="G109" s="21">
        <v>358.82</v>
      </c>
      <c r="H109" s="24" t="s">
        <v>26</v>
      </c>
      <c r="I109" s="24" t="s">
        <v>26</v>
      </c>
      <c r="J109" s="21"/>
    </row>
    <row r="110" spans="2:10" x14ac:dyDescent="0.2">
      <c r="B110" s="56"/>
    </row>
    <row r="111" spans="2:10" x14ac:dyDescent="0.2">
      <c r="B111" s="51" t="s">
        <v>237</v>
      </c>
      <c r="C111" s="20">
        <v>284.39</v>
      </c>
      <c r="D111" s="21">
        <v>200.48</v>
      </c>
      <c r="E111" s="21">
        <v>734.56299999999999</v>
      </c>
      <c r="F111" s="24">
        <v>10.243</v>
      </c>
      <c r="G111" s="21">
        <v>1612.818</v>
      </c>
      <c r="H111" s="24" t="s">
        <v>26</v>
      </c>
      <c r="I111" s="24">
        <v>157.55600000000001</v>
      </c>
      <c r="J111" s="21"/>
    </row>
    <row r="112" spans="2:10" x14ac:dyDescent="0.2">
      <c r="B112" s="51" t="s">
        <v>238</v>
      </c>
      <c r="C112" s="12">
        <v>1055.9190000000001</v>
      </c>
      <c r="D112" s="2">
        <v>122.13200000000001</v>
      </c>
      <c r="E112" s="2">
        <v>699.98</v>
      </c>
      <c r="F112" s="24" t="s">
        <v>26</v>
      </c>
      <c r="G112" s="2">
        <v>1133.537</v>
      </c>
      <c r="H112" s="24">
        <v>85.283000000000001</v>
      </c>
      <c r="I112" s="24" t="s">
        <v>26</v>
      </c>
      <c r="J112" s="21"/>
    </row>
    <row r="113" spans="2:10" x14ac:dyDescent="0.2">
      <c r="B113" s="51" t="s">
        <v>239</v>
      </c>
      <c r="C113" s="2">
        <v>539.10199999999998</v>
      </c>
      <c r="D113" s="2">
        <v>232.69499999999999</v>
      </c>
      <c r="E113" s="2">
        <v>672.64200000000005</v>
      </c>
      <c r="F113" s="24" t="s">
        <v>26</v>
      </c>
      <c r="G113" s="2">
        <v>955.63</v>
      </c>
      <c r="H113" s="24" t="s">
        <v>26</v>
      </c>
      <c r="I113" s="24" t="s">
        <v>26</v>
      </c>
      <c r="J113" s="21"/>
    </row>
    <row r="114" spans="2:10" x14ac:dyDescent="0.2">
      <c r="B114" s="51" t="s">
        <v>240</v>
      </c>
      <c r="C114" s="20">
        <v>628.83199999999999</v>
      </c>
      <c r="D114" s="21">
        <v>222.88499999999999</v>
      </c>
      <c r="E114" s="21">
        <v>1165.183</v>
      </c>
      <c r="F114" s="24">
        <v>40.03</v>
      </c>
      <c r="G114" s="21">
        <v>1127.249</v>
      </c>
      <c r="H114" s="24" t="s">
        <v>26</v>
      </c>
      <c r="I114" s="24" t="s">
        <v>26</v>
      </c>
      <c r="J114" s="21"/>
    </row>
    <row r="115" spans="2:10" x14ac:dyDescent="0.2">
      <c r="B115" s="51" t="s">
        <v>241</v>
      </c>
      <c r="C115" s="20">
        <v>323.13600000000002</v>
      </c>
      <c r="D115" s="21">
        <v>249.346</v>
      </c>
      <c r="E115" s="21">
        <v>308.32799999999997</v>
      </c>
      <c r="F115" s="21">
        <v>41.54</v>
      </c>
      <c r="G115" s="21">
        <v>1258.8399999999999</v>
      </c>
      <c r="H115" s="24" t="s">
        <v>26</v>
      </c>
      <c r="I115" s="24" t="s">
        <v>26</v>
      </c>
      <c r="J115" s="21"/>
    </row>
    <row r="116" spans="2:10" x14ac:dyDescent="0.2">
      <c r="B116" s="51"/>
      <c r="J116" s="21"/>
    </row>
    <row r="117" spans="2:10" x14ac:dyDescent="0.2">
      <c r="B117" s="51" t="s">
        <v>242</v>
      </c>
      <c r="C117" s="20">
        <v>822.13199999999995</v>
      </c>
      <c r="D117" s="21">
        <v>131.48699999999999</v>
      </c>
      <c r="E117" s="21">
        <v>406.38900000000001</v>
      </c>
      <c r="F117" s="24" t="s">
        <v>26</v>
      </c>
      <c r="G117" s="21">
        <v>270.84500000000003</v>
      </c>
      <c r="H117" s="24" t="s">
        <v>26</v>
      </c>
      <c r="I117" s="24" t="s">
        <v>26</v>
      </c>
      <c r="J117" s="21"/>
    </row>
    <row r="118" spans="2:10" x14ac:dyDescent="0.2">
      <c r="B118" s="51" t="s">
        <v>243</v>
      </c>
      <c r="C118" s="20">
        <v>517.68700000000001</v>
      </c>
      <c r="D118" s="21">
        <v>130.33199999999999</v>
      </c>
      <c r="E118" s="21">
        <v>299.09399999999999</v>
      </c>
      <c r="F118" s="24" t="s">
        <v>26</v>
      </c>
      <c r="G118" s="21">
        <v>433.31400000000002</v>
      </c>
      <c r="H118" s="24" t="s">
        <v>26</v>
      </c>
      <c r="I118" s="24" t="s">
        <v>26</v>
      </c>
      <c r="J118" s="21"/>
    </row>
    <row r="119" spans="2:10" x14ac:dyDescent="0.2">
      <c r="B119" s="51" t="s">
        <v>244</v>
      </c>
      <c r="C119" s="20">
        <v>356.06599999999997</v>
      </c>
      <c r="D119" s="21">
        <v>144.71299999999999</v>
      </c>
      <c r="E119" s="21">
        <v>314.56900000000002</v>
      </c>
      <c r="F119" s="21">
        <v>1.8120000000000001</v>
      </c>
      <c r="G119" s="21">
        <v>557.197</v>
      </c>
      <c r="H119" s="24" t="s">
        <v>26</v>
      </c>
      <c r="I119" s="24" t="s">
        <v>26</v>
      </c>
      <c r="J119" s="21"/>
    </row>
    <row r="120" spans="2:10" x14ac:dyDescent="0.2">
      <c r="B120" s="51" t="s">
        <v>245</v>
      </c>
      <c r="C120" s="2">
        <v>552.83299999999997</v>
      </c>
      <c r="D120" s="2">
        <v>117.91800000000001</v>
      </c>
      <c r="E120" s="2">
        <v>327.81299999999999</v>
      </c>
      <c r="F120" s="2">
        <v>1.9450000000000001</v>
      </c>
      <c r="G120" s="2">
        <v>923.65200000000004</v>
      </c>
      <c r="H120" s="24" t="s">
        <v>26</v>
      </c>
      <c r="I120" s="24" t="s">
        <v>26</v>
      </c>
      <c r="J120" s="21"/>
    </row>
    <row r="121" spans="2:10" x14ac:dyDescent="0.2">
      <c r="B121" s="51" t="s">
        <v>246</v>
      </c>
      <c r="C121" s="20">
        <v>684.60500000000002</v>
      </c>
      <c r="D121" s="21">
        <v>56.781999999999996</v>
      </c>
      <c r="E121" s="21">
        <v>170.35</v>
      </c>
      <c r="F121" s="24">
        <v>0</v>
      </c>
      <c r="G121" s="21">
        <v>576.54999999999995</v>
      </c>
      <c r="H121" s="24" t="s">
        <v>26</v>
      </c>
      <c r="I121" s="24" t="s">
        <v>26</v>
      </c>
      <c r="J121" s="21"/>
    </row>
    <row r="122" spans="2:10" x14ac:dyDescent="0.2">
      <c r="B122" s="51" t="s">
        <v>247</v>
      </c>
      <c r="C122" s="20">
        <v>189.494</v>
      </c>
      <c r="D122" s="21">
        <v>58.421999999999997</v>
      </c>
      <c r="E122" s="21">
        <v>146.89099999999999</v>
      </c>
      <c r="F122" s="21">
        <v>10.121</v>
      </c>
      <c r="G122" s="21">
        <v>854.73900000000003</v>
      </c>
      <c r="H122" s="24" t="s">
        <v>26</v>
      </c>
      <c r="I122" s="24" t="s">
        <v>26</v>
      </c>
      <c r="J122" s="21"/>
    </row>
    <row r="123" spans="2:10" x14ac:dyDescent="0.2">
      <c r="B123" s="51" t="s">
        <v>248</v>
      </c>
      <c r="C123" s="20">
        <v>550.67399999999998</v>
      </c>
      <c r="D123" s="21">
        <v>128.08699999999999</v>
      </c>
      <c r="E123" s="21">
        <v>751.26800000000003</v>
      </c>
      <c r="F123" s="21">
        <v>8.3580000000000005</v>
      </c>
      <c r="G123" s="21">
        <v>945.03300000000002</v>
      </c>
      <c r="H123" s="24" t="s">
        <v>26</v>
      </c>
      <c r="I123" s="24" t="s">
        <v>26</v>
      </c>
      <c r="J123" s="21"/>
    </row>
    <row r="124" spans="2:10" x14ac:dyDescent="0.2">
      <c r="B124" s="51" t="s">
        <v>249</v>
      </c>
      <c r="C124" s="20">
        <v>1249.6099999999999</v>
      </c>
      <c r="D124" s="21">
        <v>114.114</v>
      </c>
      <c r="E124" s="21">
        <v>382.58600000000001</v>
      </c>
      <c r="F124" s="21">
        <v>149.89099999999999</v>
      </c>
      <c r="G124" s="21">
        <v>646.375</v>
      </c>
      <c r="H124" s="24" t="s">
        <v>26</v>
      </c>
      <c r="I124" s="24" t="s">
        <v>26</v>
      </c>
      <c r="J124" s="21"/>
    </row>
    <row r="125" spans="2:10" x14ac:dyDescent="0.2">
      <c r="B125" s="51" t="s">
        <v>250</v>
      </c>
      <c r="C125" s="20">
        <v>720.94500000000005</v>
      </c>
      <c r="D125" s="21">
        <v>134.94300000000001</v>
      </c>
      <c r="E125" s="21">
        <v>320.50400000000002</v>
      </c>
      <c r="F125" s="21">
        <v>81</v>
      </c>
      <c r="G125" s="21">
        <v>896.16399999999999</v>
      </c>
      <c r="H125" s="24" t="s">
        <v>26</v>
      </c>
      <c r="I125" s="24" t="s">
        <v>26</v>
      </c>
      <c r="J125" s="21"/>
    </row>
    <row r="126" spans="2:10" x14ac:dyDescent="0.2">
      <c r="B126" s="51" t="s">
        <v>251</v>
      </c>
      <c r="C126" s="20">
        <v>969.86599999999999</v>
      </c>
      <c r="D126" s="21">
        <v>202.66900000000001</v>
      </c>
      <c r="E126" s="21">
        <v>781.56799999999998</v>
      </c>
      <c r="F126" s="21">
        <v>7.1719999999999997</v>
      </c>
      <c r="G126" s="21">
        <v>761.42399999999998</v>
      </c>
      <c r="H126" s="24" t="s">
        <v>26</v>
      </c>
      <c r="I126" s="24" t="s">
        <v>26</v>
      </c>
      <c r="J126" s="21"/>
    </row>
    <row r="127" spans="2:10" x14ac:dyDescent="0.2">
      <c r="B127" s="56"/>
    </row>
    <row r="128" spans="2:10" x14ac:dyDescent="0.2">
      <c r="B128" s="51" t="s">
        <v>252</v>
      </c>
      <c r="C128" s="20">
        <v>1307.356</v>
      </c>
      <c r="D128" s="21">
        <v>336.29599999999999</v>
      </c>
      <c r="E128" s="21">
        <v>555.47699999999998</v>
      </c>
      <c r="F128" s="21">
        <v>1.2609999999999999</v>
      </c>
      <c r="G128" s="21">
        <v>948.10599999999999</v>
      </c>
      <c r="H128" s="24">
        <v>3.137</v>
      </c>
      <c r="I128" s="24" t="s">
        <v>26</v>
      </c>
      <c r="J128" s="21"/>
    </row>
    <row r="129" spans="2:10" x14ac:dyDescent="0.2">
      <c r="B129" s="51" t="s">
        <v>253</v>
      </c>
      <c r="C129" s="20">
        <v>636.66999999999996</v>
      </c>
      <c r="D129" s="21">
        <v>181.898</v>
      </c>
      <c r="E129" s="21">
        <v>701.87400000000002</v>
      </c>
      <c r="F129" s="24" t="s">
        <v>26</v>
      </c>
      <c r="G129" s="21">
        <v>534.82799999999997</v>
      </c>
      <c r="H129" s="24" t="s">
        <v>26</v>
      </c>
      <c r="I129" s="24" t="s">
        <v>26</v>
      </c>
      <c r="J129" s="21"/>
    </row>
    <row r="130" spans="2:10" x14ac:dyDescent="0.2">
      <c r="B130" s="51" t="s">
        <v>254</v>
      </c>
      <c r="C130" s="12">
        <v>280.39600000000002</v>
      </c>
      <c r="D130" s="2">
        <v>194.214</v>
      </c>
      <c r="E130" s="2">
        <v>252.107</v>
      </c>
      <c r="F130" s="2">
        <v>1.159</v>
      </c>
      <c r="G130" s="2">
        <v>395.15899999999999</v>
      </c>
      <c r="H130" s="24" t="s">
        <v>26</v>
      </c>
      <c r="I130" s="24" t="s">
        <v>26</v>
      </c>
      <c r="J130" s="21"/>
    </row>
    <row r="131" spans="2:10" x14ac:dyDescent="0.2">
      <c r="B131" s="51" t="s">
        <v>255</v>
      </c>
      <c r="C131" s="20">
        <v>1014.998</v>
      </c>
      <c r="D131" s="21">
        <v>232.33099999999999</v>
      </c>
      <c r="E131" s="21">
        <v>431.88900000000001</v>
      </c>
      <c r="F131" s="21">
        <v>6.88</v>
      </c>
      <c r="G131" s="21">
        <v>1012.1079999999999</v>
      </c>
      <c r="H131" s="24" t="s">
        <v>26</v>
      </c>
      <c r="I131" s="24" t="s">
        <v>26</v>
      </c>
      <c r="J131" s="21"/>
    </row>
    <row r="132" spans="2:10" x14ac:dyDescent="0.2">
      <c r="B132" s="51" t="s">
        <v>256</v>
      </c>
      <c r="C132" s="2">
        <v>228.43100000000001</v>
      </c>
      <c r="D132" s="2">
        <v>259.55700000000002</v>
      </c>
      <c r="E132" s="2">
        <v>283.64</v>
      </c>
      <c r="F132" s="24" t="s">
        <v>26</v>
      </c>
      <c r="G132" s="2">
        <v>705.14300000000003</v>
      </c>
      <c r="H132" s="2">
        <v>15.3</v>
      </c>
      <c r="I132" s="24" t="s">
        <v>26</v>
      </c>
      <c r="J132" s="21"/>
    </row>
    <row r="133" spans="2:10" x14ac:dyDescent="0.2">
      <c r="B133" s="51" t="s">
        <v>257</v>
      </c>
      <c r="C133" s="20">
        <v>569.524</v>
      </c>
      <c r="D133" s="21">
        <v>184.50800000000001</v>
      </c>
      <c r="E133" s="21">
        <v>588.72400000000005</v>
      </c>
      <c r="F133" s="24" t="s">
        <v>26</v>
      </c>
      <c r="G133" s="21">
        <v>528.90499999999997</v>
      </c>
      <c r="H133" s="24" t="s">
        <v>26</v>
      </c>
      <c r="I133" s="24" t="s">
        <v>26</v>
      </c>
      <c r="J133" s="21"/>
    </row>
    <row r="134" spans="2:10" x14ac:dyDescent="0.2">
      <c r="B134" s="51" t="s">
        <v>258</v>
      </c>
      <c r="C134" s="20">
        <v>349.2</v>
      </c>
      <c r="D134" s="21">
        <v>324.87599999999998</v>
      </c>
      <c r="E134" s="21">
        <v>1233.636</v>
      </c>
      <c r="F134" s="21">
        <v>8.7720000000000002</v>
      </c>
      <c r="G134" s="21">
        <v>776.23500000000001</v>
      </c>
      <c r="H134" s="24" t="s">
        <v>26</v>
      </c>
      <c r="I134" s="24" t="s">
        <v>26</v>
      </c>
      <c r="J134" s="21"/>
    </row>
    <row r="135" spans="2:10" x14ac:dyDescent="0.2">
      <c r="B135" s="56"/>
    </row>
    <row r="136" spans="2:10" x14ac:dyDescent="0.2">
      <c r="B136" s="51" t="s">
        <v>259</v>
      </c>
      <c r="C136" s="20">
        <v>906.00300000000004</v>
      </c>
      <c r="D136" s="21">
        <v>383.41300000000001</v>
      </c>
      <c r="E136" s="21">
        <v>412.45100000000002</v>
      </c>
      <c r="F136" s="24">
        <v>16.158000000000001</v>
      </c>
      <c r="G136" s="21">
        <v>1062.1659999999999</v>
      </c>
      <c r="H136" s="24">
        <v>10</v>
      </c>
      <c r="I136" s="24" t="s">
        <v>26</v>
      </c>
      <c r="J136" s="21"/>
    </row>
    <row r="137" spans="2:10" x14ac:dyDescent="0.2">
      <c r="B137" s="51" t="s">
        <v>260</v>
      </c>
      <c r="C137" s="20">
        <v>181.4</v>
      </c>
      <c r="D137" s="21">
        <v>84.251000000000005</v>
      </c>
      <c r="E137" s="21">
        <v>332.601</v>
      </c>
      <c r="F137" s="24" t="s">
        <v>26</v>
      </c>
      <c r="G137" s="21">
        <v>89.659000000000006</v>
      </c>
      <c r="H137" s="24" t="s">
        <v>26</v>
      </c>
      <c r="I137" s="24" t="s">
        <v>26</v>
      </c>
      <c r="J137" s="21"/>
    </row>
    <row r="138" spans="2:10" x14ac:dyDescent="0.2">
      <c r="B138" s="51" t="s">
        <v>261</v>
      </c>
      <c r="C138" s="20">
        <v>527.28300000000002</v>
      </c>
      <c r="D138" s="21">
        <v>196.90100000000001</v>
      </c>
      <c r="E138" s="21">
        <v>236.24199999999999</v>
      </c>
      <c r="F138" s="21">
        <v>46.238999999999997</v>
      </c>
      <c r="G138" s="21">
        <v>486.01299999999998</v>
      </c>
      <c r="H138" s="24" t="s">
        <v>26</v>
      </c>
      <c r="I138" s="24" t="s">
        <v>26</v>
      </c>
      <c r="J138" s="21"/>
    </row>
    <row r="139" spans="2:10" x14ac:dyDescent="0.2">
      <c r="B139" s="51" t="s">
        <v>262</v>
      </c>
      <c r="C139" s="12">
        <v>406.74</v>
      </c>
      <c r="D139" s="2">
        <v>186.624</v>
      </c>
      <c r="E139" s="2">
        <v>219.90899999999999</v>
      </c>
      <c r="F139" s="2">
        <v>221.197</v>
      </c>
      <c r="G139" s="2">
        <v>590.36099999999999</v>
      </c>
      <c r="H139" s="24" t="s">
        <v>26</v>
      </c>
      <c r="I139" s="24" t="s">
        <v>26</v>
      </c>
      <c r="J139" s="21"/>
    </row>
    <row r="140" spans="2:10" x14ac:dyDescent="0.2">
      <c r="B140" s="51" t="s">
        <v>263</v>
      </c>
      <c r="C140" s="20">
        <v>361.74200000000002</v>
      </c>
      <c r="D140" s="21">
        <v>32.317</v>
      </c>
      <c r="E140" s="21">
        <v>140.74100000000001</v>
      </c>
      <c r="F140" s="21">
        <v>124.143</v>
      </c>
      <c r="G140" s="21">
        <v>448.93400000000003</v>
      </c>
      <c r="H140" s="24" t="s">
        <v>26</v>
      </c>
      <c r="I140" s="24" t="s">
        <v>26</v>
      </c>
      <c r="J140" s="21"/>
    </row>
    <row r="141" spans="2:10" x14ac:dyDescent="0.2">
      <c r="B141" s="51" t="s">
        <v>264</v>
      </c>
      <c r="C141" s="2">
        <v>623.68200000000002</v>
      </c>
      <c r="D141" s="2">
        <v>410.16199999999998</v>
      </c>
      <c r="E141" s="2">
        <v>393.71</v>
      </c>
      <c r="F141" s="2">
        <v>23.579000000000001</v>
      </c>
      <c r="G141" s="2">
        <v>609.88300000000004</v>
      </c>
      <c r="H141" s="24" t="s">
        <v>26</v>
      </c>
      <c r="I141" s="24" t="s">
        <v>26</v>
      </c>
      <c r="J141" s="21"/>
    </row>
    <row r="142" spans="2:10" x14ac:dyDescent="0.2">
      <c r="B142" s="51" t="s">
        <v>265</v>
      </c>
      <c r="C142" s="20">
        <v>399.20600000000002</v>
      </c>
      <c r="D142" s="21">
        <v>16.995999999999999</v>
      </c>
      <c r="E142" s="21">
        <v>58.826000000000001</v>
      </c>
      <c r="F142" s="24">
        <v>6.2149999999999999</v>
      </c>
      <c r="G142" s="21">
        <v>315.41199999999998</v>
      </c>
      <c r="H142" s="24">
        <v>3.919</v>
      </c>
      <c r="I142" s="24" t="s">
        <v>26</v>
      </c>
      <c r="J142" s="21"/>
    </row>
    <row r="143" spans="2:10" ht="18" thickBot="1" x14ac:dyDescent="0.25">
      <c r="B143" s="3"/>
      <c r="C143" s="25"/>
      <c r="D143" s="3"/>
      <c r="E143" s="3"/>
      <c r="F143" s="3"/>
      <c r="G143" s="3"/>
      <c r="H143" s="3"/>
      <c r="I143" s="3"/>
      <c r="J143" s="12"/>
    </row>
    <row r="144" spans="2:10" x14ac:dyDescent="0.2">
      <c r="C144" s="1" t="s">
        <v>146</v>
      </c>
    </row>
    <row r="145" spans="1:1" x14ac:dyDescent="0.2">
      <c r="A145" s="1"/>
    </row>
  </sheetData>
  <phoneticPr fontId="2"/>
  <pageMargins left="0.43" right="0.43" top="0.56999999999999995" bottom="0.53" header="0.51200000000000001" footer="0.51200000000000001"/>
  <pageSetup paperSize="12" scale="75" orientation="portrait" r:id="rId1"/>
  <headerFooter alignWithMargins="0"/>
  <rowBreaks count="1" manualBreakCount="1">
    <brk id="72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7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3.375" style="2" customWidth="1"/>
    <col min="5" max="5" width="17.125" style="2" customWidth="1"/>
    <col min="6" max="6" width="14.625" style="2" customWidth="1"/>
    <col min="7" max="256" width="13.375" style="2"/>
    <col min="257" max="257" width="13.375" style="2" customWidth="1"/>
    <col min="258" max="258" width="2.125" style="2" customWidth="1"/>
    <col min="259" max="260" width="3.375" style="2" customWidth="1"/>
    <col min="261" max="261" width="17.125" style="2" customWidth="1"/>
    <col min="262" max="262" width="14.625" style="2" customWidth="1"/>
    <col min="263" max="512" width="13.375" style="2"/>
    <col min="513" max="513" width="13.375" style="2" customWidth="1"/>
    <col min="514" max="514" width="2.125" style="2" customWidth="1"/>
    <col min="515" max="516" width="3.375" style="2" customWidth="1"/>
    <col min="517" max="517" width="17.125" style="2" customWidth="1"/>
    <col min="518" max="518" width="14.625" style="2" customWidth="1"/>
    <col min="519" max="768" width="13.375" style="2"/>
    <col min="769" max="769" width="13.375" style="2" customWidth="1"/>
    <col min="770" max="770" width="2.125" style="2" customWidth="1"/>
    <col min="771" max="772" width="3.375" style="2" customWidth="1"/>
    <col min="773" max="773" width="17.125" style="2" customWidth="1"/>
    <col min="774" max="774" width="14.625" style="2" customWidth="1"/>
    <col min="775" max="1024" width="13.375" style="2"/>
    <col min="1025" max="1025" width="13.375" style="2" customWidth="1"/>
    <col min="1026" max="1026" width="2.125" style="2" customWidth="1"/>
    <col min="1027" max="1028" width="3.375" style="2" customWidth="1"/>
    <col min="1029" max="1029" width="17.125" style="2" customWidth="1"/>
    <col min="1030" max="1030" width="14.625" style="2" customWidth="1"/>
    <col min="1031" max="1280" width="13.375" style="2"/>
    <col min="1281" max="1281" width="13.375" style="2" customWidth="1"/>
    <col min="1282" max="1282" width="2.125" style="2" customWidth="1"/>
    <col min="1283" max="1284" width="3.375" style="2" customWidth="1"/>
    <col min="1285" max="1285" width="17.125" style="2" customWidth="1"/>
    <col min="1286" max="1286" width="14.625" style="2" customWidth="1"/>
    <col min="1287" max="1536" width="13.375" style="2"/>
    <col min="1537" max="1537" width="13.375" style="2" customWidth="1"/>
    <col min="1538" max="1538" width="2.125" style="2" customWidth="1"/>
    <col min="1539" max="1540" width="3.375" style="2" customWidth="1"/>
    <col min="1541" max="1541" width="17.125" style="2" customWidth="1"/>
    <col min="1542" max="1542" width="14.625" style="2" customWidth="1"/>
    <col min="1543" max="1792" width="13.375" style="2"/>
    <col min="1793" max="1793" width="13.375" style="2" customWidth="1"/>
    <col min="1794" max="1794" width="2.125" style="2" customWidth="1"/>
    <col min="1795" max="1796" width="3.375" style="2" customWidth="1"/>
    <col min="1797" max="1797" width="17.125" style="2" customWidth="1"/>
    <col min="1798" max="1798" width="14.625" style="2" customWidth="1"/>
    <col min="1799" max="2048" width="13.375" style="2"/>
    <col min="2049" max="2049" width="13.375" style="2" customWidth="1"/>
    <col min="2050" max="2050" width="2.125" style="2" customWidth="1"/>
    <col min="2051" max="2052" width="3.375" style="2" customWidth="1"/>
    <col min="2053" max="2053" width="17.125" style="2" customWidth="1"/>
    <col min="2054" max="2054" width="14.625" style="2" customWidth="1"/>
    <col min="2055" max="2304" width="13.375" style="2"/>
    <col min="2305" max="2305" width="13.375" style="2" customWidth="1"/>
    <col min="2306" max="2306" width="2.125" style="2" customWidth="1"/>
    <col min="2307" max="2308" width="3.375" style="2" customWidth="1"/>
    <col min="2309" max="2309" width="17.125" style="2" customWidth="1"/>
    <col min="2310" max="2310" width="14.625" style="2" customWidth="1"/>
    <col min="2311" max="2560" width="13.375" style="2"/>
    <col min="2561" max="2561" width="13.375" style="2" customWidth="1"/>
    <col min="2562" max="2562" width="2.125" style="2" customWidth="1"/>
    <col min="2563" max="2564" width="3.375" style="2" customWidth="1"/>
    <col min="2565" max="2565" width="17.125" style="2" customWidth="1"/>
    <col min="2566" max="2566" width="14.625" style="2" customWidth="1"/>
    <col min="2567" max="2816" width="13.375" style="2"/>
    <col min="2817" max="2817" width="13.375" style="2" customWidth="1"/>
    <col min="2818" max="2818" width="2.125" style="2" customWidth="1"/>
    <col min="2819" max="2820" width="3.375" style="2" customWidth="1"/>
    <col min="2821" max="2821" width="17.125" style="2" customWidth="1"/>
    <col min="2822" max="2822" width="14.625" style="2" customWidth="1"/>
    <col min="2823" max="3072" width="13.375" style="2"/>
    <col min="3073" max="3073" width="13.375" style="2" customWidth="1"/>
    <col min="3074" max="3074" width="2.125" style="2" customWidth="1"/>
    <col min="3075" max="3076" width="3.375" style="2" customWidth="1"/>
    <col min="3077" max="3077" width="17.125" style="2" customWidth="1"/>
    <col min="3078" max="3078" width="14.625" style="2" customWidth="1"/>
    <col min="3079" max="3328" width="13.375" style="2"/>
    <col min="3329" max="3329" width="13.375" style="2" customWidth="1"/>
    <col min="3330" max="3330" width="2.125" style="2" customWidth="1"/>
    <col min="3331" max="3332" width="3.375" style="2" customWidth="1"/>
    <col min="3333" max="3333" width="17.125" style="2" customWidth="1"/>
    <col min="3334" max="3334" width="14.625" style="2" customWidth="1"/>
    <col min="3335" max="3584" width="13.375" style="2"/>
    <col min="3585" max="3585" width="13.375" style="2" customWidth="1"/>
    <col min="3586" max="3586" width="2.125" style="2" customWidth="1"/>
    <col min="3587" max="3588" width="3.375" style="2" customWidth="1"/>
    <col min="3589" max="3589" width="17.125" style="2" customWidth="1"/>
    <col min="3590" max="3590" width="14.625" style="2" customWidth="1"/>
    <col min="3591" max="3840" width="13.375" style="2"/>
    <col min="3841" max="3841" width="13.375" style="2" customWidth="1"/>
    <col min="3842" max="3842" width="2.125" style="2" customWidth="1"/>
    <col min="3843" max="3844" width="3.375" style="2" customWidth="1"/>
    <col min="3845" max="3845" width="17.125" style="2" customWidth="1"/>
    <col min="3846" max="3846" width="14.625" style="2" customWidth="1"/>
    <col min="3847" max="4096" width="13.375" style="2"/>
    <col min="4097" max="4097" width="13.375" style="2" customWidth="1"/>
    <col min="4098" max="4098" width="2.125" style="2" customWidth="1"/>
    <col min="4099" max="4100" width="3.375" style="2" customWidth="1"/>
    <col min="4101" max="4101" width="17.125" style="2" customWidth="1"/>
    <col min="4102" max="4102" width="14.625" style="2" customWidth="1"/>
    <col min="4103" max="4352" width="13.375" style="2"/>
    <col min="4353" max="4353" width="13.375" style="2" customWidth="1"/>
    <col min="4354" max="4354" width="2.125" style="2" customWidth="1"/>
    <col min="4355" max="4356" width="3.375" style="2" customWidth="1"/>
    <col min="4357" max="4357" width="17.125" style="2" customWidth="1"/>
    <col min="4358" max="4358" width="14.625" style="2" customWidth="1"/>
    <col min="4359" max="4608" width="13.375" style="2"/>
    <col min="4609" max="4609" width="13.375" style="2" customWidth="1"/>
    <col min="4610" max="4610" width="2.125" style="2" customWidth="1"/>
    <col min="4611" max="4612" width="3.375" style="2" customWidth="1"/>
    <col min="4613" max="4613" width="17.125" style="2" customWidth="1"/>
    <col min="4614" max="4614" width="14.625" style="2" customWidth="1"/>
    <col min="4615" max="4864" width="13.375" style="2"/>
    <col min="4865" max="4865" width="13.375" style="2" customWidth="1"/>
    <col min="4866" max="4866" width="2.125" style="2" customWidth="1"/>
    <col min="4867" max="4868" width="3.375" style="2" customWidth="1"/>
    <col min="4869" max="4869" width="17.125" style="2" customWidth="1"/>
    <col min="4870" max="4870" width="14.625" style="2" customWidth="1"/>
    <col min="4871" max="5120" width="13.375" style="2"/>
    <col min="5121" max="5121" width="13.375" style="2" customWidth="1"/>
    <col min="5122" max="5122" width="2.125" style="2" customWidth="1"/>
    <col min="5123" max="5124" width="3.375" style="2" customWidth="1"/>
    <col min="5125" max="5125" width="17.125" style="2" customWidth="1"/>
    <col min="5126" max="5126" width="14.625" style="2" customWidth="1"/>
    <col min="5127" max="5376" width="13.375" style="2"/>
    <col min="5377" max="5377" width="13.375" style="2" customWidth="1"/>
    <col min="5378" max="5378" width="2.125" style="2" customWidth="1"/>
    <col min="5379" max="5380" width="3.375" style="2" customWidth="1"/>
    <col min="5381" max="5381" width="17.125" style="2" customWidth="1"/>
    <col min="5382" max="5382" width="14.625" style="2" customWidth="1"/>
    <col min="5383" max="5632" width="13.375" style="2"/>
    <col min="5633" max="5633" width="13.375" style="2" customWidth="1"/>
    <col min="5634" max="5634" width="2.125" style="2" customWidth="1"/>
    <col min="5635" max="5636" width="3.375" style="2" customWidth="1"/>
    <col min="5637" max="5637" width="17.125" style="2" customWidth="1"/>
    <col min="5638" max="5638" width="14.625" style="2" customWidth="1"/>
    <col min="5639" max="5888" width="13.375" style="2"/>
    <col min="5889" max="5889" width="13.375" style="2" customWidth="1"/>
    <col min="5890" max="5890" width="2.125" style="2" customWidth="1"/>
    <col min="5891" max="5892" width="3.375" style="2" customWidth="1"/>
    <col min="5893" max="5893" width="17.125" style="2" customWidth="1"/>
    <col min="5894" max="5894" width="14.625" style="2" customWidth="1"/>
    <col min="5895" max="6144" width="13.375" style="2"/>
    <col min="6145" max="6145" width="13.375" style="2" customWidth="1"/>
    <col min="6146" max="6146" width="2.125" style="2" customWidth="1"/>
    <col min="6147" max="6148" width="3.375" style="2" customWidth="1"/>
    <col min="6149" max="6149" width="17.125" style="2" customWidth="1"/>
    <col min="6150" max="6150" width="14.625" style="2" customWidth="1"/>
    <col min="6151" max="6400" width="13.375" style="2"/>
    <col min="6401" max="6401" width="13.375" style="2" customWidth="1"/>
    <col min="6402" max="6402" width="2.125" style="2" customWidth="1"/>
    <col min="6403" max="6404" width="3.375" style="2" customWidth="1"/>
    <col min="6405" max="6405" width="17.125" style="2" customWidth="1"/>
    <col min="6406" max="6406" width="14.625" style="2" customWidth="1"/>
    <col min="6407" max="6656" width="13.375" style="2"/>
    <col min="6657" max="6657" width="13.375" style="2" customWidth="1"/>
    <col min="6658" max="6658" width="2.125" style="2" customWidth="1"/>
    <col min="6659" max="6660" width="3.375" style="2" customWidth="1"/>
    <col min="6661" max="6661" width="17.125" style="2" customWidth="1"/>
    <col min="6662" max="6662" width="14.625" style="2" customWidth="1"/>
    <col min="6663" max="6912" width="13.375" style="2"/>
    <col min="6913" max="6913" width="13.375" style="2" customWidth="1"/>
    <col min="6914" max="6914" width="2.125" style="2" customWidth="1"/>
    <col min="6915" max="6916" width="3.375" style="2" customWidth="1"/>
    <col min="6917" max="6917" width="17.125" style="2" customWidth="1"/>
    <col min="6918" max="6918" width="14.625" style="2" customWidth="1"/>
    <col min="6919" max="7168" width="13.375" style="2"/>
    <col min="7169" max="7169" width="13.375" style="2" customWidth="1"/>
    <col min="7170" max="7170" width="2.125" style="2" customWidth="1"/>
    <col min="7171" max="7172" width="3.375" style="2" customWidth="1"/>
    <col min="7173" max="7173" width="17.125" style="2" customWidth="1"/>
    <col min="7174" max="7174" width="14.625" style="2" customWidth="1"/>
    <col min="7175" max="7424" width="13.375" style="2"/>
    <col min="7425" max="7425" width="13.375" style="2" customWidth="1"/>
    <col min="7426" max="7426" width="2.125" style="2" customWidth="1"/>
    <col min="7427" max="7428" width="3.375" style="2" customWidth="1"/>
    <col min="7429" max="7429" width="17.125" style="2" customWidth="1"/>
    <col min="7430" max="7430" width="14.625" style="2" customWidth="1"/>
    <col min="7431" max="7680" width="13.375" style="2"/>
    <col min="7681" max="7681" width="13.375" style="2" customWidth="1"/>
    <col min="7682" max="7682" width="2.125" style="2" customWidth="1"/>
    <col min="7683" max="7684" width="3.375" style="2" customWidth="1"/>
    <col min="7685" max="7685" width="17.125" style="2" customWidth="1"/>
    <col min="7686" max="7686" width="14.625" style="2" customWidth="1"/>
    <col min="7687" max="7936" width="13.375" style="2"/>
    <col min="7937" max="7937" width="13.375" style="2" customWidth="1"/>
    <col min="7938" max="7938" width="2.125" style="2" customWidth="1"/>
    <col min="7939" max="7940" width="3.375" style="2" customWidth="1"/>
    <col min="7941" max="7941" width="17.125" style="2" customWidth="1"/>
    <col min="7942" max="7942" width="14.625" style="2" customWidth="1"/>
    <col min="7943" max="8192" width="13.375" style="2"/>
    <col min="8193" max="8193" width="13.375" style="2" customWidth="1"/>
    <col min="8194" max="8194" width="2.125" style="2" customWidth="1"/>
    <col min="8195" max="8196" width="3.375" style="2" customWidth="1"/>
    <col min="8197" max="8197" width="17.125" style="2" customWidth="1"/>
    <col min="8198" max="8198" width="14.625" style="2" customWidth="1"/>
    <col min="8199" max="8448" width="13.375" style="2"/>
    <col min="8449" max="8449" width="13.375" style="2" customWidth="1"/>
    <col min="8450" max="8450" width="2.125" style="2" customWidth="1"/>
    <col min="8451" max="8452" width="3.375" style="2" customWidth="1"/>
    <col min="8453" max="8453" width="17.125" style="2" customWidth="1"/>
    <col min="8454" max="8454" width="14.625" style="2" customWidth="1"/>
    <col min="8455" max="8704" width="13.375" style="2"/>
    <col min="8705" max="8705" width="13.375" style="2" customWidth="1"/>
    <col min="8706" max="8706" width="2.125" style="2" customWidth="1"/>
    <col min="8707" max="8708" width="3.375" style="2" customWidth="1"/>
    <col min="8709" max="8709" width="17.125" style="2" customWidth="1"/>
    <col min="8710" max="8710" width="14.625" style="2" customWidth="1"/>
    <col min="8711" max="8960" width="13.375" style="2"/>
    <col min="8961" max="8961" width="13.375" style="2" customWidth="1"/>
    <col min="8962" max="8962" width="2.125" style="2" customWidth="1"/>
    <col min="8963" max="8964" width="3.375" style="2" customWidth="1"/>
    <col min="8965" max="8965" width="17.125" style="2" customWidth="1"/>
    <col min="8966" max="8966" width="14.625" style="2" customWidth="1"/>
    <col min="8967" max="9216" width="13.375" style="2"/>
    <col min="9217" max="9217" width="13.375" style="2" customWidth="1"/>
    <col min="9218" max="9218" width="2.125" style="2" customWidth="1"/>
    <col min="9219" max="9220" width="3.375" style="2" customWidth="1"/>
    <col min="9221" max="9221" width="17.125" style="2" customWidth="1"/>
    <col min="9222" max="9222" width="14.625" style="2" customWidth="1"/>
    <col min="9223" max="9472" width="13.375" style="2"/>
    <col min="9473" max="9473" width="13.375" style="2" customWidth="1"/>
    <col min="9474" max="9474" width="2.125" style="2" customWidth="1"/>
    <col min="9475" max="9476" width="3.375" style="2" customWidth="1"/>
    <col min="9477" max="9477" width="17.125" style="2" customWidth="1"/>
    <col min="9478" max="9478" width="14.625" style="2" customWidth="1"/>
    <col min="9479" max="9728" width="13.375" style="2"/>
    <col min="9729" max="9729" width="13.375" style="2" customWidth="1"/>
    <col min="9730" max="9730" width="2.125" style="2" customWidth="1"/>
    <col min="9731" max="9732" width="3.375" style="2" customWidth="1"/>
    <col min="9733" max="9733" width="17.125" style="2" customWidth="1"/>
    <col min="9734" max="9734" width="14.625" style="2" customWidth="1"/>
    <col min="9735" max="9984" width="13.375" style="2"/>
    <col min="9985" max="9985" width="13.375" style="2" customWidth="1"/>
    <col min="9986" max="9986" width="2.125" style="2" customWidth="1"/>
    <col min="9987" max="9988" width="3.375" style="2" customWidth="1"/>
    <col min="9989" max="9989" width="17.125" style="2" customWidth="1"/>
    <col min="9990" max="9990" width="14.625" style="2" customWidth="1"/>
    <col min="9991" max="10240" width="13.375" style="2"/>
    <col min="10241" max="10241" width="13.375" style="2" customWidth="1"/>
    <col min="10242" max="10242" width="2.125" style="2" customWidth="1"/>
    <col min="10243" max="10244" width="3.375" style="2" customWidth="1"/>
    <col min="10245" max="10245" width="17.125" style="2" customWidth="1"/>
    <col min="10246" max="10246" width="14.625" style="2" customWidth="1"/>
    <col min="10247" max="10496" width="13.375" style="2"/>
    <col min="10497" max="10497" width="13.375" style="2" customWidth="1"/>
    <col min="10498" max="10498" width="2.125" style="2" customWidth="1"/>
    <col min="10499" max="10500" width="3.375" style="2" customWidth="1"/>
    <col min="10501" max="10501" width="17.125" style="2" customWidth="1"/>
    <col min="10502" max="10502" width="14.625" style="2" customWidth="1"/>
    <col min="10503" max="10752" width="13.375" style="2"/>
    <col min="10753" max="10753" width="13.375" style="2" customWidth="1"/>
    <col min="10754" max="10754" width="2.125" style="2" customWidth="1"/>
    <col min="10755" max="10756" width="3.375" style="2" customWidth="1"/>
    <col min="10757" max="10757" width="17.125" style="2" customWidth="1"/>
    <col min="10758" max="10758" width="14.625" style="2" customWidth="1"/>
    <col min="10759" max="11008" width="13.375" style="2"/>
    <col min="11009" max="11009" width="13.375" style="2" customWidth="1"/>
    <col min="11010" max="11010" width="2.125" style="2" customWidth="1"/>
    <col min="11011" max="11012" width="3.375" style="2" customWidth="1"/>
    <col min="11013" max="11013" width="17.125" style="2" customWidth="1"/>
    <col min="11014" max="11014" width="14.625" style="2" customWidth="1"/>
    <col min="11015" max="11264" width="13.375" style="2"/>
    <col min="11265" max="11265" width="13.375" style="2" customWidth="1"/>
    <col min="11266" max="11266" width="2.125" style="2" customWidth="1"/>
    <col min="11267" max="11268" width="3.375" style="2" customWidth="1"/>
    <col min="11269" max="11269" width="17.125" style="2" customWidth="1"/>
    <col min="11270" max="11270" width="14.625" style="2" customWidth="1"/>
    <col min="11271" max="11520" width="13.375" style="2"/>
    <col min="11521" max="11521" width="13.375" style="2" customWidth="1"/>
    <col min="11522" max="11522" width="2.125" style="2" customWidth="1"/>
    <col min="11523" max="11524" width="3.375" style="2" customWidth="1"/>
    <col min="11525" max="11525" width="17.125" style="2" customWidth="1"/>
    <col min="11526" max="11526" width="14.625" style="2" customWidth="1"/>
    <col min="11527" max="11776" width="13.375" style="2"/>
    <col min="11777" max="11777" width="13.375" style="2" customWidth="1"/>
    <col min="11778" max="11778" width="2.125" style="2" customWidth="1"/>
    <col min="11779" max="11780" width="3.375" style="2" customWidth="1"/>
    <col min="11781" max="11781" width="17.125" style="2" customWidth="1"/>
    <col min="11782" max="11782" width="14.625" style="2" customWidth="1"/>
    <col min="11783" max="12032" width="13.375" style="2"/>
    <col min="12033" max="12033" width="13.375" style="2" customWidth="1"/>
    <col min="12034" max="12034" width="2.125" style="2" customWidth="1"/>
    <col min="12035" max="12036" width="3.375" style="2" customWidth="1"/>
    <col min="12037" max="12037" width="17.125" style="2" customWidth="1"/>
    <col min="12038" max="12038" width="14.625" style="2" customWidth="1"/>
    <col min="12039" max="12288" width="13.375" style="2"/>
    <col min="12289" max="12289" width="13.375" style="2" customWidth="1"/>
    <col min="12290" max="12290" width="2.125" style="2" customWidth="1"/>
    <col min="12291" max="12292" width="3.375" style="2" customWidth="1"/>
    <col min="12293" max="12293" width="17.125" style="2" customWidth="1"/>
    <col min="12294" max="12294" width="14.625" style="2" customWidth="1"/>
    <col min="12295" max="12544" width="13.375" style="2"/>
    <col min="12545" max="12545" width="13.375" style="2" customWidth="1"/>
    <col min="12546" max="12546" width="2.125" style="2" customWidth="1"/>
    <col min="12547" max="12548" width="3.375" style="2" customWidth="1"/>
    <col min="12549" max="12549" width="17.125" style="2" customWidth="1"/>
    <col min="12550" max="12550" width="14.625" style="2" customWidth="1"/>
    <col min="12551" max="12800" width="13.375" style="2"/>
    <col min="12801" max="12801" width="13.375" style="2" customWidth="1"/>
    <col min="12802" max="12802" width="2.125" style="2" customWidth="1"/>
    <col min="12803" max="12804" width="3.375" style="2" customWidth="1"/>
    <col min="12805" max="12805" width="17.125" style="2" customWidth="1"/>
    <col min="12806" max="12806" width="14.625" style="2" customWidth="1"/>
    <col min="12807" max="13056" width="13.375" style="2"/>
    <col min="13057" max="13057" width="13.375" style="2" customWidth="1"/>
    <col min="13058" max="13058" width="2.125" style="2" customWidth="1"/>
    <col min="13059" max="13060" width="3.375" style="2" customWidth="1"/>
    <col min="13061" max="13061" width="17.125" style="2" customWidth="1"/>
    <col min="13062" max="13062" width="14.625" style="2" customWidth="1"/>
    <col min="13063" max="13312" width="13.375" style="2"/>
    <col min="13313" max="13313" width="13.375" style="2" customWidth="1"/>
    <col min="13314" max="13314" width="2.125" style="2" customWidth="1"/>
    <col min="13315" max="13316" width="3.375" style="2" customWidth="1"/>
    <col min="13317" max="13317" width="17.125" style="2" customWidth="1"/>
    <col min="13318" max="13318" width="14.625" style="2" customWidth="1"/>
    <col min="13319" max="13568" width="13.375" style="2"/>
    <col min="13569" max="13569" width="13.375" style="2" customWidth="1"/>
    <col min="13570" max="13570" width="2.125" style="2" customWidth="1"/>
    <col min="13571" max="13572" width="3.375" style="2" customWidth="1"/>
    <col min="13573" max="13573" width="17.125" style="2" customWidth="1"/>
    <col min="13574" max="13574" width="14.625" style="2" customWidth="1"/>
    <col min="13575" max="13824" width="13.375" style="2"/>
    <col min="13825" max="13825" width="13.375" style="2" customWidth="1"/>
    <col min="13826" max="13826" width="2.125" style="2" customWidth="1"/>
    <col min="13827" max="13828" width="3.375" style="2" customWidth="1"/>
    <col min="13829" max="13829" width="17.125" style="2" customWidth="1"/>
    <col min="13830" max="13830" width="14.625" style="2" customWidth="1"/>
    <col min="13831" max="14080" width="13.375" style="2"/>
    <col min="14081" max="14081" width="13.375" style="2" customWidth="1"/>
    <col min="14082" max="14082" width="2.125" style="2" customWidth="1"/>
    <col min="14083" max="14084" width="3.375" style="2" customWidth="1"/>
    <col min="14085" max="14085" width="17.125" style="2" customWidth="1"/>
    <col min="14086" max="14086" width="14.625" style="2" customWidth="1"/>
    <col min="14087" max="14336" width="13.375" style="2"/>
    <col min="14337" max="14337" width="13.375" style="2" customWidth="1"/>
    <col min="14338" max="14338" width="2.125" style="2" customWidth="1"/>
    <col min="14339" max="14340" width="3.375" style="2" customWidth="1"/>
    <col min="14341" max="14341" width="17.125" style="2" customWidth="1"/>
    <col min="14342" max="14342" width="14.625" style="2" customWidth="1"/>
    <col min="14343" max="14592" width="13.375" style="2"/>
    <col min="14593" max="14593" width="13.375" style="2" customWidth="1"/>
    <col min="14594" max="14594" width="2.125" style="2" customWidth="1"/>
    <col min="14595" max="14596" width="3.375" style="2" customWidth="1"/>
    <col min="14597" max="14597" width="17.125" style="2" customWidth="1"/>
    <col min="14598" max="14598" width="14.625" style="2" customWidth="1"/>
    <col min="14599" max="14848" width="13.375" style="2"/>
    <col min="14849" max="14849" width="13.375" style="2" customWidth="1"/>
    <col min="14850" max="14850" width="2.125" style="2" customWidth="1"/>
    <col min="14851" max="14852" width="3.375" style="2" customWidth="1"/>
    <col min="14853" max="14853" width="17.125" style="2" customWidth="1"/>
    <col min="14854" max="14854" width="14.625" style="2" customWidth="1"/>
    <col min="14855" max="15104" width="13.375" style="2"/>
    <col min="15105" max="15105" width="13.375" style="2" customWidth="1"/>
    <col min="15106" max="15106" width="2.125" style="2" customWidth="1"/>
    <col min="15107" max="15108" width="3.375" style="2" customWidth="1"/>
    <col min="15109" max="15109" width="17.125" style="2" customWidth="1"/>
    <col min="15110" max="15110" width="14.625" style="2" customWidth="1"/>
    <col min="15111" max="15360" width="13.375" style="2"/>
    <col min="15361" max="15361" width="13.375" style="2" customWidth="1"/>
    <col min="15362" max="15362" width="2.125" style="2" customWidth="1"/>
    <col min="15363" max="15364" width="3.375" style="2" customWidth="1"/>
    <col min="15365" max="15365" width="17.125" style="2" customWidth="1"/>
    <col min="15366" max="15366" width="14.625" style="2" customWidth="1"/>
    <col min="15367" max="15616" width="13.375" style="2"/>
    <col min="15617" max="15617" width="13.375" style="2" customWidth="1"/>
    <col min="15618" max="15618" width="2.125" style="2" customWidth="1"/>
    <col min="15619" max="15620" width="3.375" style="2" customWidth="1"/>
    <col min="15621" max="15621" width="17.125" style="2" customWidth="1"/>
    <col min="15622" max="15622" width="14.625" style="2" customWidth="1"/>
    <col min="15623" max="15872" width="13.375" style="2"/>
    <col min="15873" max="15873" width="13.375" style="2" customWidth="1"/>
    <col min="15874" max="15874" width="2.125" style="2" customWidth="1"/>
    <col min="15875" max="15876" width="3.375" style="2" customWidth="1"/>
    <col min="15877" max="15877" width="17.125" style="2" customWidth="1"/>
    <col min="15878" max="15878" width="14.625" style="2" customWidth="1"/>
    <col min="15879" max="16128" width="13.375" style="2"/>
    <col min="16129" max="16129" width="13.375" style="2" customWidth="1"/>
    <col min="16130" max="16130" width="2.125" style="2" customWidth="1"/>
    <col min="16131" max="16132" width="3.375" style="2" customWidth="1"/>
    <col min="16133" max="16133" width="17.125" style="2" customWidth="1"/>
    <col min="16134" max="16134" width="14.625" style="2" customWidth="1"/>
    <col min="16135" max="16384" width="13.375" style="2"/>
  </cols>
  <sheetData>
    <row r="1" spans="1:14" x14ac:dyDescent="0.2">
      <c r="A1" s="1"/>
    </row>
    <row r="6" spans="1:14" x14ac:dyDescent="0.2">
      <c r="E6" s="13"/>
      <c r="F6" s="13"/>
      <c r="H6" s="14" t="s">
        <v>373</v>
      </c>
    </row>
    <row r="7" spans="1:14" x14ac:dyDescent="0.2">
      <c r="F7" s="14" t="s">
        <v>374</v>
      </c>
    </row>
    <row r="8" spans="1:14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x14ac:dyDescent="0.2">
      <c r="F9" s="22"/>
      <c r="J9" s="22"/>
      <c r="M9" s="12"/>
    </row>
    <row r="10" spans="1:14" x14ac:dyDescent="0.2">
      <c r="F10" s="39"/>
      <c r="G10" s="40" t="s">
        <v>375</v>
      </c>
      <c r="H10" s="9"/>
      <c r="I10" s="9"/>
      <c r="J10" s="39"/>
      <c r="K10" s="40" t="s">
        <v>376</v>
      </c>
      <c r="L10" s="9"/>
      <c r="M10" s="9"/>
      <c r="N10" s="12"/>
    </row>
    <row r="11" spans="1:14" x14ac:dyDescent="0.2">
      <c r="F11" s="41" t="s">
        <v>210</v>
      </c>
      <c r="G11" s="8">
        <v>2000</v>
      </c>
      <c r="H11" s="8" t="s">
        <v>70</v>
      </c>
      <c r="I11" s="8" t="s">
        <v>6</v>
      </c>
      <c r="J11" s="41" t="s">
        <v>210</v>
      </c>
      <c r="K11" s="8">
        <v>2000</v>
      </c>
      <c r="L11" s="8" t="s">
        <v>70</v>
      </c>
      <c r="M11" s="8" t="s">
        <v>6</v>
      </c>
    </row>
    <row r="12" spans="1:14" x14ac:dyDescent="0.2">
      <c r="B12" s="9"/>
      <c r="C12" s="9"/>
      <c r="D12" s="9"/>
      <c r="E12" s="9"/>
      <c r="F12" s="10" t="s">
        <v>119</v>
      </c>
      <c r="G12" s="10" t="s">
        <v>120</v>
      </c>
      <c r="H12" s="10" t="s">
        <v>121</v>
      </c>
      <c r="I12" s="10" t="s">
        <v>122</v>
      </c>
      <c r="J12" s="10" t="s">
        <v>119</v>
      </c>
      <c r="K12" s="10" t="s">
        <v>120</v>
      </c>
      <c r="L12" s="10" t="s">
        <v>121</v>
      </c>
      <c r="M12" s="10" t="s">
        <v>122</v>
      </c>
    </row>
    <row r="13" spans="1:14" x14ac:dyDescent="0.2">
      <c r="F13" s="35"/>
    </row>
    <row r="14" spans="1:14" x14ac:dyDescent="0.2">
      <c r="B14" s="13"/>
      <c r="C14" s="14" t="s">
        <v>377</v>
      </c>
      <c r="D14" s="13"/>
      <c r="E14" s="13"/>
      <c r="F14" s="11">
        <v>156</v>
      </c>
      <c r="G14" s="13">
        <v>172</v>
      </c>
      <c r="H14" s="13">
        <v>178</v>
      </c>
      <c r="I14" s="13">
        <v>185</v>
      </c>
      <c r="J14" s="13">
        <v>3983</v>
      </c>
      <c r="K14" s="13">
        <v>4344</v>
      </c>
      <c r="L14" s="13">
        <v>4422</v>
      </c>
      <c r="M14" s="13">
        <v>4395</v>
      </c>
    </row>
    <row r="15" spans="1:14" x14ac:dyDescent="0.2">
      <c r="F15" s="22"/>
    </row>
    <row r="16" spans="1:14" x14ac:dyDescent="0.2">
      <c r="B16" s="13"/>
      <c r="C16" s="13"/>
      <c r="D16" s="14" t="s">
        <v>378</v>
      </c>
      <c r="E16" s="13"/>
      <c r="F16" s="11">
        <v>50</v>
      </c>
      <c r="G16" s="13">
        <v>50</v>
      </c>
      <c r="H16" s="13">
        <v>50</v>
      </c>
      <c r="I16" s="13">
        <v>50</v>
      </c>
      <c r="J16" s="13">
        <v>3601</v>
      </c>
      <c r="K16" s="13">
        <v>3645</v>
      </c>
      <c r="L16" s="13">
        <v>3688</v>
      </c>
      <c r="M16" s="13">
        <v>3689</v>
      </c>
    </row>
    <row r="17" spans="2:13" x14ac:dyDescent="0.2">
      <c r="E17" s="1" t="s">
        <v>379</v>
      </c>
      <c r="F17" s="19">
        <v>32</v>
      </c>
      <c r="G17" s="21">
        <v>32</v>
      </c>
      <c r="H17" s="21">
        <v>32</v>
      </c>
      <c r="I17" s="21">
        <v>32</v>
      </c>
      <c r="J17" s="21">
        <v>653</v>
      </c>
      <c r="K17" s="21">
        <v>642</v>
      </c>
      <c r="L17" s="21">
        <v>642</v>
      </c>
      <c r="M17" s="21">
        <v>637</v>
      </c>
    </row>
    <row r="18" spans="2:13" x14ac:dyDescent="0.2">
      <c r="E18" s="1" t="s">
        <v>380</v>
      </c>
      <c r="F18" s="19">
        <v>2</v>
      </c>
      <c r="G18" s="21">
        <v>2</v>
      </c>
      <c r="H18" s="21">
        <v>2</v>
      </c>
      <c r="I18" s="21">
        <v>2</v>
      </c>
      <c r="J18" s="21">
        <v>94</v>
      </c>
      <c r="K18" s="21">
        <v>89</v>
      </c>
      <c r="L18" s="21">
        <v>85</v>
      </c>
      <c r="M18" s="21">
        <v>68</v>
      </c>
    </row>
    <row r="19" spans="2:13" x14ac:dyDescent="0.2">
      <c r="E19" s="1" t="s">
        <v>381</v>
      </c>
      <c r="F19" s="19">
        <v>13</v>
      </c>
      <c r="G19" s="21">
        <v>13</v>
      </c>
      <c r="H19" s="21">
        <v>13</v>
      </c>
      <c r="I19" s="21">
        <v>13</v>
      </c>
      <c r="J19" s="21">
        <v>2844</v>
      </c>
      <c r="K19" s="21">
        <v>2904</v>
      </c>
      <c r="L19" s="21">
        <v>2951</v>
      </c>
      <c r="M19" s="21">
        <v>2974</v>
      </c>
    </row>
    <row r="20" spans="2:13" x14ac:dyDescent="0.2">
      <c r="E20" s="1" t="s">
        <v>382</v>
      </c>
      <c r="F20" s="19">
        <v>2</v>
      </c>
      <c r="G20" s="21">
        <v>2</v>
      </c>
      <c r="H20" s="21">
        <v>2</v>
      </c>
      <c r="I20" s="21">
        <v>2</v>
      </c>
      <c r="J20" s="21">
        <v>10</v>
      </c>
      <c r="K20" s="21">
        <v>10</v>
      </c>
      <c r="L20" s="21">
        <v>10</v>
      </c>
      <c r="M20" s="21">
        <v>10</v>
      </c>
    </row>
    <row r="21" spans="2:13" x14ac:dyDescent="0.2">
      <c r="E21" s="1" t="s">
        <v>383</v>
      </c>
      <c r="F21" s="19">
        <v>1</v>
      </c>
      <c r="G21" s="21">
        <v>1</v>
      </c>
      <c r="H21" s="21">
        <v>1</v>
      </c>
      <c r="I21" s="21">
        <v>1</v>
      </c>
      <c r="J21" s="24" t="s">
        <v>128</v>
      </c>
      <c r="K21" s="24" t="s">
        <v>128</v>
      </c>
      <c r="L21" s="24" t="s">
        <v>128</v>
      </c>
      <c r="M21" s="24" t="s">
        <v>128</v>
      </c>
    </row>
    <row r="22" spans="2:13" x14ac:dyDescent="0.2">
      <c r="F22" s="22"/>
    </row>
    <row r="23" spans="2:13" x14ac:dyDescent="0.2">
      <c r="B23" s="13"/>
      <c r="C23" s="13"/>
      <c r="D23" s="14" t="s">
        <v>384</v>
      </c>
      <c r="E23" s="13"/>
      <c r="F23" s="11">
        <v>106</v>
      </c>
      <c r="G23" s="15">
        <v>122</v>
      </c>
      <c r="H23" s="15">
        <v>128</v>
      </c>
      <c r="I23" s="15">
        <v>135</v>
      </c>
      <c r="J23" s="15">
        <v>382</v>
      </c>
      <c r="K23" s="15">
        <v>699</v>
      </c>
      <c r="L23" s="15">
        <v>734</v>
      </c>
      <c r="M23" s="15">
        <v>706</v>
      </c>
    </row>
    <row r="24" spans="2:13" x14ac:dyDescent="0.2">
      <c r="E24" s="1" t="s">
        <v>385</v>
      </c>
      <c r="F24" s="19">
        <v>34</v>
      </c>
      <c r="G24" s="21">
        <v>35</v>
      </c>
      <c r="H24" s="21">
        <v>33</v>
      </c>
      <c r="I24" s="21">
        <v>34</v>
      </c>
      <c r="J24" s="21">
        <v>70</v>
      </c>
      <c r="K24" s="21">
        <v>71</v>
      </c>
      <c r="L24" s="21">
        <v>67</v>
      </c>
      <c r="M24" s="21">
        <v>66</v>
      </c>
    </row>
    <row r="25" spans="2:13" x14ac:dyDescent="0.2">
      <c r="E25" s="1" t="s">
        <v>386</v>
      </c>
      <c r="F25" s="19">
        <v>27</v>
      </c>
      <c r="G25" s="21">
        <v>28</v>
      </c>
      <c r="H25" s="21">
        <v>35</v>
      </c>
      <c r="I25" s="21">
        <v>39</v>
      </c>
      <c r="J25" s="21">
        <v>176</v>
      </c>
      <c r="K25" s="21">
        <v>181</v>
      </c>
      <c r="L25" s="21">
        <v>189</v>
      </c>
      <c r="M25" s="21">
        <v>198</v>
      </c>
    </row>
    <row r="26" spans="2:13" x14ac:dyDescent="0.2">
      <c r="E26" s="1" t="s">
        <v>387</v>
      </c>
      <c r="F26" s="19">
        <v>1</v>
      </c>
      <c r="G26" s="21">
        <v>1</v>
      </c>
      <c r="H26" s="21">
        <v>1</v>
      </c>
      <c r="I26" s="21">
        <v>1</v>
      </c>
      <c r="J26" s="21">
        <v>2</v>
      </c>
      <c r="K26" s="21">
        <v>2</v>
      </c>
      <c r="L26" s="21">
        <v>2</v>
      </c>
      <c r="M26" s="21">
        <v>2</v>
      </c>
    </row>
    <row r="27" spans="2:13" x14ac:dyDescent="0.2">
      <c r="E27" s="1" t="s">
        <v>388</v>
      </c>
      <c r="F27" s="19">
        <v>2</v>
      </c>
      <c r="G27" s="21">
        <v>2</v>
      </c>
      <c r="H27" s="21">
        <v>2</v>
      </c>
      <c r="I27" s="21">
        <v>2</v>
      </c>
      <c r="J27" s="21">
        <v>24</v>
      </c>
      <c r="K27" s="21">
        <v>24</v>
      </c>
      <c r="L27" s="21">
        <v>24</v>
      </c>
      <c r="M27" s="21">
        <v>24</v>
      </c>
    </row>
    <row r="28" spans="2:13" x14ac:dyDescent="0.2">
      <c r="E28" s="1" t="s">
        <v>389</v>
      </c>
      <c r="F28" s="19">
        <v>3</v>
      </c>
      <c r="G28" s="21">
        <v>3</v>
      </c>
      <c r="H28" s="21">
        <v>2</v>
      </c>
      <c r="I28" s="21">
        <v>2</v>
      </c>
      <c r="J28" s="21">
        <v>4</v>
      </c>
      <c r="K28" s="21">
        <v>3</v>
      </c>
      <c r="L28" s="21">
        <v>3</v>
      </c>
      <c r="M28" s="21">
        <v>3</v>
      </c>
    </row>
    <row r="29" spans="2:13" x14ac:dyDescent="0.2">
      <c r="E29" s="1" t="s">
        <v>382</v>
      </c>
      <c r="F29" s="19">
        <v>9</v>
      </c>
      <c r="G29" s="21">
        <v>8</v>
      </c>
      <c r="H29" s="21">
        <v>7</v>
      </c>
      <c r="I29" s="21">
        <v>8</v>
      </c>
      <c r="J29" s="21">
        <v>65</v>
      </c>
      <c r="K29" s="21">
        <v>61</v>
      </c>
      <c r="L29" s="21">
        <v>60</v>
      </c>
      <c r="M29" s="21">
        <v>50</v>
      </c>
    </row>
    <row r="30" spans="2:13" x14ac:dyDescent="0.2">
      <c r="F30" s="22"/>
    </row>
    <row r="31" spans="2:13" x14ac:dyDescent="0.2">
      <c r="E31" s="1" t="s">
        <v>383</v>
      </c>
      <c r="F31" s="19">
        <v>7</v>
      </c>
      <c r="G31" s="21">
        <v>6</v>
      </c>
      <c r="H31" s="21">
        <v>7</v>
      </c>
      <c r="I31" s="21">
        <v>7</v>
      </c>
      <c r="J31" s="21">
        <v>4</v>
      </c>
      <c r="K31" s="21">
        <v>3</v>
      </c>
      <c r="L31" s="24" t="s">
        <v>128</v>
      </c>
      <c r="M31" s="24">
        <v>2</v>
      </c>
    </row>
    <row r="32" spans="2:13" x14ac:dyDescent="0.2">
      <c r="E32" s="1" t="s">
        <v>390</v>
      </c>
      <c r="F32" s="19">
        <v>5</v>
      </c>
      <c r="G32" s="21">
        <v>5</v>
      </c>
      <c r="H32" s="21">
        <v>5</v>
      </c>
      <c r="I32" s="21">
        <v>5</v>
      </c>
      <c r="J32" s="24" t="s">
        <v>128</v>
      </c>
      <c r="K32" s="24" t="s">
        <v>128</v>
      </c>
      <c r="L32" s="24" t="s">
        <v>128</v>
      </c>
      <c r="M32" s="24" t="s">
        <v>128</v>
      </c>
    </row>
    <row r="33" spans="2:13" x14ac:dyDescent="0.2">
      <c r="E33" s="1" t="s">
        <v>391</v>
      </c>
      <c r="F33" s="19">
        <v>17</v>
      </c>
      <c r="G33" s="21">
        <v>21</v>
      </c>
      <c r="H33" s="21">
        <v>21</v>
      </c>
      <c r="I33" s="21">
        <v>21</v>
      </c>
      <c r="J33" s="21">
        <v>37</v>
      </c>
      <c r="K33" s="21">
        <v>42</v>
      </c>
      <c r="L33" s="21">
        <v>44</v>
      </c>
      <c r="M33" s="21">
        <v>45</v>
      </c>
    </row>
    <row r="34" spans="2:13" x14ac:dyDescent="0.2">
      <c r="E34" s="1" t="s">
        <v>392</v>
      </c>
      <c r="F34" s="19">
        <v>1</v>
      </c>
      <c r="G34" s="21">
        <v>1</v>
      </c>
      <c r="H34" s="21">
        <v>1</v>
      </c>
      <c r="I34" s="21">
        <v>1</v>
      </c>
      <c r="J34" s="24" t="s">
        <v>128</v>
      </c>
      <c r="K34" s="24" t="s">
        <v>128</v>
      </c>
      <c r="L34" s="24" t="s">
        <v>128</v>
      </c>
      <c r="M34" s="24" t="s">
        <v>128</v>
      </c>
    </row>
    <row r="35" spans="2:13" x14ac:dyDescent="0.2">
      <c r="E35" s="1" t="s">
        <v>393</v>
      </c>
      <c r="F35" s="26" t="s">
        <v>128</v>
      </c>
      <c r="G35" s="24">
        <v>12</v>
      </c>
      <c r="H35" s="21">
        <v>14</v>
      </c>
      <c r="I35" s="21">
        <v>15</v>
      </c>
      <c r="J35" s="24" t="s">
        <v>128</v>
      </c>
      <c r="K35" s="24">
        <v>312</v>
      </c>
      <c r="L35" s="24">
        <v>345</v>
      </c>
      <c r="M35" s="24">
        <v>316</v>
      </c>
    </row>
    <row r="36" spans="2:13" ht="18" thickBot="1" x14ac:dyDescent="0.25">
      <c r="B36" s="3"/>
      <c r="C36" s="3"/>
      <c r="D36" s="3"/>
      <c r="E36" s="3"/>
      <c r="F36" s="25"/>
      <c r="G36" s="3"/>
      <c r="H36" s="3"/>
      <c r="I36" s="3"/>
      <c r="J36" s="3"/>
      <c r="K36" s="3"/>
      <c r="L36" s="3"/>
      <c r="M36" s="3"/>
    </row>
    <row r="37" spans="2:13" x14ac:dyDescent="0.2">
      <c r="F37" s="67" t="s">
        <v>146</v>
      </c>
    </row>
  </sheetData>
  <phoneticPr fontId="2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7"/>
  <sheetViews>
    <sheetView showGridLines="0" zoomScale="75" workbookViewId="0">
      <selection activeCell="C2" sqref="C2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3.375" style="2" customWidth="1"/>
    <col min="5" max="5" width="17.125" style="2" customWidth="1"/>
    <col min="6" max="6" width="14.625" style="2" customWidth="1"/>
    <col min="7" max="256" width="13.375" style="2"/>
    <col min="257" max="257" width="13.375" style="2" customWidth="1"/>
    <col min="258" max="258" width="2.125" style="2" customWidth="1"/>
    <col min="259" max="260" width="3.375" style="2" customWidth="1"/>
    <col min="261" max="261" width="17.125" style="2" customWidth="1"/>
    <col min="262" max="262" width="14.625" style="2" customWidth="1"/>
    <col min="263" max="512" width="13.375" style="2"/>
    <col min="513" max="513" width="13.375" style="2" customWidth="1"/>
    <col min="514" max="514" width="2.125" style="2" customWidth="1"/>
    <col min="515" max="516" width="3.375" style="2" customWidth="1"/>
    <col min="517" max="517" width="17.125" style="2" customWidth="1"/>
    <col min="518" max="518" width="14.625" style="2" customWidth="1"/>
    <col min="519" max="768" width="13.375" style="2"/>
    <col min="769" max="769" width="13.375" style="2" customWidth="1"/>
    <col min="770" max="770" width="2.125" style="2" customWidth="1"/>
    <col min="771" max="772" width="3.375" style="2" customWidth="1"/>
    <col min="773" max="773" width="17.125" style="2" customWidth="1"/>
    <col min="774" max="774" width="14.625" style="2" customWidth="1"/>
    <col min="775" max="1024" width="13.375" style="2"/>
    <col min="1025" max="1025" width="13.375" style="2" customWidth="1"/>
    <col min="1026" max="1026" width="2.125" style="2" customWidth="1"/>
    <col min="1027" max="1028" width="3.375" style="2" customWidth="1"/>
    <col min="1029" max="1029" width="17.125" style="2" customWidth="1"/>
    <col min="1030" max="1030" width="14.625" style="2" customWidth="1"/>
    <col min="1031" max="1280" width="13.375" style="2"/>
    <col min="1281" max="1281" width="13.375" style="2" customWidth="1"/>
    <col min="1282" max="1282" width="2.125" style="2" customWidth="1"/>
    <col min="1283" max="1284" width="3.375" style="2" customWidth="1"/>
    <col min="1285" max="1285" width="17.125" style="2" customWidth="1"/>
    <col min="1286" max="1286" width="14.625" style="2" customWidth="1"/>
    <col min="1287" max="1536" width="13.375" style="2"/>
    <col min="1537" max="1537" width="13.375" style="2" customWidth="1"/>
    <col min="1538" max="1538" width="2.125" style="2" customWidth="1"/>
    <col min="1539" max="1540" width="3.375" style="2" customWidth="1"/>
    <col min="1541" max="1541" width="17.125" style="2" customWidth="1"/>
    <col min="1542" max="1542" width="14.625" style="2" customWidth="1"/>
    <col min="1543" max="1792" width="13.375" style="2"/>
    <col min="1793" max="1793" width="13.375" style="2" customWidth="1"/>
    <col min="1794" max="1794" width="2.125" style="2" customWidth="1"/>
    <col min="1795" max="1796" width="3.375" style="2" customWidth="1"/>
    <col min="1797" max="1797" width="17.125" style="2" customWidth="1"/>
    <col min="1798" max="1798" width="14.625" style="2" customWidth="1"/>
    <col min="1799" max="2048" width="13.375" style="2"/>
    <col min="2049" max="2049" width="13.375" style="2" customWidth="1"/>
    <col min="2050" max="2050" width="2.125" style="2" customWidth="1"/>
    <col min="2051" max="2052" width="3.375" style="2" customWidth="1"/>
    <col min="2053" max="2053" width="17.125" style="2" customWidth="1"/>
    <col min="2054" max="2054" width="14.625" style="2" customWidth="1"/>
    <col min="2055" max="2304" width="13.375" style="2"/>
    <col min="2305" max="2305" width="13.375" style="2" customWidth="1"/>
    <col min="2306" max="2306" width="2.125" style="2" customWidth="1"/>
    <col min="2307" max="2308" width="3.375" style="2" customWidth="1"/>
    <col min="2309" max="2309" width="17.125" style="2" customWidth="1"/>
    <col min="2310" max="2310" width="14.625" style="2" customWidth="1"/>
    <col min="2311" max="2560" width="13.375" style="2"/>
    <col min="2561" max="2561" width="13.375" style="2" customWidth="1"/>
    <col min="2562" max="2562" width="2.125" style="2" customWidth="1"/>
    <col min="2563" max="2564" width="3.375" style="2" customWidth="1"/>
    <col min="2565" max="2565" width="17.125" style="2" customWidth="1"/>
    <col min="2566" max="2566" width="14.625" style="2" customWidth="1"/>
    <col min="2567" max="2816" width="13.375" style="2"/>
    <col min="2817" max="2817" width="13.375" style="2" customWidth="1"/>
    <col min="2818" max="2818" width="2.125" style="2" customWidth="1"/>
    <col min="2819" max="2820" width="3.375" style="2" customWidth="1"/>
    <col min="2821" max="2821" width="17.125" style="2" customWidth="1"/>
    <col min="2822" max="2822" width="14.625" style="2" customWidth="1"/>
    <col min="2823" max="3072" width="13.375" style="2"/>
    <col min="3073" max="3073" width="13.375" style="2" customWidth="1"/>
    <col min="3074" max="3074" width="2.125" style="2" customWidth="1"/>
    <col min="3075" max="3076" width="3.375" style="2" customWidth="1"/>
    <col min="3077" max="3077" width="17.125" style="2" customWidth="1"/>
    <col min="3078" max="3078" width="14.625" style="2" customWidth="1"/>
    <col min="3079" max="3328" width="13.375" style="2"/>
    <col min="3329" max="3329" width="13.375" style="2" customWidth="1"/>
    <col min="3330" max="3330" width="2.125" style="2" customWidth="1"/>
    <col min="3331" max="3332" width="3.375" style="2" customWidth="1"/>
    <col min="3333" max="3333" width="17.125" style="2" customWidth="1"/>
    <col min="3334" max="3334" width="14.625" style="2" customWidth="1"/>
    <col min="3335" max="3584" width="13.375" style="2"/>
    <col min="3585" max="3585" width="13.375" style="2" customWidth="1"/>
    <col min="3586" max="3586" width="2.125" style="2" customWidth="1"/>
    <col min="3587" max="3588" width="3.375" style="2" customWidth="1"/>
    <col min="3589" max="3589" width="17.125" style="2" customWidth="1"/>
    <col min="3590" max="3590" width="14.625" style="2" customWidth="1"/>
    <col min="3591" max="3840" width="13.375" style="2"/>
    <col min="3841" max="3841" width="13.375" style="2" customWidth="1"/>
    <col min="3842" max="3842" width="2.125" style="2" customWidth="1"/>
    <col min="3843" max="3844" width="3.375" style="2" customWidth="1"/>
    <col min="3845" max="3845" width="17.125" style="2" customWidth="1"/>
    <col min="3846" max="3846" width="14.625" style="2" customWidth="1"/>
    <col min="3847" max="4096" width="13.375" style="2"/>
    <col min="4097" max="4097" width="13.375" style="2" customWidth="1"/>
    <col min="4098" max="4098" width="2.125" style="2" customWidth="1"/>
    <col min="4099" max="4100" width="3.375" style="2" customWidth="1"/>
    <col min="4101" max="4101" width="17.125" style="2" customWidth="1"/>
    <col min="4102" max="4102" width="14.625" style="2" customWidth="1"/>
    <col min="4103" max="4352" width="13.375" style="2"/>
    <col min="4353" max="4353" width="13.375" style="2" customWidth="1"/>
    <col min="4354" max="4354" width="2.125" style="2" customWidth="1"/>
    <col min="4355" max="4356" width="3.375" style="2" customWidth="1"/>
    <col min="4357" max="4357" width="17.125" style="2" customWidth="1"/>
    <col min="4358" max="4358" width="14.625" style="2" customWidth="1"/>
    <col min="4359" max="4608" width="13.375" style="2"/>
    <col min="4609" max="4609" width="13.375" style="2" customWidth="1"/>
    <col min="4610" max="4610" width="2.125" style="2" customWidth="1"/>
    <col min="4611" max="4612" width="3.375" style="2" customWidth="1"/>
    <col min="4613" max="4613" width="17.125" style="2" customWidth="1"/>
    <col min="4614" max="4614" width="14.625" style="2" customWidth="1"/>
    <col min="4615" max="4864" width="13.375" style="2"/>
    <col min="4865" max="4865" width="13.375" style="2" customWidth="1"/>
    <col min="4866" max="4866" width="2.125" style="2" customWidth="1"/>
    <col min="4867" max="4868" width="3.375" style="2" customWidth="1"/>
    <col min="4869" max="4869" width="17.125" style="2" customWidth="1"/>
    <col min="4870" max="4870" width="14.625" style="2" customWidth="1"/>
    <col min="4871" max="5120" width="13.375" style="2"/>
    <col min="5121" max="5121" width="13.375" style="2" customWidth="1"/>
    <col min="5122" max="5122" width="2.125" style="2" customWidth="1"/>
    <col min="5123" max="5124" width="3.375" style="2" customWidth="1"/>
    <col min="5125" max="5125" width="17.125" style="2" customWidth="1"/>
    <col min="5126" max="5126" width="14.625" style="2" customWidth="1"/>
    <col min="5127" max="5376" width="13.375" style="2"/>
    <col min="5377" max="5377" width="13.375" style="2" customWidth="1"/>
    <col min="5378" max="5378" width="2.125" style="2" customWidth="1"/>
    <col min="5379" max="5380" width="3.375" style="2" customWidth="1"/>
    <col min="5381" max="5381" width="17.125" style="2" customWidth="1"/>
    <col min="5382" max="5382" width="14.625" style="2" customWidth="1"/>
    <col min="5383" max="5632" width="13.375" style="2"/>
    <col min="5633" max="5633" width="13.375" style="2" customWidth="1"/>
    <col min="5634" max="5634" width="2.125" style="2" customWidth="1"/>
    <col min="5635" max="5636" width="3.375" style="2" customWidth="1"/>
    <col min="5637" max="5637" width="17.125" style="2" customWidth="1"/>
    <col min="5638" max="5638" width="14.625" style="2" customWidth="1"/>
    <col min="5639" max="5888" width="13.375" style="2"/>
    <col min="5889" max="5889" width="13.375" style="2" customWidth="1"/>
    <col min="5890" max="5890" width="2.125" style="2" customWidth="1"/>
    <col min="5891" max="5892" width="3.375" style="2" customWidth="1"/>
    <col min="5893" max="5893" width="17.125" style="2" customWidth="1"/>
    <col min="5894" max="5894" width="14.625" style="2" customWidth="1"/>
    <col min="5895" max="6144" width="13.375" style="2"/>
    <col min="6145" max="6145" width="13.375" style="2" customWidth="1"/>
    <col min="6146" max="6146" width="2.125" style="2" customWidth="1"/>
    <col min="6147" max="6148" width="3.375" style="2" customWidth="1"/>
    <col min="6149" max="6149" width="17.125" style="2" customWidth="1"/>
    <col min="6150" max="6150" width="14.625" style="2" customWidth="1"/>
    <col min="6151" max="6400" width="13.375" style="2"/>
    <col min="6401" max="6401" width="13.375" style="2" customWidth="1"/>
    <col min="6402" max="6402" width="2.125" style="2" customWidth="1"/>
    <col min="6403" max="6404" width="3.375" style="2" customWidth="1"/>
    <col min="6405" max="6405" width="17.125" style="2" customWidth="1"/>
    <col min="6406" max="6406" width="14.625" style="2" customWidth="1"/>
    <col min="6407" max="6656" width="13.375" style="2"/>
    <col min="6657" max="6657" width="13.375" style="2" customWidth="1"/>
    <col min="6658" max="6658" width="2.125" style="2" customWidth="1"/>
    <col min="6659" max="6660" width="3.375" style="2" customWidth="1"/>
    <col min="6661" max="6661" width="17.125" style="2" customWidth="1"/>
    <col min="6662" max="6662" width="14.625" style="2" customWidth="1"/>
    <col min="6663" max="6912" width="13.375" style="2"/>
    <col min="6913" max="6913" width="13.375" style="2" customWidth="1"/>
    <col min="6914" max="6914" width="2.125" style="2" customWidth="1"/>
    <col min="6915" max="6916" width="3.375" style="2" customWidth="1"/>
    <col min="6917" max="6917" width="17.125" style="2" customWidth="1"/>
    <col min="6918" max="6918" width="14.625" style="2" customWidth="1"/>
    <col min="6919" max="7168" width="13.375" style="2"/>
    <col min="7169" max="7169" width="13.375" style="2" customWidth="1"/>
    <col min="7170" max="7170" width="2.125" style="2" customWidth="1"/>
    <col min="7171" max="7172" width="3.375" style="2" customWidth="1"/>
    <col min="7173" max="7173" width="17.125" style="2" customWidth="1"/>
    <col min="7174" max="7174" width="14.625" style="2" customWidth="1"/>
    <col min="7175" max="7424" width="13.375" style="2"/>
    <col min="7425" max="7425" width="13.375" style="2" customWidth="1"/>
    <col min="7426" max="7426" width="2.125" style="2" customWidth="1"/>
    <col min="7427" max="7428" width="3.375" style="2" customWidth="1"/>
    <col min="7429" max="7429" width="17.125" style="2" customWidth="1"/>
    <col min="7430" max="7430" width="14.625" style="2" customWidth="1"/>
    <col min="7431" max="7680" width="13.375" style="2"/>
    <col min="7681" max="7681" width="13.375" style="2" customWidth="1"/>
    <col min="7682" max="7682" width="2.125" style="2" customWidth="1"/>
    <col min="7683" max="7684" width="3.375" style="2" customWidth="1"/>
    <col min="7685" max="7685" width="17.125" style="2" customWidth="1"/>
    <col min="7686" max="7686" width="14.625" style="2" customWidth="1"/>
    <col min="7687" max="7936" width="13.375" style="2"/>
    <col min="7937" max="7937" width="13.375" style="2" customWidth="1"/>
    <col min="7938" max="7938" width="2.125" style="2" customWidth="1"/>
    <col min="7939" max="7940" width="3.375" style="2" customWidth="1"/>
    <col min="7941" max="7941" width="17.125" style="2" customWidth="1"/>
    <col min="7942" max="7942" width="14.625" style="2" customWidth="1"/>
    <col min="7943" max="8192" width="13.375" style="2"/>
    <col min="8193" max="8193" width="13.375" style="2" customWidth="1"/>
    <col min="8194" max="8194" width="2.125" style="2" customWidth="1"/>
    <col min="8195" max="8196" width="3.375" style="2" customWidth="1"/>
    <col min="8197" max="8197" width="17.125" style="2" customWidth="1"/>
    <col min="8198" max="8198" width="14.625" style="2" customWidth="1"/>
    <col min="8199" max="8448" width="13.375" style="2"/>
    <col min="8449" max="8449" width="13.375" style="2" customWidth="1"/>
    <col min="8450" max="8450" width="2.125" style="2" customWidth="1"/>
    <col min="8451" max="8452" width="3.375" style="2" customWidth="1"/>
    <col min="8453" max="8453" width="17.125" style="2" customWidth="1"/>
    <col min="8454" max="8454" width="14.625" style="2" customWidth="1"/>
    <col min="8455" max="8704" width="13.375" style="2"/>
    <col min="8705" max="8705" width="13.375" style="2" customWidth="1"/>
    <col min="8706" max="8706" width="2.125" style="2" customWidth="1"/>
    <col min="8707" max="8708" width="3.375" style="2" customWidth="1"/>
    <col min="8709" max="8709" width="17.125" style="2" customWidth="1"/>
    <col min="8710" max="8710" width="14.625" style="2" customWidth="1"/>
    <col min="8711" max="8960" width="13.375" style="2"/>
    <col min="8961" max="8961" width="13.375" style="2" customWidth="1"/>
    <col min="8962" max="8962" width="2.125" style="2" customWidth="1"/>
    <col min="8963" max="8964" width="3.375" style="2" customWidth="1"/>
    <col min="8965" max="8965" width="17.125" style="2" customWidth="1"/>
    <col min="8966" max="8966" width="14.625" style="2" customWidth="1"/>
    <col min="8967" max="9216" width="13.375" style="2"/>
    <col min="9217" max="9217" width="13.375" style="2" customWidth="1"/>
    <col min="9218" max="9218" width="2.125" style="2" customWidth="1"/>
    <col min="9219" max="9220" width="3.375" style="2" customWidth="1"/>
    <col min="9221" max="9221" width="17.125" style="2" customWidth="1"/>
    <col min="9222" max="9222" width="14.625" style="2" customWidth="1"/>
    <col min="9223" max="9472" width="13.375" style="2"/>
    <col min="9473" max="9473" width="13.375" style="2" customWidth="1"/>
    <col min="9474" max="9474" width="2.125" style="2" customWidth="1"/>
    <col min="9475" max="9476" width="3.375" style="2" customWidth="1"/>
    <col min="9477" max="9477" width="17.125" style="2" customWidth="1"/>
    <col min="9478" max="9478" width="14.625" style="2" customWidth="1"/>
    <col min="9479" max="9728" width="13.375" style="2"/>
    <col min="9729" max="9729" width="13.375" style="2" customWidth="1"/>
    <col min="9730" max="9730" width="2.125" style="2" customWidth="1"/>
    <col min="9731" max="9732" width="3.375" style="2" customWidth="1"/>
    <col min="9733" max="9733" width="17.125" style="2" customWidth="1"/>
    <col min="9734" max="9734" width="14.625" style="2" customWidth="1"/>
    <col min="9735" max="9984" width="13.375" style="2"/>
    <col min="9985" max="9985" width="13.375" style="2" customWidth="1"/>
    <col min="9986" max="9986" width="2.125" style="2" customWidth="1"/>
    <col min="9987" max="9988" width="3.375" style="2" customWidth="1"/>
    <col min="9989" max="9989" width="17.125" style="2" customWidth="1"/>
    <col min="9990" max="9990" width="14.625" style="2" customWidth="1"/>
    <col min="9991" max="10240" width="13.375" style="2"/>
    <col min="10241" max="10241" width="13.375" style="2" customWidth="1"/>
    <col min="10242" max="10242" width="2.125" style="2" customWidth="1"/>
    <col min="10243" max="10244" width="3.375" style="2" customWidth="1"/>
    <col min="10245" max="10245" width="17.125" style="2" customWidth="1"/>
    <col min="10246" max="10246" width="14.625" style="2" customWidth="1"/>
    <col min="10247" max="10496" width="13.375" style="2"/>
    <col min="10497" max="10497" width="13.375" style="2" customWidth="1"/>
    <col min="10498" max="10498" width="2.125" style="2" customWidth="1"/>
    <col min="10499" max="10500" width="3.375" style="2" customWidth="1"/>
    <col min="10501" max="10501" width="17.125" style="2" customWidth="1"/>
    <col min="10502" max="10502" width="14.625" style="2" customWidth="1"/>
    <col min="10503" max="10752" width="13.375" style="2"/>
    <col min="10753" max="10753" width="13.375" style="2" customWidth="1"/>
    <col min="10754" max="10754" width="2.125" style="2" customWidth="1"/>
    <col min="10755" max="10756" width="3.375" style="2" customWidth="1"/>
    <col min="10757" max="10757" width="17.125" style="2" customWidth="1"/>
    <col min="10758" max="10758" width="14.625" style="2" customWidth="1"/>
    <col min="10759" max="11008" width="13.375" style="2"/>
    <col min="11009" max="11009" width="13.375" style="2" customWidth="1"/>
    <col min="11010" max="11010" width="2.125" style="2" customWidth="1"/>
    <col min="11011" max="11012" width="3.375" style="2" customWidth="1"/>
    <col min="11013" max="11013" width="17.125" style="2" customWidth="1"/>
    <col min="11014" max="11014" width="14.625" style="2" customWidth="1"/>
    <col min="11015" max="11264" width="13.375" style="2"/>
    <col min="11265" max="11265" width="13.375" style="2" customWidth="1"/>
    <col min="11266" max="11266" width="2.125" style="2" customWidth="1"/>
    <col min="11267" max="11268" width="3.375" style="2" customWidth="1"/>
    <col min="11269" max="11269" width="17.125" style="2" customWidth="1"/>
    <col min="11270" max="11270" width="14.625" style="2" customWidth="1"/>
    <col min="11271" max="11520" width="13.375" style="2"/>
    <col min="11521" max="11521" width="13.375" style="2" customWidth="1"/>
    <col min="11522" max="11522" width="2.125" style="2" customWidth="1"/>
    <col min="11523" max="11524" width="3.375" style="2" customWidth="1"/>
    <col min="11525" max="11525" width="17.125" style="2" customWidth="1"/>
    <col min="11526" max="11526" width="14.625" style="2" customWidth="1"/>
    <col min="11527" max="11776" width="13.375" style="2"/>
    <col min="11777" max="11777" width="13.375" style="2" customWidth="1"/>
    <col min="11778" max="11778" width="2.125" style="2" customWidth="1"/>
    <col min="11779" max="11780" width="3.375" style="2" customWidth="1"/>
    <col min="11781" max="11781" width="17.125" style="2" customWidth="1"/>
    <col min="11782" max="11782" width="14.625" style="2" customWidth="1"/>
    <col min="11783" max="12032" width="13.375" style="2"/>
    <col min="12033" max="12033" width="13.375" style="2" customWidth="1"/>
    <col min="12034" max="12034" width="2.125" style="2" customWidth="1"/>
    <col min="12035" max="12036" width="3.375" style="2" customWidth="1"/>
    <col min="12037" max="12037" width="17.125" style="2" customWidth="1"/>
    <col min="12038" max="12038" width="14.625" style="2" customWidth="1"/>
    <col min="12039" max="12288" width="13.375" style="2"/>
    <col min="12289" max="12289" width="13.375" style="2" customWidth="1"/>
    <col min="12290" max="12290" width="2.125" style="2" customWidth="1"/>
    <col min="12291" max="12292" width="3.375" style="2" customWidth="1"/>
    <col min="12293" max="12293" width="17.125" style="2" customWidth="1"/>
    <col min="12294" max="12294" width="14.625" style="2" customWidth="1"/>
    <col min="12295" max="12544" width="13.375" style="2"/>
    <col min="12545" max="12545" width="13.375" style="2" customWidth="1"/>
    <col min="12546" max="12546" width="2.125" style="2" customWidth="1"/>
    <col min="12547" max="12548" width="3.375" style="2" customWidth="1"/>
    <col min="12549" max="12549" width="17.125" style="2" customWidth="1"/>
    <col min="12550" max="12550" width="14.625" style="2" customWidth="1"/>
    <col min="12551" max="12800" width="13.375" style="2"/>
    <col min="12801" max="12801" width="13.375" style="2" customWidth="1"/>
    <col min="12802" max="12802" width="2.125" style="2" customWidth="1"/>
    <col min="12803" max="12804" width="3.375" style="2" customWidth="1"/>
    <col min="12805" max="12805" width="17.125" style="2" customWidth="1"/>
    <col min="12806" max="12806" width="14.625" style="2" customWidth="1"/>
    <col min="12807" max="13056" width="13.375" style="2"/>
    <col min="13057" max="13057" width="13.375" style="2" customWidth="1"/>
    <col min="13058" max="13058" width="2.125" style="2" customWidth="1"/>
    <col min="13059" max="13060" width="3.375" style="2" customWidth="1"/>
    <col min="13061" max="13061" width="17.125" style="2" customWidth="1"/>
    <col min="13062" max="13062" width="14.625" style="2" customWidth="1"/>
    <col min="13063" max="13312" width="13.375" style="2"/>
    <col min="13313" max="13313" width="13.375" style="2" customWidth="1"/>
    <col min="13314" max="13314" width="2.125" style="2" customWidth="1"/>
    <col min="13315" max="13316" width="3.375" style="2" customWidth="1"/>
    <col min="13317" max="13317" width="17.125" style="2" customWidth="1"/>
    <col min="13318" max="13318" width="14.625" style="2" customWidth="1"/>
    <col min="13319" max="13568" width="13.375" style="2"/>
    <col min="13569" max="13569" width="13.375" style="2" customWidth="1"/>
    <col min="13570" max="13570" width="2.125" style="2" customWidth="1"/>
    <col min="13571" max="13572" width="3.375" style="2" customWidth="1"/>
    <col min="13573" max="13573" width="17.125" style="2" customWidth="1"/>
    <col min="13574" max="13574" width="14.625" style="2" customWidth="1"/>
    <col min="13575" max="13824" width="13.375" style="2"/>
    <col min="13825" max="13825" width="13.375" style="2" customWidth="1"/>
    <col min="13826" max="13826" width="2.125" style="2" customWidth="1"/>
    <col min="13827" max="13828" width="3.375" style="2" customWidth="1"/>
    <col min="13829" max="13829" width="17.125" style="2" customWidth="1"/>
    <col min="13830" max="13830" width="14.625" style="2" customWidth="1"/>
    <col min="13831" max="14080" width="13.375" style="2"/>
    <col min="14081" max="14081" width="13.375" style="2" customWidth="1"/>
    <col min="14082" max="14082" width="2.125" style="2" customWidth="1"/>
    <col min="14083" max="14084" width="3.375" style="2" customWidth="1"/>
    <col min="14085" max="14085" width="17.125" style="2" customWidth="1"/>
    <col min="14086" max="14086" width="14.625" style="2" customWidth="1"/>
    <col min="14087" max="14336" width="13.375" style="2"/>
    <col min="14337" max="14337" width="13.375" style="2" customWidth="1"/>
    <col min="14338" max="14338" width="2.125" style="2" customWidth="1"/>
    <col min="14339" max="14340" width="3.375" style="2" customWidth="1"/>
    <col min="14341" max="14341" width="17.125" style="2" customWidth="1"/>
    <col min="14342" max="14342" width="14.625" style="2" customWidth="1"/>
    <col min="14343" max="14592" width="13.375" style="2"/>
    <col min="14593" max="14593" width="13.375" style="2" customWidth="1"/>
    <col min="14594" max="14594" width="2.125" style="2" customWidth="1"/>
    <col min="14595" max="14596" width="3.375" style="2" customWidth="1"/>
    <col min="14597" max="14597" width="17.125" style="2" customWidth="1"/>
    <col min="14598" max="14598" width="14.625" style="2" customWidth="1"/>
    <col min="14599" max="14848" width="13.375" style="2"/>
    <col min="14849" max="14849" width="13.375" style="2" customWidth="1"/>
    <col min="14850" max="14850" width="2.125" style="2" customWidth="1"/>
    <col min="14851" max="14852" width="3.375" style="2" customWidth="1"/>
    <col min="14853" max="14853" width="17.125" style="2" customWidth="1"/>
    <col min="14854" max="14854" width="14.625" style="2" customWidth="1"/>
    <col min="14855" max="15104" width="13.375" style="2"/>
    <col min="15105" max="15105" width="13.375" style="2" customWidth="1"/>
    <col min="15106" max="15106" width="2.125" style="2" customWidth="1"/>
    <col min="15107" max="15108" width="3.375" style="2" customWidth="1"/>
    <col min="15109" max="15109" width="17.125" style="2" customWidth="1"/>
    <col min="15110" max="15110" width="14.625" style="2" customWidth="1"/>
    <col min="15111" max="15360" width="13.375" style="2"/>
    <col min="15361" max="15361" width="13.375" style="2" customWidth="1"/>
    <col min="15362" max="15362" width="2.125" style="2" customWidth="1"/>
    <col min="15363" max="15364" width="3.375" style="2" customWidth="1"/>
    <col min="15365" max="15365" width="17.125" style="2" customWidth="1"/>
    <col min="15366" max="15366" width="14.625" style="2" customWidth="1"/>
    <col min="15367" max="15616" width="13.375" style="2"/>
    <col min="15617" max="15617" width="13.375" style="2" customWidth="1"/>
    <col min="15618" max="15618" width="2.125" style="2" customWidth="1"/>
    <col min="15619" max="15620" width="3.375" style="2" customWidth="1"/>
    <col min="15621" max="15621" width="17.125" style="2" customWidth="1"/>
    <col min="15622" max="15622" width="14.625" style="2" customWidth="1"/>
    <col min="15623" max="15872" width="13.375" style="2"/>
    <col min="15873" max="15873" width="13.375" style="2" customWidth="1"/>
    <col min="15874" max="15874" width="2.125" style="2" customWidth="1"/>
    <col min="15875" max="15876" width="3.375" style="2" customWidth="1"/>
    <col min="15877" max="15877" width="17.125" style="2" customWidth="1"/>
    <col min="15878" max="15878" width="14.625" style="2" customWidth="1"/>
    <col min="15879" max="16128" width="13.375" style="2"/>
    <col min="16129" max="16129" width="13.375" style="2" customWidth="1"/>
    <col min="16130" max="16130" width="2.125" style="2" customWidth="1"/>
    <col min="16131" max="16132" width="3.375" style="2" customWidth="1"/>
    <col min="16133" max="16133" width="17.125" style="2" customWidth="1"/>
    <col min="16134" max="16134" width="14.625" style="2" customWidth="1"/>
    <col min="16135" max="16384" width="13.375" style="2"/>
  </cols>
  <sheetData>
    <row r="1" spans="1:13" x14ac:dyDescent="0.2">
      <c r="A1" s="1"/>
    </row>
    <row r="6" spans="1:13" x14ac:dyDescent="0.2">
      <c r="F6" s="71" t="s">
        <v>394</v>
      </c>
    </row>
    <row r="7" spans="1:13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5" t="s">
        <v>395</v>
      </c>
      <c r="M7" s="3"/>
    </row>
    <row r="8" spans="1:13" x14ac:dyDescent="0.2">
      <c r="F8" s="22"/>
      <c r="J8" s="22"/>
    </row>
    <row r="9" spans="1:13" x14ac:dyDescent="0.2">
      <c r="F9" s="39"/>
      <c r="G9" s="40" t="s">
        <v>396</v>
      </c>
      <c r="H9" s="9"/>
      <c r="I9" s="9"/>
      <c r="J9" s="39"/>
      <c r="K9" s="40" t="s">
        <v>397</v>
      </c>
      <c r="L9" s="9"/>
      <c r="M9" s="9"/>
    </row>
    <row r="10" spans="1:13" x14ac:dyDescent="0.2">
      <c r="F10" s="41" t="s">
        <v>210</v>
      </c>
      <c r="G10" s="8">
        <v>2000</v>
      </c>
      <c r="H10" s="8" t="s">
        <v>70</v>
      </c>
      <c r="I10" s="8" t="s">
        <v>6</v>
      </c>
      <c r="J10" s="41" t="s">
        <v>210</v>
      </c>
      <c r="K10" s="8">
        <v>2000</v>
      </c>
      <c r="L10" s="8" t="s">
        <v>70</v>
      </c>
      <c r="M10" s="8" t="s">
        <v>6</v>
      </c>
    </row>
    <row r="11" spans="1:13" x14ac:dyDescent="0.2">
      <c r="B11" s="9"/>
      <c r="C11" s="9"/>
      <c r="D11" s="9"/>
      <c r="E11" s="9"/>
      <c r="F11" s="10" t="s">
        <v>119</v>
      </c>
      <c r="G11" s="10" t="s">
        <v>120</v>
      </c>
      <c r="H11" s="10" t="s">
        <v>121</v>
      </c>
      <c r="I11" s="10" t="s">
        <v>122</v>
      </c>
      <c r="J11" s="10" t="s">
        <v>119</v>
      </c>
      <c r="K11" s="10" t="s">
        <v>120</v>
      </c>
      <c r="L11" s="10" t="s">
        <v>121</v>
      </c>
      <c r="M11" s="10" t="s">
        <v>122</v>
      </c>
    </row>
    <row r="12" spans="1:13" x14ac:dyDescent="0.2">
      <c r="F12" s="35"/>
    </row>
    <row r="13" spans="1:13" x14ac:dyDescent="0.2">
      <c r="B13" s="13"/>
      <c r="C13" s="14" t="s">
        <v>377</v>
      </c>
      <c r="D13" s="13"/>
      <c r="E13" s="13"/>
      <c r="F13" s="11">
        <v>28890</v>
      </c>
      <c r="G13" s="13">
        <v>25744</v>
      </c>
      <c r="H13" s="13">
        <v>23265</v>
      </c>
      <c r="I13" s="13">
        <v>30430</v>
      </c>
      <c r="J13" s="13">
        <v>301056</v>
      </c>
      <c r="K13" s="13">
        <v>317707</v>
      </c>
      <c r="L13" s="13">
        <v>329212</v>
      </c>
      <c r="M13" s="13">
        <v>337042</v>
      </c>
    </row>
    <row r="14" spans="1:13" x14ac:dyDescent="0.2">
      <c r="F14" s="22"/>
    </row>
    <row r="15" spans="1:13" x14ac:dyDescent="0.2">
      <c r="B15" s="13"/>
      <c r="C15" s="13"/>
      <c r="D15" s="14" t="s">
        <v>378</v>
      </c>
      <c r="E15" s="13"/>
      <c r="F15" s="11">
        <v>13841</v>
      </c>
      <c r="G15" s="13">
        <v>12149</v>
      </c>
      <c r="H15" s="13">
        <v>10027</v>
      </c>
      <c r="I15" s="13">
        <v>7242</v>
      </c>
      <c r="J15" s="13">
        <v>126836</v>
      </c>
      <c r="K15" s="13">
        <v>133083</v>
      </c>
      <c r="L15" s="13">
        <v>137302</v>
      </c>
      <c r="M15" s="13">
        <v>137170</v>
      </c>
    </row>
    <row r="16" spans="1:13" x14ac:dyDescent="0.2">
      <c r="E16" s="1" t="s">
        <v>379</v>
      </c>
      <c r="F16" s="19">
        <v>7275</v>
      </c>
      <c r="G16" s="21">
        <v>3860</v>
      </c>
      <c r="H16" s="21">
        <v>5376</v>
      </c>
      <c r="I16" s="21">
        <v>5064</v>
      </c>
      <c r="J16" s="21">
        <v>80652</v>
      </c>
      <c r="K16" s="21">
        <v>80881</v>
      </c>
      <c r="L16" s="21">
        <v>82666</v>
      </c>
      <c r="M16" s="21">
        <v>83435</v>
      </c>
    </row>
    <row r="17" spans="2:13" x14ac:dyDescent="0.2">
      <c r="E17" s="1" t="s">
        <v>380</v>
      </c>
      <c r="F17" s="19">
        <v>1092</v>
      </c>
      <c r="G17" s="21">
        <v>950</v>
      </c>
      <c r="H17" s="21">
        <v>971</v>
      </c>
      <c r="I17" s="21">
        <v>1221</v>
      </c>
      <c r="J17" s="21">
        <v>8329</v>
      </c>
      <c r="K17" s="21">
        <v>9079</v>
      </c>
      <c r="L17" s="21">
        <v>9815</v>
      </c>
      <c r="M17" s="21">
        <v>10792</v>
      </c>
    </row>
    <row r="18" spans="2:13" x14ac:dyDescent="0.2">
      <c r="E18" s="1" t="s">
        <v>381</v>
      </c>
      <c r="F18" s="19">
        <v>5474</v>
      </c>
      <c r="G18" s="21">
        <v>7339</v>
      </c>
      <c r="H18" s="21">
        <v>3680</v>
      </c>
      <c r="I18" s="21">
        <v>957</v>
      </c>
      <c r="J18" s="21">
        <v>37401</v>
      </c>
      <c r="K18" s="21">
        <v>42701</v>
      </c>
      <c r="L18" s="21">
        <v>44432</v>
      </c>
      <c r="M18" s="21">
        <v>42594</v>
      </c>
    </row>
    <row r="19" spans="2:13" x14ac:dyDescent="0.2">
      <c r="E19" s="1" t="s">
        <v>382</v>
      </c>
      <c r="F19" s="26" t="s">
        <v>128</v>
      </c>
      <c r="G19" s="24" t="s">
        <v>128</v>
      </c>
      <c r="H19" s="24" t="s">
        <v>128</v>
      </c>
      <c r="I19" s="24" t="s">
        <v>128</v>
      </c>
      <c r="J19" s="21">
        <v>454</v>
      </c>
      <c r="K19" s="21">
        <v>422</v>
      </c>
      <c r="L19" s="21">
        <v>389</v>
      </c>
      <c r="M19" s="21">
        <v>349</v>
      </c>
    </row>
    <row r="20" spans="2:13" x14ac:dyDescent="0.2">
      <c r="E20" s="1" t="s">
        <v>383</v>
      </c>
      <c r="F20" s="26" t="s">
        <v>128</v>
      </c>
      <c r="G20" s="24" t="s">
        <v>128</v>
      </c>
      <c r="H20" s="24" t="s">
        <v>128</v>
      </c>
      <c r="I20" s="24" t="s">
        <v>128</v>
      </c>
      <c r="J20" s="24" t="s">
        <v>128</v>
      </c>
      <c r="K20" s="24" t="s">
        <v>128</v>
      </c>
      <c r="L20" s="24" t="s">
        <v>128</v>
      </c>
      <c r="M20" s="24" t="s">
        <v>128</v>
      </c>
    </row>
    <row r="21" spans="2:13" x14ac:dyDescent="0.2">
      <c r="F21" s="22"/>
    </row>
    <row r="22" spans="2:13" x14ac:dyDescent="0.2">
      <c r="B22" s="13"/>
      <c r="C22" s="13"/>
      <c r="D22" s="14" t="s">
        <v>384</v>
      </c>
      <c r="E22" s="13"/>
      <c r="F22" s="11">
        <v>15049</v>
      </c>
      <c r="G22" s="15">
        <v>13595</v>
      </c>
      <c r="H22" s="15">
        <v>13238</v>
      </c>
      <c r="I22" s="15">
        <v>23188</v>
      </c>
      <c r="J22" s="15">
        <v>174220</v>
      </c>
      <c r="K22" s="15">
        <v>184624</v>
      </c>
      <c r="L22" s="15">
        <v>191910</v>
      </c>
      <c r="M22" s="15">
        <v>199872</v>
      </c>
    </row>
    <row r="23" spans="2:13" x14ac:dyDescent="0.2">
      <c r="E23" s="1" t="s">
        <v>385</v>
      </c>
      <c r="F23" s="19">
        <v>2254</v>
      </c>
      <c r="G23" s="21">
        <v>1273</v>
      </c>
      <c r="H23" s="21">
        <v>733</v>
      </c>
      <c r="I23" s="21">
        <v>894</v>
      </c>
      <c r="J23" s="21">
        <v>11515</v>
      </c>
      <c r="K23" s="21">
        <v>12459</v>
      </c>
      <c r="L23" s="21">
        <v>12359</v>
      </c>
      <c r="M23" s="21">
        <v>12874</v>
      </c>
    </row>
    <row r="24" spans="2:13" x14ac:dyDescent="0.2">
      <c r="E24" s="1" t="s">
        <v>386</v>
      </c>
      <c r="F24" s="19">
        <v>10453</v>
      </c>
      <c r="G24" s="21">
        <v>9382</v>
      </c>
      <c r="H24" s="21">
        <v>8994</v>
      </c>
      <c r="I24" s="21">
        <v>9404</v>
      </c>
      <c r="J24" s="21">
        <v>118785</v>
      </c>
      <c r="K24" s="21">
        <v>125118</v>
      </c>
      <c r="L24" s="21">
        <v>130409</v>
      </c>
      <c r="M24" s="21">
        <v>135155</v>
      </c>
    </row>
    <row r="25" spans="2:13" x14ac:dyDescent="0.2">
      <c r="E25" s="1" t="s">
        <v>387</v>
      </c>
      <c r="F25" s="26" t="s">
        <v>128</v>
      </c>
      <c r="G25" s="24" t="s">
        <v>128</v>
      </c>
      <c r="H25" s="24" t="s">
        <v>128</v>
      </c>
      <c r="I25" s="24" t="s">
        <v>128</v>
      </c>
      <c r="J25" s="24" t="s">
        <v>128</v>
      </c>
      <c r="K25" s="24" t="s">
        <v>128</v>
      </c>
      <c r="L25" s="24" t="s">
        <v>128</v>
      </c>
      <c r="M25" s="24" t="s">
        <v>128</v>
      </c>
    </row>
    <row r="26" spans="2:13" x14ac:dyDescent="0.2">
      <c r="E26" s="1" t="s">
        <v>388</v>
      </c>
      <c r="F26" s="26">
        <v>206</v>
      </c>
      <c r="G26" s="21">
        <v>213</v>
      </c>
      <c r="H26" s="24" t="s">
        <v>128</v>
      </c>
      <c r="I26" s="24" t="s">
        <v>128</v>
      </c>
      <c r="J26" s="21">
        <v>648</v>
      </c>
      <c r="K26" s="21">
        <v>772</v>
      </c>
      <c r="L26" s="21">
        <v>752</v>
      </c>
      <c r="M26" s="21">
        <v>730</v>
      </c>
    </row>
    <row r="27" spans="2:13" x14ac:dyDescent="0.2">
      <c r="E27" s="1" t="s">
        <v>389</v>
      </c>
      <c r="F27" s="26" t="s">
        <v>128</v>
      </c>
      <c r="G27" s="24" t="s">
        <v>128</v>
      </c>
      <c r="H27" s="24">
        <v>82</v>
      </c>
      <c r="I27" s="24" t="s">
        <v>128</v>
      </c>
      <c r="J27" s="21">
        <v>120</v>
      </c>
      <c r="K27" s="21">
        <v>89</v>
      </c>
      <c r="L27" s="21">
        <v>161</v>
      </c>
      <c r="M27" s="21">
        <v>150</v>
      </c>
    </row>
    <row r="28" spans="2:13" x14ac:dyDescent="0.2">
      <c r="E28" s="1" t="s">
        <v>382</v>
      </c>
      <c r="F28" s="26" t="s">
        <v>128</v>
      </c>
      <c r="G28" s="24" t="s">
        <v>128</v>
      </c>
      <c r="H28" s="24" t="s">
        <v>128</v>
      </c>
      <c r="I28" s="24">
        <v>84</v>
      </c>
      <c r="J28" s="21">
        <v>558</v>
      </c>
      <c r="K28" s="21">
        <v>496</v>
      </c>
      <c r="L28" s="21">
        <v>428</v>
      </c>
      <c r="M28" s="21">
        <v>483</v>
      </c>
    </row>
    <row r="29" spans="2:13" x14ac:dyDescent="0.2">
      <c r="F29" s="72"/>
    </row>
    <row r="30" spans="2:13" x14ac:dyDescent="0.2">
      <c r="E30" s="1" t="s">
        <v>383</v>
      </c>
      <c r="F30" s="26" t="s">
        <v>128</v>
      </c>
      <c r="G30" s="24" t="s">
        <v>128</v>
      </c>
      <c r="H30" s="24">
        <v>518</v>
      </c>
      <c r="I30" s="24">
        <v>9551</v>
      </c>
      <c r="J30" s="21">
        <v>23718</v>
      </c>
      <c r="K30" s="21">
        <v>23514</v>
      </c>
      <c r="L30" s="21">
        <v>23403</v>
      </c>
      <c r="M30" s="21">
        <v>23588</v>
      </c>
    </row>
    <row r="31" spans="2:13" x14ac:dyDescent="0.2">
      <c r="E31" s="1" t="s">
        <v>390</v>
      </c>
      <c r="F31" s="26" t="s">
        <v>128</v>
      </c>
      <c r="G31" s="24" t="s">
        <v>128</v>
      </c>
      <c r="H31" s="24" t="s">
        <v>128</v>
      </c>
      <c r="I31" s="24">
        <v>157</v>
      </c>
      <c r="J31" s="21">
        <v>4873</v>
      </c>
      <c r="K31" s="21">
        <v>4550</v>
      </c>
      <c r="L31" s="21">
        <v>4221</v>
      </c>
      <c r="M31" s="21">
        <v>4044</v>
      </c>
    </row>
    <row r="32" spans="2:13" x14ac:dyDescent="0.2">
      <c r="E32" s="1" t="s">
        <v>391</v>
      </c>
      <c r="F32" s="19">
        <v>2136</v>
      </c>
      <c r="G32" s="21">
        <v>2313</v>
      </c>
      <c r="H32" s="21">
        <v>2532</v>
      </c>
      <c r="I32" s="21">
        <v>2686</v>
      </c>
      <c r="J32" s="21">
        <v>13483</v>
      </c>
      <c r="K32" s="21">
        <v>15688</v>
      </c>
      <c r="L32" s="21">
        <v>18001</v>
      </c>
      <c r="M32" s="21">
        <v>20359</v>
      </c>
    </row>
    <row r="33" spans="1:13" x14ac:dyDescent="0.2">
      <c r="E33" s="1" t="s">
        <v>392</v>
      </c>
      <c r="F33" s="26" t="s">
        <v>128</v>
      </c>
      <c r="G33" s="24" t="s">
        <v>128</v>
      </c>
      <c r="H33" s="24" t="s">
        <v>128</v>
      </c>
      <c r="I33" s="24" t="s">
        <v>128</v>
      </c>
      <c r="J33" s="21">
        <v>520</v>
      </c>
      <c r="K33" s="21">
        <v>491</v>
      </c>
      <c r="L33" s="21">
        <v>452</v>
      </c>
      <c r="M33" s="21">
        <v>412</v>
      </c>
    </row>
    <row r="34" spans="1:13" x14ac:dyDescent="0.2">
      <c r="E34" s="1" t="s">
        <v>393</v>
      </c>
      <c r="F34" s="26" t="s">
        <v>128</v>
      </c>
      <c r="G34" s="24">
        <v>414</v>
      </c>
      <c r="H34" s="21">
        <v>379</v>
      </c>
      <c r="I34" s="21">
        <v>412</v>
      </c>
      <c r="J34" s="24" t="s">
        <v>128</v>
      </c>
      <c r="K34" s="24">
        <v>1447</v>
      </c>
      <c r="L34" s="24">
        <v>1724</v>
      </c>
      <c r="M34" s="24">
        <v>2077</v>
      </c>
    </row>
    <row r="35" spans="1:13" ht="18" thickBot="1" x14ac:dyDescent="0.25">
      <c r="B35" s="3"/>
      <c r="C35" s="3"/>
      <c r="D35" s="3"/>
      <c r="E35" s="3"/>
      <c r="F35" s="25"/>
      <c r="G35" s="3"/>
      <c r="H35" s="3"/>
      <c r="I35" s="3"/>
      <c r="J35" s="3"/>
      <c r="K35" s="3"/>
      <c r="L35" s="3"/>
      <c r="M35" s="3"/>
    </row>
    <row r="36" spans="1:13" x14ac:dyDescent="0.2">
      <c r="F36" s="67" t="s">
        <v>146</v>
      </c>
    </row>
    <row r="37" spans="1:13" x14ac:dyDescent="0.2">
      <c r="A37" s="1"/>
    </row>
  </sheetData>
  <phoneticPr fontId="2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1"/>
  <sheetViews>
    <sheetView showGridLines="0" zoomScale="75" workbookViewId="0">
      <pane ySplit="270" activePane="bottomLeft"/>
      <selection sqref="A1:IV65536"/>
      <selection pane="bottomLeft" activeCell="B2" sqref="B2"/>
    </sheetView>
  </sheetViews>
  <sheetFormatPr defaultColWidth="12.125" defaultRowHeight="17.25" x14ac:dyDescent="0.2"/>
  <cols>
    <col min="1" max="1" width="13.375" style="2" customWidth="1"/>
    <col min="2" max="3" width="5.875" style="2" customWidth="1"/>
    <col min="4" max="4" width="17" style="2" customWidth="1"/>
    <col min="5" max="6" width="13.375" style="2" customWidth="1"/>
    <col min="7" max="7" width="14.625" style="2" customWidth="1"/>
    <col min="8" max="10" width="13.375" style="2" customWidth="1"/>
    <col min="11" max="256" width="12.125" style="2"/>
    <col min="257" max="257" width="13.375" style="2" customWidth="1"/>
    <col min="258" max="259" width="5.875" style="2" customWidth="1"/>
    <col min="260" max="260" width="17" style="2" customWidth="1"/>
    <col min="261" max="262" width="13.375" style="2" customWidth="1"/>
    <col min="263" max="263" width="14.625" style="2" customWidth="1"/>
    <col min="264" max="266" width="13.375" style="2" customWidth="1"/>
    <col min="267" max="512" width="12.125" style="2"/>
    <col min="513" max="513" width="13.375" style="2" customWidth="1"/>
    <col min="514" max="515" width="5.875" style="2" customWidth="1"/>
    <col min="516" max="516" width="17" style="2" customWidth="1"/>
    <col min="517" max="518" width="13.375" style="2" customWidth="1"/>
    <col min="519" max="519" width="14.625" style="2" customWidth="1"/>
    <col min="520" max="522" width="13.375" style="2" customWidth="1"/>
    <col min="523" max="768" width="12.125" style="2"/>
    <col min="769" max="769" width="13.375" style="2" customWidth="1"/>
    <col min="770" max="771" width="5.875" style="2" customWidth="1"/>
    <col min="772" max="772" width="17" style="2" customWidth="1"/>
    <col min="773" max="774" width="13.375" style="2" customWidth="1"/>
    <col min="775" max="775" width="14.625" style="2" customWidth="1"/>
    <col min="776" max="778" width="13.375" style="2" customWidth="1"/>
    <col min="779" max="1024" width="12.125" style="2"/>
    <col min="1025" max="1025" width="13.375" style="2" customWidth="1"/>
    <col min="1026" max="1027" width="5.875" style="2" customWidth="1"/>
    <col min="1028" max="1028" width="17" style="2" customWidth="1"/>
    <col min="1029" max="1030" width="13.375" style="2" customWidth="1"/>
    <col min="1031" max="1031" width="14.625" style="2" customWidth="1"/>
    <col min="1032" max="1034" width="13.375" style="2" customWidth="1"/>
    <col min="1035" max="1280" width="12.125" style="2"/>
    <col min="1281" max="1281" width="13.375" style="2" customWidth="1"/>
    <col min="1282" max="1283" width="5.875" style="2" customWidth="1"/>
    <col min="1284" max="1284" width="17" style="2" customWidth="1"/>
    <col min="1285" max="1286" width="13.375" style="2" customWidth="1"/>
    <col min="1287" max="1287" width="14.625" style="2" customWidth="1"/>
    <col min="1288" max="1290" width="13.375" style="2" customWidth="1"/>
    <col min="1291" max="1536" width="12.125" style="2"/>
    <col min="1537" max="1537" width="13.375" style="2" customWidth="1"/>
    <col min="1538" max="1539" width="5.875" style="2" customWidth="1"/>
    <col min="1540" max="1540" width="17" style="2" customWidth="1"/>
    <col min="1541" max="1542" width="13.375" style="2" customWidth="1"/>
    <col min="1543" max="1543" width="14.625" style="2" customWidth="1"/>
    <col min="1544" max="1546" width="13.375" style="2" customWidth="1"/>
    <col min="1547" max="1792" width="12.125" style="2"/>
    <col min="1793" max="1793" width="13.375" style="2" customWidth="1"/>
    <col min="1794" max="1795" width="5.875" style="2" customWidth="1"/>
    <col min="1796" max="1796" width="17" style="2" customWidth="1"/>
    <col min="1797" max="1798" width="13.375" style="2" customWidth="1"/>
    <col min="1799" max="1799" width="14.625" style="2" customWidth="1"/>
    <col min="1800" max="1802" width="13.375" style="2" customWidth="1"/>
    <col min="1803" max="2048" width="12.125" style="2"/>
    <col min="2049" max="2049" width="13.375" style="2" customWidth="1"/>
    <col min="2050" max="2051" width="5.875" style="2" customWidth="1"/>
    <col min="2052" max="2052" width="17" style="2" customWidth="1"/>
    <col min="2053" max="2054" width="13.375" style="2" customWidth="1"/>
    <col min="2055" max="2055" width="14.625" style="2" customWidth="1"/>
    <col min="2056" max="2058" width="13.375" style="2" customWidth="1"/>
    <col min="2059" max="2304" width="12.125" style="2"/>
    <col min="2305" max="2305" width="13.375" style="2" customWidth="1"/>
    <col min="2306" max="2307" width="5.875" style="2" customWidth="1"/>
    <col min="2308" max="2308" width="17" style="2" customWidth="1"/>
    <col min="2309" max="2310" width="13.375" style="2" customWidth="1"/>
    <col min="2311" max="2311" width="14.625" style="2" customWidth="1"/>
    <col min="2312" max="2314" width="13.375" style="2" customWidth="1"/>
    <col min="2315" max="2560" width="12.125" style="2"/>
    <col min="2561" max="2561" width="13.375" style="2" customWidth="1"/>
    <col min="2562" max="2563" width="5.875" style="2" customWidth="1"/>
    <col min="2564" max="2564" width="17" style="2" customWidth="1"/>
    <col min="2565" max="2566" width="13.375" style="2" customWidth="1"/>
    <col min="2567" max="2567" width="14.625" style="2" customWidth="1"/>
    <col min="2568" max="2570" width="13.375" style="2" customWidth="1"/>
    <col min="2571" max="2816" width="12.125" style="2"/>
    <col min="2817" max="2817" width="13.375" style="2" customWidth="1"/>
    <col min="2818" max="2819" width="5.875" style="2" customWidth="1"/>
    <col min="2820" max="2820" width="17" style="2" customWidth="1"/>
    <col min="2821" max="2822" width="13.375" style="2" customWidth="1"/>
    <col min="2823" max="2823" width="14.625" style="2" customWidth="1"/>
    <col min="2824" max="2826" width="13.375" style="2" customWidth="1"/>
    <col min="2827" max="3072" width="12.125" style="2"/>
    <col min="3073" max="3073" width="13.375" style="2" customWidth="1"/>
    <col min="3074" max="3075" width="5.875" style="2" customWidth="1"/>
    <col min="3076" max="3076" width="17" style="2" customWidth="1"/>
    <col min="3077" max="3078" width="13.375" style="2" customWidth="1"/>
    <col min="3079" max="3079" width="14.625" style="2" customWidth="1"/>
    <col min="3080" max="3082" width="13.375" style="2" customWidth="1"/>
    <col min="3083" max="3328" width="12.125" style="2"/>
    <col min="3329" max="3329" width="13.375" style="2" customWidth="1"/>
    <col min="3330" max="3331" width="5.875" style="2" customWidth="1"/>
    <col min="3332" max="3332" width="17" style="2" customWidth="1"/>
    <col min="3333" max="3334" width="13.375" style="2" customWidth="1"/>
    <col min="3335" max="3335" width="14.625" style="2" customWidth="1"/>
    <col min="3336" max="3338" width="13.375" style="2" customWidth="1"/>
    <col min="3339" max="3584" width="12.125" style="2"/>
    <col min="3585" max="3585" width="13.375" style="2" customWidth="1"/>
    <col min="3586" max="3587" width="5.875" style="2" customWidth="1"/>
    <col min="3588" max="3588" width="17" style="2" customWidth="1"/>
    <col min="3589" max="3590" width="13.375" style="2" customWidth="1"/>
    <col min="3591" max="3591" width="14.625" style="2" customWidth="1"/>
    <col min="3592" max="3594" width="13.375" style="2" customWidth="1"/>
    <col min="3595" max="3840" width="12.125" style="2"/>
    <col min="3841" max="3841" width="13.375" style="2" customWidth="1"/>
    <col min="3842" max="3843" width="5.875" style="2" customWidth="1"/>
    <col min="3844" max="3844" width="17" style="2" customWidth="1"/>
    <col min="3845" max="3846" width="13.375" style="2" customWidth="1"/>
    <col min="3847" max="3847" width="14.625" style="2" customWidth="1"/>
    <col min="3848" max="3850" width="13.375" style="2" customWidth="1"/>
    <col min="3851" max="4096" width="12.125" style="2"/>
    <col min="4097" max="4097" width="13.375" style="2" customWidth="1"/>
    <col min="4098" max="4099" width="5.875" style="2" customWidth="1"/>
    <col min="4100" max="4100" width="17" style="2" customWidth="1"/>
    <col min="4101" max="4102" width="13.375" style="2" customWidth="1"/>
    <col min="4103" max="4103" width="14.625" style="2" customWidth="1"/>
    <col min="4104" max="4106" width="13.375" style="2" customWidth="1"/>
    <col min="4107" max="4352" width="12.125" style="2"/>
    <col min="4353" max="4353" width="13.375" style="2" customWidth="1"/>
    <col min="4354" max="4355" width="5.875" style="2" customWidth="1"/>
    <col min="4356" max="4356" width="17" style="2" customWidth="1"/>
    <col min="4357" max="4358" width="13.375" style="2" customWidth="1"/>
    <col min="4359" max="4359" width="14.625" style="2" customWidth="1"/>
    <col min="4360" max="4362" width="13.375" style="2" customWidth="1"/>
    <col min="4363" max="4608" width="12.125" style="2"/>
    <col min="4609" max="4609" width="13.375" style="2" customWidth="1"/>
    <col min="4610" max="4611" width="5.875" style="2" customWidth="1"/>
    <col min="4612" max="4612" width="17" style="2" customWidth="1"/>
    <col min="4613" max="4614" width="13.375" style="2" customWidth="1"/>
    <col min="4615" max="4615" width="14.625" style="2" customWidth="1"/>
    <col min="4616" max="4618" width="13.375" style="2" customWidth="1"/>
    <col min="4619" max="4864" width="12.125" style="2"/>
    <col min="4865" max="4865" width="13.375" style="2" customWidth="1"/>
    <col min="4866" max="4867" width="5.875" style="2" customWidth="1"/>
    <col min="4868" max="4868" width="17" style="2" customWidth="1"/>
    <col min="4869" max="4870" width="13.375" style="2" customWidth="1"/>
    <col min="4871" max="4871" width="14.625" style="2" customWidth="1"/>
    <col min="4872" max="4874" width="13.375" style="2" customWidth="1"/>
    <col min="4875" max="5120" width="12.125" style="2"/>
    <col min="5121" max="5121" width="13.375" style="2" customWidth="1"/>
    <col min="5122" max="5123" width="5.875" style="2" customWidth="1"/>
    <col min="5124" max="5124" width="17" style="2" customWidth="1"/>
    <col min="5125" max="5126" width="13.375" style="2" customWidth="1"/>
    <col min="5127" max="5127" width="14.625" style="2" customWidth="1"/>
    <col min="5128" max="5130" width="13.375" style="2" customWidth="1"/>
    <col min="5131" max="5376" width="12.125" style="2"/>
    <col min="5377" max="5377" width="13.375" style="2" customWidth="1"/>
    <col min="5378" max="5379" width="5.875" style="2" customWidth="1"/>
    <col min="5380" max="5380" width="17" style="2" customWidth="1"/>
    <col min="5381" max="5382" width="13.375" style="2" customWidth="1"/>
    <col min="5383" max="5383" width="14.625" style="2" customWidth="1"/>
    <col min="5384" max="5386" width="13.375" style="2" customWidth="1"/>
    <col min="5387" max="5632" width="12.125" style="2"/>
    <col min="5633" max="5633" width="13.375" style="2" customWidth="1"/>
    <col min="5634" max="5635" width="5.875" style="2" customWidth="1"/>
    <col min="5636" max="5636" width="17" style="2" customWidth="1"/>
    <col min="5637" max="5638" width="13.375" style="2" customWidth="1"/>
    <col min="5639" max="5639" width="14.625" style="2" customWidth="1"/>
    <col min="5640" max="5642" width="13.375" style="2" customWidth="1"/>
    <col min="5643" max="5888" width="12.125" style="2"/>
    <col min="5889" max="5889" width="13.375" style="2" customWidth="1"/>
    <col min="5890" max="5891" width="5.875" style="2" customWidth="1"/>
    <col min="5892" max="5892" width="17" style="2" customWidth="1"/>
    <col min="5893" max="5894" width="13.375" style="2" customWidth="1"/>
    <col min="5895" max="5895" width="14.625" style="2" customWidth="1"/>
    <col min="5896" max="5898" width="13.375" style="2" customWidth="1"/>
    <col min="5899" max="6144" width="12.125" style="2"/>
    <col min="6145" max="6145" width="13.375" style="2" customWidth="1"/>
    <col min="6146" max="6147" width="5.875" style="2" customWidth="1"/>
    <col min="6148" max="6148" width="17" style="2" customWidth="1"/>
    <col min="6149" max="6150" width="13.375" style="2" customWidth="1"/>
    <col min="6151" max="6151" width="14.625" style="2" customWidth="1"/>
    <col min="6152" max="6154" width="13.375" style="2" customWidth="1"/>
    <col min="6155" max="6400" width="12.125" style="2"/>
    <col min="6401" max="6401" width="13.375" style="2" customWidth="1"/>
    <col min="6402" max="6403" width="5.875" style="2" customWidth="1"/>
    <col min="6404" max="6404" width="17" style="2" customWidth="1"/>
    <col min="6405" max="6406" width="13.375" style="2" customWidth="1"/>
    <col min="6407" max="6407" width="14.625" style="2" customWidth="1"/>
    <col min="6408" max="6410" width="13.375" style="2" customWidth="1"/>
    <col min="6411" max="6656" width="12.125" style="2"/>
    <col min="6657" max="6657" width="13.375" style="2" customWidth="1"/>
    <col min="6658" max="6659" width="5.875" style="2" customWidth="1"/>
    <col min="6660" max="6660" width="17" style="2" customWidth="1"/>
    <col min="6661" max="6662" width="13.375" style="2" customWidth="1"/>
    <col min="6663" max="6663" width="14.625" style="2" customWidth="1"/>
    <col min="6664" max="6666" width="13.375" style="2" customWidth="1"/>
    <col min="6667" max="6912" width="12.125" style="2"/>
    <col min="6913" max="6913" width="13.375" style="2" customWidth="1"/>
    <col min="6914" max="6915" width="5.875" style="2" customWidth="1"/>
    <col min="6916" max="6916" width="17" style="2" customWidth="1"/>
    <col min="6917" max="6918" width="13.375" style="2" customWidth="1"/>
    <col min="6919" max="6919" width="14.625" style="2" customWidth="1"/>
    <col min="6920" max="6922" width="13.375" style="2" customWidth="1"/>
    <col min="6923" max="7168" width="12.125" style="2"/>
    <col min="7169" max="7169" width="13.375" style="2" customWidth="1"/>
    <col min="7170" max="7171" width="5.875" style="2" customWidth="1"/>
    <col min="7172" max="7172" width="17" style="2" customWidth="1"/>
    <col min="7173" max="7174" width="13.375" style="2" customWidth="1"/>
    <col min="7175" max="7175" width="14.625" style="2" customWidth="1"/>
    <col min="7176" max="7178" width="13.375" style="2" customWidth="1"/>
    <col min="7179" max="7424" width="12.125" style="2"/>
    <col min="7425" max="7425" width="13.375" style="2" customWidth="1"/>
    <col min="7426" max="7427" width="5.875" style="2" customWidth="1"/>
    <col min="7428" max="7428" width="17" style="2" customWidth="1"/>
    <col min="7429" max="7430" width="13.375" style="2" customWidth="1"/>
    <col min="7431" max="7431" width="14.625" style="2" customWidth="1"/>
    <col min="7432" max="7434" width="13.375" style="2" customWidth="1"/>
    <col min="7435" max="7680" width="12.125" style="2"/>
    <col min="7681" max="7681" width="13.375" style="2" customWidth="1"/>
    <col min="7682" max="7683" width="5.875" style="2" customWidth="1"/>
    <col min="7684" max="7684" width="17" style="2" customWidth="1"/>
    <col min="7685" max="7686" width="13.375" style="2" customWidth="1"/>
    <col min="7687" max="7687" width="14.625" style="2" customWidth="1"/>
    <col min="7688" max="7690" width="13.375" style="2" customWidth="1"/>
    <col min="7691" max="7936" width="12.125" style="2"/>
    <col min="7937" max="7937" width="13.375" style="2" customWidth="1"/>
    <col min="7938" max="7939" width="5.875" style="2" customWidth="1"/>
    <col min="7940" max="7940" width="17" style="2" customWidth="1"/>
    <col min="7941" max="7942" width="13.375" style="2" customWidth="1"/>
    <col min="7943" max="7943" width="14.625" style="2" customWidth="1"/>
    <col min="7944" max="7946" width="13.375" style="2" customWidth="1"/>
    <col min="7947" max="8192" width="12.125" style="2"/>
    <col min="8193" max="8193" width="13.375" style="2" customWidth="1"/>
    <col min="8194" max="8195" width="5.875" style="2" customWidth="1"/>
    <col min="8196" max="8196" width="17" style="2" customWidth="1"/>
    <col min="8197" max="8198" width="13.375" style="2" customWidth="1"/>
    <col min="8199" max="8199" width="14.625" style="2" customWidth="1"/>
    <col min="8200" max="8202" width="13.375" style="2" customWidth="1"/>
    <col min="8203" max="8448" width="12.125" style="2"/>
    <col min="8449" max="8449" width="13.375" style="2" customWidth="1"/>
    <col min="8450" max="8451" width="5.875" style="2" customWidth="1"/>
    <col min="8452" max="8452" width="17" style="2" customWidth="1"/>
    <col min="8453" max="8454" width="13.375" style="2" customWidth="1"/>
    <col min="8455" max="8455" width="14.625" style="2" customWidth="1"/>
    <col min="8456" max="8458" width="13.375" style="2" customWidth="1"/>
    <col min="8459" max="8704" width="12.125" style="2"/>
    <col min="8705" max="8705" width="13.375" style="2" customWidth="1"/>
    <col min="8706" max="8707" width="5.875" style="2" customWidth="1"/>
    <col min="8708" max="8708" width="17" style="2" customWidth="1"/>
    <col min="8709" max="8710" width="13.375" style="2" customWidth="1"/>
    <col min="8711" max="8711" width="14.625" style="2" customWidth="1"/>
    <col min="8712" max="8714" width="13.375" style="2" customWidth="1"/>
    <col min="8715" max="8960" width="12.125" style="2"/>
    <col min="8961" max="8961" width="13.375" style="2" customWidth="1"/>
    <col min="8962" max="8963" width="5.875" style="2" customWidth="1"/>
    <col min="8964" max="8964" width="17" style="2" customWidth="1"/>
    <col min="8965" max="8966" width="13.375" style="2" customWidth="1"/>
    <col min="8967" max="8967" width="14.625" style="2" customWidth="1"/>
    <col min="8968" max="8970" width="13.375" style="2" customWidth="1"/>
    <col min="8971" max="9216" width="12.125" style="2"/>
    <col min="9217" max="9217" width="13.375" style="2" customWidth="1"/>
    <col min="9218" max="9219" width="5.875" style="2" customWidth="1"/>
    <col min="9220" max="9220" width="17" style="2" customWidth="1"/>
    <col min="9221" max="9222" width="13.375" style="2" customWidth="1"/>
    <col min="9223" max="9223" width="14.625" style="2" customWidth="1"/>
    <col min="9224" max="9226" width="13.375" style="2" customWidth="1"/>
    <col min="9227" max="9472" width="12.125" style="2"/>
    <col min="9473" max="9473" width="13.375" style="2" customWidth="1"/>
    <col min="9474" max="9475" width="5.875" style="2" customWidth="1"/>
    <col min="9476" max="9476" width="17" style="2" customWidth="1"/>
    <col min="9477" max="9478" width="13.375" style="2" customWidth="1"/>
    <col min="9479" max="9479" width="14.625" style="2" customWidth="1"/>
    <col min="9480" max="9482" width="13.375" style="2" customWidth="1"/>
    <col min="9483" max="9728" width="12.125" style="2"/>
    <col min="9729" max="9729" width="13.375" style="2" customWidth="1"/>
    <col min="9730" max="9731" width="5.875" style="2" customWidth="1"/>
    <col min="9732" max="9732" width="17" style="2" customWidth="1"/>
    <col min="9733" max="9734" width="13.375" style="2" customWidth="1"/>
    <col min="9735" max="9735" width="14.625" style="2" customWidth="1"/>
    <col min="9736" max="9738" width="13.375" style="2" customWidth="1"/>
    <col min="9739" max="9984" width="12.125" style="2"/>
    <col min="9985" max="9985" width="13.375" style="2" customWidth="1"/>
    <col min="9986" max="9987" width="5.875" style="2" customWidth="1"/>
    <col min="9988" max="9988" width="17" style="2" customWidth="1"/>
    <col min="9989" max="9990" width="13.375" style="2" customWidth="1"/>
    <col min="9991" max="9991" width="14.625" style="2" customWidth="1"/>
    <col min="9992" max="9994" width="13.375" style="2" customWidth="1"/>
    <col min="9995" max="10240" width="12.125" style="2"/>
    <col min="10241" max="10241" width="13.375" style="2" customWidth="1"/>
    <col min="10242" max="10243" width="5.875" style="2" customWidth="1"/>
    <col min="10244" max="10244" width="17" style="2" customWidth="1"/>
    <col min="10245" max="10246" width="13.375" style="2" customWidth="1"/>
    <col min="10247" max="10247" width="14.625" style="2" customWidth="1"/>
    <col min="10248" max="10250" width="13.375" style="2" customWidth="1"/>
    <col min="10251" max="10496" width="12.125" style="2"/>
    <col min="10497" max="10497" width="13.375" style="2" customWidth="1"/>
    <col min="10498" max="10499" width="5.875" style="2" customWidth="1"/>
    <col min="10500" max="10500" width="17" style="2" customWidth="1"/>
    <col min="10501" max="10502" width="13.375" style="2" customWidth="1"/>
    <col min="10503" max="10503" width="14.625" style="2" customWidth="1"/>
    <col min="10504" max="10506" width="13.375" style="2" customWidth="1"/>
    <col min="10507" max="10752" width="12.125" style="2"/>
    <col min="10753" max="10753" width="13.375" style="2" customWidth="1"/>
    <col min="10754" max="10755" width="5.875" style="2" customWidth="1"/>
    <col min="10756" max="10756" width="17" style="2" customWidth="1"/>
    <col min="10757" max="10758" width="13.375" style="2" customWidth="1"/>
    <col min="10759" max="10759" width="14.625" style="2" customWidth="1"/>
    <col min="10760" max="10762" width="13.375" style="2" customWidth="1"/>
    <col min="10763" max="11008" width="12.125" style="2"/>
    <col min="11009" max="11009" width="13.375" style="2" customWidth="1"/>
    <col min="11010" max="11011" width="5.875" style="2" customWidth="1"/>
    <col min="11012" max="11012" width="17" style="2" customWidth="1"/>
    <col min="11013" max="11014" width="13.375" style="2" customWidth="1"/>
    <col min="11015" max="11015" width="14.625" style="2" customWidth="1"/>
    <col min="11016" max="11018" width="13.375" style="2" customWidth="1"/>
    <col min="11019" max="11264" width="12.125" style="2"/>
    <col min="11265" max="11265" width="13.375" style="2" customWidth="1"/>
    <col min="11266" max="11267" width="5.875" style="2" customWidth="1"/>
    <col min="11268" max="11268" width="17" style="2" customWidth="1"/>
    <col min="11269" max="11270" width="13.375" style="2" customWidth="1"/>
    <col min="11271" max="11271" width="14.625" style="2" customWidth="1"/>
    <col min="11272" max="11274" width="13.375" style="2" customWidth="1"/>
    <col min="11275" max="11520" width="12.125" style="2"/>
    <col min="11521" max="11521" width="13.375" style="2" customWidth="1"/>
    <col min="11522" max="11523" width="5.875" style="2" customWidth="1"/>
    <col min="11524" max="11524" width="17" style="2" customWidth="1"/>
    <col min="11525" max="11526" width="13.375" style="2" customWidth="1"/>
    <col min="11527" max="11527" width="14.625" style="2" customWidth="1"/>
    <col min="11528" max="11530" width="13.375" style="2" customWidth="1"/>
    <col min="11531" max="11776" width="12.125" style="2"/>
    <col min="11777" max="11777" width="13.375" style="2" customWidth="1"/>
    <col min="11778" max="11779" width="5.875" style="2" customWidth="1"/>
    <col min="11780" max="11780" width="17" style="2" customWidth="1"/>
    <col min="11781" max="11782" width="13.375" style="2" customWidth="1"/>
    <col min="11783" max="11783" width="14.625" style="2" customWidth="1"/>
    <col min="11784" max="11786" width="13.375" style="2" customWidth="1"/>
    <col min="11787" max="12032" width="12.125" style="2"/>
    <col min="12033" max="12033" width="13.375" style="2" customWidth="1"/>
    <col min="12034" max="12035" width="5.875" style="2" customWidth="1"/>
    <col min="12036" max="12036" width="17" style="2" customWidth="1"/>
    <col min="12037" max="12038" width="13.375" style="2" customWidth="1"/>
    <col min="12039" max="12039" width="14.625" style="2" customWidth="1"/>
    <col min="12040" max="12042" width="13.375" style="2" customWidth="1"/>
    <col min="12043" max="12288" width="12.125" style="2"/>
    <col min="12289" max="12289" width="13.375" style="2" customWidth="1"/>
    <col min="12290" max="12291" width="5.875" style="2" customWidth="1"/>
    <col min="12292" max="12292" width="17" style="2" customWidth="1"/>
    <col min="12293" max="12294" width="13.375" style="2" customWidth="1"/>
    <col min="12295" max="12295" width="14.625" style="2" customWidth="1"/>
    <col min="12296" max="12298" width="13.375" style="2" customWidth="1"/>
    <col min="12299" max="12544" width="12.125" style="2"/>
    <col min="12545" max="12545" width="13.375" style="2" customWidth="1"/>
    <col min="12546" max="12547" width="5.875" style="2" customWidth="1"/>
    <col min="12548" max="12548" width="17" style="2" customWidth="1"/>
    <col min="12549" max="12550" width="13.375" style="2" customWidth="1"/>
    <col min="12551" max="12551" width="14.625" style="2" customWidth="1"/>
    <col min="12552" max="12554" width="13.375" style="2" customWidth="1"/>
    <col min="12555" max="12800" width="12.125" style="2"/>
    <col min="12801" max="12801" width="13.375" style="2" customWidth="1"/>
    <col min="12802" max="12803" width="5.875" style="2" customWidth="1"/>
    <col min="12804" max="12804" width="17" style="2" customWidth="1"/>
    <col min="12805" max="12806" width="13.375" style="2" customWidth="1"/>
    <col min="12807" max="12807" width="14.625" style="2" customWidth="1"/>
    <col min="12808" max="12810" width="13.375" style="2" customWidth="1"/>
    <col min="12811" max="13056" width="12.125" style="2"/>
    <col min="13057" max="13057" width="13.375" style="2" customWidth="1"/>
    <col min="13058" max="13059" width="5.875" style="2" customWidth="1"/>
    <col min="13060" max="13060" width="17" style="2" customWidth="1"/>
    <col min="13061" max="13062" width="13.375" style="2" customWidth="1"/>
    <col min="13063" max="13063" width="14.625" style="2" customWidth="1"/>
    <col min="13064" max="13066" width="13.375" style="2" customWidth="1"/>
    <col min="13067" max="13312" width="12.125" style="2"/>
    <col min="13313" max="13313" width="13.375" style="2" customWidth="1"/>
    <col min="13314" max="13315" width="5.875" style="2" customWidth="1"/>
    <col min="13316" max="13316" width="17" style="2" customWidth="1"/>
    <col min="13317" max="13318" width="13.375" style="2" customWidth="1"/>
    <col min="13319" max="13319" width="14.625" style="2" customWidth="1"/>
    <col min="13320" max="13322" width="13.375" style="2" customWidth="1"/>
    <col min="13323" max="13568" width="12.125" style="2"/>
    <col min="13569" max="13569" width="13.375" style="2" customWidth="1"/>
    <col min="13570" max="13571" width="5.875" style="2" customWidth="1"/>
    <col min="13572" max="13572" width="17" style="2" customWidth="1"/>
    <col min="13573" max="13574" width="13.375" style="2" customWidth="1"/>
    <col min="13575" max="13575" width="14.625" style="2" customWidth="1"/>
    <col min="13576" max="13578" width="13.375" style="2" customWidth="1"/>
    <col min="13579" max="13824" width="12.125" style="2"/>
    <col min="13825" max="13825" width="13.375" style="2" customWidth="1"/>
    <col min="13826" max="13827" width="5.875" style="2" customWidth="1"/>
    <col min="13828" max="13828" width="17" style="2" customWidth="1"/>
    <col min="13829" max="13830" width="13.375" style="2" customWidth="1"/>
    <col min="13831" max="13831" width="14.625" style="2" customWidth="1"/>
    <col min="13832" max="13834" width="13.375" style="2" customWidth="1"/>
    <col min="13835" max="14080" width="12.125" style="2"/>
    <col min="14081" max="14081" width="13.375" style="2" customWidth="1"/>
    <col min="14082" max="14083" width="5.875" style="2" customWidth="1"/>
    <col min="14084" max="14084" width="17" style="2" customWidth="1"/>
    <col min="14085" max="14086" width="13.375" style="2" customWidth="1"/>
    <col min="14087" max="14087" width="14.625" style="2" customWidth="1"/>
    <col min="14088" max="14090" width="13.375" style="2" customWidth="1"/>
    <col min="14091" max="14336" width="12.125" style="2"/>
    <col min="14337" max="14337" width="13.375" style="2" customWidth="1"/>
    <col min="14338" max="14339" width="5.875" style="2" customWidth="1"/>
    <col min="14340" max="14340" width="17" style="2" customWidth="1"/>
    <col min="14341" max="14342" width="13.375" style="2" customWidth="1"/>
    <col min="14343" max="14343" width="14.625" style="2" customWidth="1"/>
    <col min="14344" max="14346" width="13.375" style="2" customWidth="1"/>
    <col min="14347" max="14592" width="12.125" style="2"/>
    <col min="14593" max="14593" width="13.375" style="2" customWidth="1"/>
    <col min="14594" max="14595" width="5.875" style="2" customWidth="1"/>
    <col min="14596" max="14596" width="17" style="2" customWidth="1"/>
    <col min="14597" max="14598" width="13.375" style="2" customWidth="1"/>
    <col min="14599" max="14599" width="14.625" style="2" customWidth="1"/>
    <col min="14600" max="14602" width="13.375" style="2" customWidth="1"/>
    <col min="14603" max="14848" width="12.125" style="2"/>
    <col min="14849" max="14849" width="13.375" style="2" customWidth="1"/>
    <col min="14850" max="14851" width="5.875" style="2" customWidth="1"/>
    <col min="14852" max="14852" width="17" style="2" customWidth="1"/>
    <col min="14853" max="14854" width="13.375" style="2" customWidth="1"/>
    <col min="14855" max="14855" width="14.625" style="2" customWidth="1"/>
    <col min="14856" max="14858" width="13.375" style="2" customWidth="1"/>
    <col min="14859" max="15104" width="12.125" style="2"/>
    <col min="15105" max="15105" width="13.375" style="2" customWidth="1"/>
    <col min="15106" max="15107" width="5.875" style="2" customWidth="1"/>
    <col min="15108" max="15108" width="17" style="2" customWidth="1"/>
    <col min="15109" max="15110" width="13.375" style="2" customWidth="1"/>
    <col min="15111" max="15111" width="14.625" style="2" customWidth="1"/>
    <col min="15112" max="15114" width="13.375" style="2" customWidth="1"/>
    <col min="15115" max="15360" width="12.125" style="2"/>
    <col min="15361" max="15361" width="13.375" style="2" customWidth="1"/>
    <col min="15362" max="15363" width="5.875" style="2" customWidth="1"/>
    <col min="15364" max="15364" width="17" style="2" customWidth="1"/>
    <col min="15365" max="15366" width="13.375" style="2" customWidth="1"/>
    <col min="15367" max="15367" width="14.625" style="2" customWidth="1"/>
    <col min="15368" max="15370" width="13.375" style="2" customWidth="1"/>
    <col min="15371" max="15616" width="12.125" style="2"/>
    <col min="15617" max="15617" width="13.375" style="2" customWidth="1"/>
    <col min="15618" max="15619" width="5.875" style="2" customWidth="1"/>
    <col min="15620" max="15620" width="17" style="2" customWidth="1"/>
    <col min="15621" max="15622" width="13.375" style="2" customWidth="1"/>
    <col min="15623" max="15623" width="14.625" style="2" customWidth="1"/>
    <col min="15624" max="15626" width="13.375" style="2" customWidth="1"/>
    <col min="15627" max="15872" width="12.125" style="2"/>
    <col min="15873" max="15873" width="13.375" style="2" customWidth="1"/>
    <col min="15874" max="15875" width="5.875" style="2" customWidth="1"/>
    <col min="15876" max="15876" width="17" style="2" customWidth="1"/>
    <col min="15877" max="15878" width="13.375" style="2" customWidth="1"/>
    <col min="15879" max="15879" width="14.625" style="2" customWidth="1"/>
    <col min="15880" max="15882" width="13.375" style="2" customWidth="1"/>
    <col min="15883" max="16128" width="12.125" style="2"/>
    <col min="16129" max="16129" width="13.375" style="2" customWidth="1"/>
    <col min="16130" max="16131" width="5.875" style="2" customWidth="1"/>
    <col min="16132" max="16132" width="17" style="2" customWidth="1"/>
    <col min="16133" max="16134" width="13.375" style="2" customWidth="1"/>
    <col min="16135" max="16135" width="14.625" style="2" customWidth="1"/>
    <col min="16136" max="16138" width="13.375" style="2" customWidth="1"/>
    <col min="16139" max="16384" width="12.125" style="2"/>
  </cols>
  <sheetData>
    <row r="1" spans="1:12" x14ac:dyDescent="0.2">
      <c r="A1" s="1"/>
    </row>
    <row r="5" spans="1:12" x14ac:dyDescent="0.2">
      <c r="E5" s="13"/>
      <c r="F5" s="13"/>
      <c r="K5" s="13"/>
    </row>
    <row r="6" spans="1:12" x14ac:dyDescent="0.2">
      <c r="E6" s="13"/>
      <c r="F6" s="14" t="s">
        <v>398</v>
      </c>
      <c r="K6" s="13"/>
    </row>
    <row r="7" spans="1:12" x14ac:dyDescent="0.2">
      <c r="E7" s="14" t="s">
        <v>399</v>
      </c>
    </row>
    <row r="8" spans="1:12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5" t="s">
        <v>400</v>
      </c>
      <c r="L8" s="3"/>
    </row>
    <row r="9" spans="1:12" x14ac:dyDescent="0.2">
      <c r="E9" s="39"/>
      <c r="F9" s="9"/>
      <c r="G9" s="40" t="s">
        <v>401</v>
      </c>
      <c r="H9" s="9"/>
      <c r="I9" s="9"/>
      <c r="J9" s="9"/>
      <c r="K9" s="10" t="s">
        <v>402</v>
      </c>
      <c r="L9" s="9"/>
    </row>
    <row r="10" spans="1:12" x14ac:dyDescent="0.2">
      <c r="E10" s="22"/>
      <c r="F10" s="9"/>
      <c r="G10" s="22"/>
      <c r="H10" s="9"/>
      <c r="I10" s="9"/>
      <c r="J10" s="9"/>
      <c r="K10" s="22"/>
      <c r="L10" s="22"/>
    </row>
    <row r="11" spans="1:12" x14ac:dyDescent="0.2">
      <c r="B11" s="9"/>
      <c r="C11" s="9"/>
      <c r="D11" s="9"/>
      <c r="E11" s="10" t="s">
        <v>403</v>
      </c>
      <c r="F11" s="42" t="s">
        <v>404</v>
      </c>
      <c r="G11" s="10" t="s">
        <v>405</v>
      </c>
      <c r="H11" s="42" t="s">
        <v>406</v>
      </c>
      <c r="I11" s="10" t="s">
        <v>407</v>
      </c>
      <c r="J11" s="42" t="s">
        <v>408</v>
      </c>
      <c r="K11" s="42" t="s">
        <v>409</v>
      </c>
      <c r="L11" s="42" t="s">
        <v>410</v>
      </c>
    </row>
    <row r="12" spans="1:12" x14ac:dyDescent="0.2">
      <c r="E12" s="22"/>
    </row>
    <row r="13" spans="1:12" x14ac:dyDescent="0.2">
      <c r="B13" s="1" t="s">
        <v>411</v>
      </c>
      <c r="E13" s="19">
        <v>73593</v>
      </c>
      <c r="F13" s="21">
        <v>61363</v>
      </c>
      <c r="G13" s="21">
        <v>70506</v>
      </c>
      <c r="H13" s="21">
        <v>28713</v>
      </c>
      <c r="I13" s="21">
        <v>5278</v>
      </c>
      <c r="J13" s="21">
        <v>7645</v>
      </c>
      <c r="K13" s="21">
        <v>49759</v>
      </c>
      <c r="L13" s="21">
        <v>58044</v>
      </c>
    </row>
    <row r="14" spans="1:12" x14ac:dyDescent="0.2">
      <c r="B14" s="1" t="s">
        <v>412</v>
      </c>
      <c r="E14" s="19">
        <v>75359</v>
      </c>
      <c r="F14" s="21">
        <v>63315.8</v>
      </c>
      <c r="G14" s="21">
        <v>72187.8</v>
      </c>
      <c r="H14" s="21">
        <v>29500.799999999999</v>
      </c>
      <c r="I14" s="21">
        <v>5557.8</v>
      </c>
      <c r="J14" s="21">
        <v>7835.8</v>
      </c>
      <c r="K14" s="21">
        <v>49941.599999999999</v>
      </c>
      <c r="L14" s="21">
        <v>60938</v>
      </c>
    </row>
    <row r="15" spans="1:12" x14ac:dyDescent="0.2">
      <c r="B15" s="1" t="s">
        <v>413</v>
      </c>
      <c r="E15" s="19">
        <v>80000</v>
      </c>
      <c r="F15" s="21">
        <v>67909</v>
      </c>
      <c r="G15" s="21">
        <v>75041</v>
      </c>
      <c r="H15" s="21">
        <v>30336</v>
      </c>
      <c r="I15" s="21">
        <v>5762</v>
      </c>
      <c r="J15" s="21">
        <v>8795</v>
      </c>
      <c r="K15" s="21">
        <v>57853</v>
      </c>
      <c r="L15" s="21">
        <v>70324</v>
      </c>
    </row>
    <row r="16" spans="1:12" x14ac:dyDescent="0.2">
      <c r="B16" s="1" t="s">
        <v>414</v>
      </c>
      <c r="C16" s="18"/>
      <c r="D16" s="18"/>
      <c r="E16" s="16">
        <v>79373</v>
      </c>
      <c r="F16" s="18">
        <v>66837</v>
      </c>
      <c r="G16" s="18">
        <v>78420</v>
      </c>
      <c r="H16" s="18">
        <v>30626</v>
      </c>
      <c r="I16" s="18">
        <v>6834</v>
      </c>
      <c r="J16" s="18">
        <v>8762</v>
      </c>
      <c r="K16" s="18">
        <v>51777</v>
      </c>
      <c r="L16" s="18">
        <v>60625</v>
      </c>
    </row>
    <row r="17" spans="2:12" x14ac:dyDescent="0.2">
      <c r="B17" s="1" t="s">
        <v>415</v>
      </c>
      <c r="C17" s="18"/>
      <c r="D17" s="18"/>
      <c r="E17" s="16">
        <v>84835</v>
      </c>
      <c r="F17" s="18">
        <v>71349</v>
      </c>
      <c r="G17" s="18">
        <v>83265</v>
      </c>
      <c r="H17" s="18">
        <v>32516</v>
      </c>
      <c r="I17" s="18">
        <v>7202</v>
      </c>
      <c r="J17" s="18">
        <v>9211</v>
      </c>
      <c r="K17" s="18">
        <v>48785</v>
      </c>
      <c r="L17" s="18">
        <v>59156</v>
      </c>
    </row>
    <row r="18" spans="2:12" x14ac:dyDescent="0.2">
      <c r="B18" s="1" t="s">
        <v>416</v>
      </c>
      <c r="C18" s="18"/>
      <c r="D18" s="18"/>
      <c r="E18" s="22">
        <v>87376</v>
      </c>
      <c r="F18" s="2">
        <v>72100</v>
      </c>
      <c r="G18" s="2">
        <v>87034</v>
      </c>
      <c r="H18" s="2">
        <v>32913</v>
      </c>
      <c r="I18" s="2">
        <v>7974</v>
      </c>
      <c r="J18" s="2">
        <v>10813</v>
      </c>
      <c r="K18" s="2">
        <v>44354</v>
      </c>
      <c r="L18" s="2">
        <v>53444</v>
      </c>
    </row>
    <row r="19" spans="2:12" x14ac:dyDescent="0.2">
      <c r="B19" s="14" t="s">
        <v>417</v>
      </c>
      <c r="C19" s="54"/>
      <c r="E19" s="73">
        <v>87651</v>
      </c>
      <c r="F19" s="54">
        <v>71919</v>
      </c>
      <c r="G19" s="54">
        <v>86687</v>
      </c>
      <c r="H19" s="54">
        <v>32470</v>
      </c>
      <c r="I19" s="54">
        <v>7983</v>
      </c>
      <c r="J19" s="54">
        <v>10604</v>
      </c>
      <c r="K19" s="54">
        <v>49872</v>
      </c>
      <c r="L19" s="54">
        <v>61101</v>
      </c>
    </row>
    <row r="20" spans="2:12" x14ac:dyDescent="0.2">
      <c r="E20" s="22"/>
    </row>
    <row r="21" spans="2:12" x14ac:dyDescent="0.2">
      <c r="C21" s="1" t="s">
        <v>378</v>
      </c>
      <c r="E21" s="19">
        <v>70741</v>
      </c>
      <c r="F21" s="21">
        <v>62564</v>
      </c>
      <c r="G21" s="21">
        <v>70142</v>
      </c>
      <c r="H21" s="21">
        <v>29196</v>
      </c>
      <c r="I21" s="21">
        <v>7983</v>
      </c>
      <c r="J21" s="21">
        <v>4666</v>
      </c>
      <c r="K21" s="21">
        <v>12356</v>
      </c>
      <c r="L21" s="21">
        <v>21384</v>
      </c>
    </row>
    <row r="22" spans="2:12" x14ac:dyDescent="0.2">
      <c r="D22" s="1" t="s">
        <v>379</v>
      </c>
      <c r="E22" s="19">
        <v>20857</v>
      </c>
      <c r="F22" s="21">
        <v>19653</v>
      </c>
      <c r="G22" s="21">
        <v>19131</v>
      </c>
      <c r="H22" s="21">
        <v>4981</v>
      </c>
      <c r="I22" s="21">
        <v>4849</v>
      </c>
      <c r="J22" s="21">
        <v>3316</v>
      </c>
      <c r="K22" s="21">
        <v>7924</v>
      </c>
      <c r="L22" s="21">
        <v>15294</v>
      </c>
    </row>
    <row r="23" spans="2:12" x14ac:dyDescent="0.2">
      <c r="D23" s="1" t="s">
        <v>380</v>
      </c>
      <c r="E23" s="19">
        <v>2312</v>
      </c>
      <c r="F23" s="21">
        <v>2303</v>
      </c>
      <c r="G23" s="21">
        <v>1764</v>
      </c>
      <c r="H23" s="21">
        <v>641</v>
      </c>
      <c r="I23" s="21">
        <v>245</v>
      </c>
      <c r="J23" s="21">
        <v>190</v>
      </c>
      <c r="K23" s="21">
        <v>1324</v>
      </c>
      <c r="L23" s="21">
        <v>1785</v>
      </c>
    </row>
    <row r="24" spans="2:12" x14ac:dyDescent="0.2">
      <c r="D24" s="1" t="s">
        <v>381</v>
      </c>
      <c r="E24" s="19">
        <v>47300</v>
      </c>
      <c r="F24" s="21">
        <v>40363</v>
      </c>
      <c r="G24" s="21">
        <v>48963</v>
      </c>
      <c r="H24" s="21">
        <v>23508</v>
      </c>
      <c r="I24" s="21">
        <v>2857</v>
      </c>
      <c r="J24" s="21">
        <v>1149</v>
      </c>
      <c r="K24" s="24">
        <v>3108</v>
      </c>
      <c r="L24" s="21">
        <v>4261</v>
      </c>
    </row>
    <row r="25" spans="2:12" x14ac:dyDescent="0.2">
      <c r="D25" s="1" t="s">
        <v>382</v>
      </c>
      <c r="E25" s="19">
        <v>272</v>
      </c>
      <c r="F25" s="24">
        <v>245</v>
      </c>
      <c r="G25" s="24">
        <v>284</v>
      </c>
      <c r="H25" s="24">
        <v>66</v>
      </c>
      <c r="I25" s="24">
        <v>32</v>
      </c>
      <c r="J25" s="24">
        <v>11</v>
      </c>
      <c r="K25" s="24">
        <v>0</v>
      </c>
      <c r="L25" s="21">
        <v>44</v>
      </c>
    </row>
    <row r="26" spans="2:12" x14ac:dyDescent="0.2">
      <c r="D26" s="1" t="s">
        <v>383</v>
      </c>
      <c r="E26" s="19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2:12" x14ac:dyDescent="0.2">
      <c r="E27" s="19"/>
      <c r="F27" s="21"/>
      <c r="G27" s="21"/>
      <c r="H27" s="21"/>
      <c r="I27" s="21"/>
      <c r="J27" s="21"/>
      <c r="K27" s="21"/>
      <c r="L27" s="21"/>
    </row>
    <row r="28" spans="2:12" x14ac:dyDescent="0.2">
      <c r="C28" s="1" t="s">
        <v>384</v>
      </c>
      <c r="E28" s="19">
        <v>16910</v>
      </c>
      <c r="F28" s="21">
        <v>9355</v>
      </c>
      <c r="G28" s="21">
        <v>16545</v>
      </c>
      <c r="H28" s="21">
        <v>3274</v>
      </c>
      <c r="I28" s="24" t="s">
        <v>418</v>
      </c>
      <c r="J28" s="21">
        <v>5938</v>
      </c>
      <c r="K28" s="21">
        <v>37516</v>
      </c>
      <c r="L28" s="21">
        <v>39717</v>
      </c>
    </row>
    <row r="29" spans="2:12" x14ac:dyDescent="0.2">
      <c r="D29" s="1" t="s">
        <v>385</v>
      </c>
      <c r="E29" s="19">
        <v>1863</v>
      </c>
      <c r="F29" s="21">
        <v>1519</v>
      </c>
      <c r="G29" s="21">
        <v>1472</v>
      </c>
      <c r="H29" s="21">
        <v>445</v>
      </c>
      <c r="I29" s="24" t="s">
        <v>418</v>
      </c>
      <c r="J29" s="21">
        <v>380</v>
      </c>
      <c r="K29" s="21">
        <v>2361</v>
      </c>
      <c r="L29" s="21">
        <v>2500</v>
      </c>
    </row>
    <row r="30" spans="2:12" x14ac:dyDescent="0.2">
      <c r="D30" s="1" t="s">
        <v>386</v>
      </c>
      <c r="E30" s="19">
        <v>7657</v>
      </c>
      <c r="F30" s="21">
        <v>1969</v>
      </c>
      <c r="G30" s="21">
        <v>8003</v>
      </c>
      <c r="H30" s="21">
        <v>622</v>
      </c>
      <c r="I30" s="24" t="s">
        <v>418</v>
      </c>
      <c r="J30" s="24">
        <v>4391</v>
      </c>
      <c r="K30" s="24">
        <v>18581</v>
      </c>
      <c r="L30" s="24">
        <v>19859</v>
      </c>
    </row>
    <row r="31" spans="2:12" x14ac:dyDescent="0.2">
      <c r="D31" s="1" t="s">
        <v>387</v>
      </c>
      <c r="E31" s="19">
        <v>24</v>
      </c>
      <c r="F31" s="21">
        <v>15</v>
      </c>
      <c r="G31" s="21">
        <v>24</v>
      </c>
      <c r="H31" s="21">
        <v>19</v>
      </c>
      <c r="I31" s="24" t="s">
        <v>418</v>
      </c>
      <c r="J31" s="21">
        <v>0</v>
      </c>
      <c r="K31" s="21">
        <v>0</v>
      </c>
      <c r="L31" s="21">
        <v>0</v>
      </c>
    </row>
    <row r="32" spans="2:12" x14ac:dyDescent="0.2">
      <c r="D32" s="1" t="s">
        <v>388</v>
      </c>
      <c r="E32" s="19">
        <v>642</v>
      </c>
      <c r="F32" s="21">
        <v>331</v>
      </c>
      <c r="G32" s="21">
        <v>624</v>
      </c>
      <c r="H32" s="21">
        <v>239</v>
      </c>
      <c r="I32" s="24" t="s">
        <v>418</v>
      </c>
      <c r="J32" s="21">
        <v>25</v>
      </c>
      <c r="K32" s="21">
        <v>22</v>
      </c>
      <c r="L32" s="21">
        <v>22</v>
      </c>
    </row>
    <row r="33" spans="2:12" x14ac:dyDescent="0.2">
      <c r="D33" s="1" t="s">
        <v>389</v>
      </c>
      <c r="E33" s="19">
        <v>101</v>
      </c>
      <c r="F33" s="21">
        <v>35</v>
      </c>
      <c r="G33" s="21">
        <v>99</v>
      </c>
      <c r="H33" s="21">
        <v>35</v>
      </c>
      <c r="I33" s="24" t="s">
        <v>418</v>
      </c>
      <c r="J33" s="21">
        <v>4</v>
      </c>
      <c r="K33" s="21">
        <v>9</v>
      </c>
      <c r="L33" s="21">
        <v>11</v>
      </c>
    </row>
    <row r="34" spans="2:12" x14ac:dyDescent="0.2">
      <c r="D34" s="1" t="s">
        <v>382</v>
      </c>
      <c r="E34" s="19">
        <v>1039</v>
      </c>
      <c r="F34" s="21">
        <v>857</v>
      </c>
      <c r="G34" s="21">
        <v>1022</v>
      </c>
      <c r="H34" s="21">
        <v>318</v>
      </c>
      <c r="I34" s="24" t="s">
        <v>418</v>
      </c>
      <c r="J34" s="21">
        <v>9</v>
      </c>
      <c r="K34" s="21">
        <v>176</v>
      </c>
      <c r="L34" s="21">
        <v>168</v>
      </c>
    </row>
    <row r="35" spans="2:12" x14ac:dyDescent="0.2">
      <c r="D35" s="1" t="s">
        <v>383</v>
      </c>
      <c r="E35" s="19">
        <v>552</v>
      </c>
      <c r="F35" s="21">
        <v>305</v>
      </c>
      <c r="G35" s="21">
        <v>649</v>
      </c>
      <c r="H35" s="24">
        <v>15</v>
      </c>
      <c r="I35" s="24" t="s">
        <v>418</v>
      </c>
      <c r="J35" s="21">
        <v>558</v>
      </c>
      <c r="K35" s="21">
        <v>9739</v>
      </c>
      <c r="L35" s="21">
        <v>10187</v>
      </c>
    </row>
    <row r="36" spans="2:12" x14ac:dyDescent="0.2">
      <c r="D36" s="1" t="s">
        <v>390</v>
      </c>
      <c r="E36" s="19">
        <v>505</v>
      </c>
      <c r="F36" s="21">
        <v>502</v>
      </c>
      <c r="G36" s="21">
        <v>403</v>
      </c>
      <c r="H36" s="21">
        <v>0</v>
      </c>
      <c r="I36" s="24" t="s">
        <v>418</v>
      </c>
      <c r="J36" s="21">
        <v>133</v>
      </c>
      <c r="K36" s="21">
        <v>360</v>
      </c>
      <c r="L36" s="21">
        <v>503</v>
      </c>
    </row>
    <row r="37" spans="2:12" x14ac:dyDescent="0.2">
      <c r="D37" s="1" t="s">
        <v>391</v>
      </c>
      <c r="E37" s="19">
        <v>753</v>
      </c>
      <c r="F37" s="21">
        <v>247</v>
      </c>
      <c r="G37" s="21">
        <v>762</v>
      </c>
      <c r="H37" s="24">
        <v>64</v>
      </c>
      <c r="I37" s="24" t="s">
        <v>418</v>
      </c>
      <c r="J37" s="21">
        <v>376</v>
      </c>
      <c r="K37" s="24">
        <v>5768</v>
      </c>
      <c r="L37" s="21">
        <v>5825</v>
      </c>
    </row>
    <row r="38" spans="2:12" x14ac:dyDescent="0.2">
      <c r="D38" s="1" t="s">
        <v>392</v>
      </c>
      <c r="E38" s="19">
        <v>57</v>
      </c>
      <c r="F38" s="20">
        <v>57</v>
      </c>
      <c r="G38" s="20">
        <v>43</v>
      </c>
      <c r="H38" s="20">
        <v>0</v>
      </c>
      <c r="I38" s="24" t="s">
        <v>418</v>
      </c>
      <c r="J38" s="20">
        <v>11</v>
      </c>
      <c r="K38" s="20">
        <v>26</v>
      </c>
      <c r="L38" s="20">
        <v>40</v>
      </c>
    </row>
    <row r="39" spans="2:12" x14ac:dyDescent="0.2">
      <c r="B39" s="12"/>
      <c r="C39" s="12"/>
      <c r="D39" s="12" t="s">
        <v>393</v>
      </c>
      <c r="E39" s="74">
        <v>3717</v>
      </c>
      <c r="F39" s="12">
        <v>3518</v>
      </c>
      <c r="G39" s="12">
        <v>3444</v>
      </c>
      <c r="H39" s="12">
        <v>1517</v>
      </c>
      <c r="I39" s="24" t="s">
        <v>418</v>
      </c>
      <c r="J39" s="12">
        <v>51</v>
      </c>
      <c r="K39" s="12">
        <v>474</v>
      </c>
      <c r="L39" s="12">
        <v>602</v>
      </c>
    </row>
    <row r="40" spans="2:12" ht="18" thickBot="1" x14ac:dyDescent="0.25">
      <c r="B40" s="3"/>
      <c r="C40" s="3"/>
      <c r="D40" s="3"/>
      <c r="E40" s="75"/>
      <c r="F40" s="3"/>
      <c r="G40" s="3"/>
      <c r="H40" s="3"/>
      <c r="I40" s="3"/>
      <c r="J40" s="3"/>
      <c r="K40" s="3"/>
      <c r="L40" s="3"/>
    </row>
    <row r="41" spans="2:12" x14ac:dyDescent="0.2">
      <c r="E41" s="67" t="s">
        <v>146</v>
      </c>
    </row>
  </sheetData>
  <phoneticPr fontId="2"/>
  <pageMargins left="0.32" right="0.43" top="0.6" bottom="0.59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6"/>
  <sheetViews>
    <sheetView showGridLines="0" zoomScale="75" workbookViewId="0">
      <pane ySplit="270" activePane="bottomLeft"/>
      <selection sqref="A1:IV65536"/>
      <selection pane="bottomLeft" activeCell="D3" sqref="D3"/>
    </sheetView>
  </sheetViews>
  <sheetFormatPr defaultColWidth="12.125" defaultRowHeight="17.25" x14ac:dyDescent="0.2"/>
  <cols>
    <col min="1" max="1" width="13.375" style="2" customWidth="1"/>
    <col min="2" max="3" width="5.875" style="2" customWidth="1"/>
    <col min="4" max="4" width="17" style="2" customWidth="1"/>
    <col min="5" max="6" width="13.375" style="2" customWidth="1"/>
    <col min="7" max="7" width="14.625" style="2" customWidth="1"/>
    <col min="8" max="10" width="13.375" style="2" customWidth="1"/>
    <col min="11" max="256" width="12.125" style="2"/>
    <col min="257" max="257" width="13.375" style="2" customWidth="1"/>
    <col min="258" max="259" width="5.875" style="2" customWidth="1"/>
    <col min="260" max="260" width="17" style="2" customWidth="1"/>
    <col min="261" max="262" width="13.375" style="2" customWidth="1"/>
    <col min="263" max="263" width="14.625" style="2" customWidth="1"/>
    <col min="264" max="266" width="13.375" style="2" customWidth="1"/>
    <col min="267" max="512" width="12.125" style="2"/>
    <col min="513" max="513" width="13.375" style="2" customWidth="1"/>
    <col min="514" max="515" width="5.875" style="2" customWidth="1"/>
    <col min="516" max="516" width="17" style="2" customWidth="1"/>
    <col min="517" max="518" width="13.375" style="2" customWidth="1"/>
    <col min="519" max="519" width="14.625" style="2" customWidth="1"/>
    <col min="520" max="522" width="13.375" style="2" customWidth="1"/>
    <col min="523" max="768" width="12.125" style="2"/>
    <col min="769" max="769" width="13.375" style="2" customWidth="1"/>
    <col min="770" max="771" width="5.875" style="2" customWidth="1"/>
    <col min="772" max="772" width="17" style="2" customWidth="1"/>
    <col min="773" max="774" width="13.375" style="2" customWidth="1"/>
    <col min="775" max="775" width="14.625" style="2" customWidth="1"/>
    <col min="776" max="778" width="13.375" style="2" customWidth="1"/>
    <col min="779" max="1024" width="12.125" style="2"/>
    <col min="1025" max="1025" width="13.375" style="2" customWidth="1"/>
    <col min="1026" max="1027" width="5.875" style="2" customWidth="1"/>
    <col min="1028" max="1028" width="17" style="2" customWidth="1"/>
    <col min="1029" max="1030" width="13.375" style="2" customWidth="1"/>
    <col min="1031" max="1031" width="14.625" style="2" customWidth="1"/>
    <col min="1032" max="1034" width="13.375" style="2" customWidth="1"/>
    <col min="1035" max="1280" width="12.125" style="2"/>
    <col min="1281" max="1281" width="13.375" style="2" customWidth="1"/>
    <col min="1282" max="1283" width="5.875" style="2" customWidth="1"/>
    <col min="1284" max="1284" width="17" style="2" customWidth="1"/>
    <col min="1285" max="1286" width="13.375" style="2" customWidth="1"/>
    <col min="1287" max="1287" width="14.625" style="2" customWidth="1"/>
    <col min="1288" max="1290" width="13.375" style="2" customWidth="1"/>
    <col min="1291" max="1536" width="12.125" style="2"/>
    <col min="1537" max="1537" width="13.375" style="2" customWidth="1"/>
    <col min="1538" max="1539" width="5.875" style="2" customWidth="1"/>
    <col min="1540" max="1540" width="17" style="2" customWidth="1"/>
    <col min="1541" max="1542" width="13.375" style="2" customWidth="1"/>
    <col min="1543" max="1543" width="14.625" style="2" customWidth="1"/>
    <col min="1544" max="1546" width="13.375" style="2" customWidth="1"/>
    <col min="1547" max="1792" width="12.125" style="2"/>
    <col min="1793" max="1793" width="13.375" style="2" customWidth="1"/>
    <col min="1794" max="1795" width="5.875" style="2" customWidth="1"/>
    <col min="1796" max="1796" width="17" style="2" customWidth="1"/>
    <col min="1797" max="1798" width="13.375" style="2" customWidth="1"/>
    <col min="1799" max="1799" width="14.625" style="2" customWidth="1"/>
    <col min="1800" max="1802" width="13.375" style="2" customWidth="1"/>
    <col min="1803" max="2048" width="12.125" style="2"/>
    <col min="2049" max="2049" width="13.375" style="2" customWidth="1"/>
    <col min="2050" max="2051" width="5.875" style="2" customWidth="1"/>
    <col min="2052" max="2052" width="17" style="2" customWidth="1"/>
    <col min="2053" max="2054" width="13.375" style="2" customWidth="1"/>
    <col min="2055" max="2055" width="14.625" style="2" customWidth="1"/>
    <col min="2056" max="2058" width="13.375" style="2" customWidth="1"/>
    <col min="2059" max="2304" width="12.125" style="2"/>
    <col min="2305" max="2305" width="13.375" style="2" customWidth="1"/>
    <col min="2306" max="2307" width="5.875" style="2" customWidth="1"/>
    <col min="2308" max="2308" width="17" style="2" customWidth="1"/>
    <col min="2309" max="2310" width="13.375" style="2" customWidth="1"/>
    <col min="2311" max="2311" width="14.625" style="2" customWidth="1"/>
    <col min="2312" max="2314" width="13.375" style="2" customWidth="1"/>
    <col min="2315" max="2560" width="12.125" style="2"/>
    <col min="2561" max="2561" width="13.375" style="2" customWidth="1"/>
    <col min="2562" max="2563" width="5.875" style="2" customWidth="1"/>
    <col min="2564" max="2564" width="17" style="2" customWidth="1"/>
    <col min="2565" max="2566" width="13.375" style="2" customWidth="1"/>
    <col min="2567" max="2567" width="14.625" style="2" customWidth="1"/>
    <col min="2568" max="2570" width="13.375" style="2" customWidth="1"/>
    <col min="2571" max="2816" width="12.125" style="2"/>
    <col min="2817" max="2817" width="13.375" style="2" customWidth="1"/>
    <col min="2818" max="2819" width="5.875" style="2" customWidth="1"/>
    <col min="2820" max="2820" width="17" style="2" customWidth="1"/>
    <col min="2821" max="2822" width="13.375" style="2" customWidth="1"/>
    <col min="2823" max="2823" width="14.625" style="2" customWidth="1"/>
    <col min="2824" max="2826" width="13.375" style="2" customWidth="1"/>
    <col min="2827" max="3072" width="12.125" style="2"/>
    <col min="3073" max="3073" width="13.375" style="2" customWidth="1"/>
    <col min="3074" max="3075" width="5.875" style="2" customWidth="1"/>
    <col min="3076" max="3076" width="17" style="2" customWidth="1"/>
    <col min="3077" max="3078" width="13.375" style="2" customWidth="1"/>
    <col min="3079" max="3079" width="14.625" style="2" customWidth="1"/>
    <col min="3080" max="3082" width="13.375" style="2" customWidth="1"/>
    <col min="3083" max="3328" width="12.125" style="2"/>
    <col min="3329" max="3329" width="13.375" style="2" customWidth="1"/>
    <col min="3330" max="3331" width="5.875" style="2" customWidth="1"/>
    <col min="3332" max="3332" width="17" style="2" customWidth="1"/>
    <col min="3333" max="3334" width="13.375" style="2" customWidth="1"/>
    <col min="3335" max="3335" width="14.625" style="2" customWidth="1"/>
    <col min="3336" max="3338" width="13.375" style="2" customWidth="1"/>
    <col min="3339" max="3584" width="12.125" style="2"/>
    <col min="3585" max="3585" width="13.375" style="2" customWidth="1"/>
    <col min="3586" max="3587" width="5.875" style="2" customWidth="1"/>
    <col min="3588" max="3588" width="17" style="2" customWidth="1"/>
    <col min="3589" max="3590" width="13.375" style="2" customWidth="1"/>
    <col min="3591" max="3591" width="14.625" style="2" customWidth="1"/>
    <col min="3592" max="3594" width="13.375" style="2" customWidth="1"/>
    <col min="3595" max="3840" width="12.125" style="2"/>
    <col min="3841" max="3841" width="13.375" style="2" customWidth="1"/>
    <col min="3842" max="3843" width="5.875" style="2" customWidth="1"/>
    <col min="3844" max="3844" width="17" style="2" customWidth="1"/>
    <col min="3845" max="3846" width="13.375" style="2" customWidth="1"/>
    <col min="3847" max="3847" width="14.625" style="2" customWidth="1"/>
    <col min="3848" max="3850" width="13.375" style="2" customWidth="1"/>
    <col min="3851" max="4096" width="12.125" style="2"/>
    <col min="4097" max="4097" width="13.375" style="2" customWidth="1"/>
    <col min="4098" max="4099" width="5.875" style="2" customWidth="1"/>
    <col min="4100" max="4100" width="17" style="2" customWidth="1"/>
    <col min="4101" max="4102" width="13.375" style="2" customWidth="1"/>
    <col min="4103" max="4103" width="14.625" style="2" customWidth="1"/>
    <col min="4104" max="4106" width="13.375" style="2" customWidth="1"/>
    <col min="4107" max="4352" width="12.125" style="2"/>
    <col min="4353" max="4353" width="13.375" style="2" customWidth="1"/>
    <col min="4354" max="4355" width="5.875" style="2" customWidth="1"/>
    <col min="4356" max="4356" width="17" style="2" customWidth="1"/>
    <col min="4357" max="4358" width="13.375" style="2" customWidth="1"/>
    <col min="4359" max="4359" width="14.625" style="2" customWidth="1"/>
    <col min="4360" max="4362" width="13.375" style="2" customWidth="1"/>
    <col min="4363" max="4608" width="12.125" style="2"/>
    <col min="4609" max="4609" width="13.375" style="2" customWidth="1"/>
    <col min="4610" max="4611" width="5.875" style="2" customWidth="1"/>
    <col min="4612" max="4612" width="17" style="2" customWidth="1"/>
    <col min="4613" max="4614" width="13.375" style="2" customWidth="1"/>
    <col min="4615" max="4615" width="14.625" style="2" customWidth="1"/>
    <col min="4616" max="4618" width="13.375" style="2" customWidth="1"/>
    <col min="4619" max="4864" width="12.125" style="2"/>
    <col min="4865" max="4865" width="13.375" style="2" customWidth="1"/>
    <col min="4866" max="4867" width="5.875" style="2" customWidth="1"/>
    <col min="4868" max="4868" width="17" style="2" customWidth="1"/>
    <col min="4869" max="4870" width="13.375" style="2" customWidth="1"/>
    <col min="4871" max="4871" width="14.625" style="2" customWidth="1"/>
    <col min="4872" max="4874" width="13.375" style="2" customWidth="1"/>
    <col min="4875" max="5120" width="12.125" style="2"/>
    <col min="5121" max="5121" width="13.375" style="2" customWidth="1"/>
    <col min="5122" max="5123" width="5.875" style="2" customWidth="1"/>
    <col min="5124" max="5124" width="17" style="2" customWidth="1"/>
    <col min="5125" max="5126" width="13.375" style="2" customWidth="1"/>
    <col min="5127" max="5127" width="14.625" style="2" customWidth="1"/>
    <col min="5128" max="5130" width="13.375" style="2" customWidth="1"/>
    <col min="5131" max="5376" width="12.125" style="2"/>
    <col min="5377" max="5377" width="13.375" style="2" customWidth="1"/>
    <col min="5378" max="5379" width="5.875" style="2" customWidth="1"/>
    <col min="5380" max="5380" width="17" style="2" customWidth="1"/>
    <col min="5381" max="5382" width="13.375" style="2" customWidth="1"/>
    <col min="5383" max="5383" width="14.625" style="2" customWidth="1"/>
    <col min="5384" max="5386" width="13.375" style="2" customWidth="1"/>
    <col min="5387" max="5632" width="12.125" style="2"/>
    <col min="5633" max="5633" width="13.375" style="2" customWidth="1"/>
    <col min="5634" max="5635" width="5.875" style="2" customWidth="1"/>
    <col min="5636" max="5636" width="17" style="2" customWidth="1"/>
    <col min="5637" max="5638" width="13.375" style="2" customWidth="1"/>
    <col min="5639" max="5639" width="14.625" style="2" customWidth="1"/>
    <col min="5640" max="5642" width="13.375" style="2" customWidth="1"/>
    <col min="5643" max="5888" width="12.125" style="2"/>
    <col min="5889" max="5889" width="13.375" style="2" customWidth="1"/>
    <col min="5890" max="5891" width="5.875" style="2" customWidth="1"/>
    <col min="5892" max="5892" width="17" style="2" customWidth="1"/>
    <col min="5893" max="5894" width="13.375" style="2" customWidth="1"/>
    <col min="5895" max="5895" width="14.625" style="2" customWidth="1"/>
    <col min="5896" max="5898" width="13.375" style="2" customWidth="1"/>
    <col min="5899" max="6144" width="12.125" style="2"/>
    <col min="6145" max="6145" width="13.375" style="2" customWidth="1"/>
    <col min="6146" max="6147" width="5.875" style="2" customWidth="1"/>
    <col min="6148" max="6148" width="17" style="2" customWidth="1"/>
    <col min="6149" max="6150" width="13.375" style="2" customWidth="1"/>
    <col min="6151" max="6151" width="14.625" style="2" customWidth="1"/>
    <col min="6152" max="6154" width="13.375" style="2" customWidth="1"/>
    <col min="6155" max="6400" width="12.125" style="2"/>
    <col min="6401" max="6401" width="13.375" style="2" customWidth="1"/>
    <col min="6402" max="6403" width="5.875" style="2" customWidth="1"/>
    <col min="6404" max="6404" width="17" style="2" customWidth="1"/>
    <col min="6405" max="6406" width="13.375" style="2" customWidth="1"/>
    <col min="6407" max="6407" width="14.625" style="2" customWidth="1"/>
    <col min="6408" max="6410" width="13.375" style="2" customWidth="1"/>
    <col min="6411" max="6656" width="12.125" style="2"/>
    <col min="6657" max="6657" width="13.375" style="2" customWidth="1"/>
    <col min="6658" max="6659" width="5.875" style="2" customWidth="1"/>
    <col min="6660" max="6660" width="17" style="2" customWidth="1"/>
    <col min="6661" max="6662" width="13.375" style="2" customWidth="1"/>
    <col min="6663" max="6663" width="14.625" style="2" customWidth="1"/>
    <col min="6664" max="6666" width="13.375" style="2" customWidth="1"/>
    <col min="6667" max="6912" width="12.125" style="2"/>
    <col min="6913" max="6913" width="13.375" style="2" customWidth="1"/>
    <col min="6914" max="6915" width="5.875" style="2" customWidth="1"/>
    <col min="6916" max="6916" width="17" style="2" customWidth="1"/>
    <col min="6917" max="6918" width="13.375" style="2" customWidth="1"/>
    <col min="6919" max="6919" width="14.625" style="2" customWidth="1"/>
    <col min="6920" max="6922" width="13.375" style="2" customWidth="1"/>
    <col min="6923" max="7168" width="12.125" style="2"/>
    <col min="7169" max="7169" width="13.375" style="2" customWidth="1"/>
    <col min="7170" max="7171" width="5.875" style="2" customWidth="1"/>
    <col min="7172" max="7172" width="17" style="2" customWidth="1"/>
    <col min="7173" max="7174" width="13.375" style="2" customWidth="1"/>
    <col min="7175" max="7175" width="14.625" style="2" customWidth="1"/>
    <col min="7176" max="7178" width="13.375" style="2" customWidth="1"/>
    <col min="7179" max="7424" width="12.125" style="2"/>
    <col min="7425" max="7425" width="13.375" style="2" customWidth="1"/>
    <col min="7426" max="7427" width="5.875" style="2" customWidth="1"/>
    <col min="7428" max="7428" width="17" style="2" customWidth="1"/>
    <col min="7429" max="7430" width="13.375" style="2" customWidth="1"/>
    <col min="7431" max="7431" width="14.625" style="2" customWidth="1"/>
    <col min="7432" max="7434" width="13.375" style="2" customWidth="1"/>
    <col min="7435" max="7680" width="12.125" style="2"/>
    <col min="7681" max="7681" width="13.375" style="2" customWidth="1"/>
    <col min="7682" max="7683" width="5.875" style="2" customWidth="1"/>
    <col min="7684" max="7684" width="17" style="2" customWidth="1"/>
    <col min="7685" max="7686" width="13.375" style="2" customWidth="1"/>
    <col min="7687" max="7687" width="14.625" style="2" customWidth="1"/>
    <col min="7688" max="7690" width="13.375" style="2" customWidth="1"/>
    <col min="7691" max="7936" width="12.125" style="2"/>
    <col min="7937" max="7937" width="13.375" style="2" customWidth="1"/>
    <col min="7938" max="7939" width="5.875" style="2" customWidth="1"/>
    <col min="7940" max="7940" width="17" style="2" customWidth="1"/>
    <col min="7941" max="7942" width="13.375" style="2" customWidth="1"/>
    <col min="7943" max="7943" width="14.625" style="2" customWidth="1"/>
    <col min="7944" max="7946" width="13.375" style="2" customWidth="1"/>
    <col min="7947" max="8192" width="12.125" style="2"/>
    <col min="8193" max="8193" width="13.375" style="2" customWidth="1"/>
    <col min="8194" max="8195" width="5.875" style="2" customWidth="1"/>
    <col min="8196" max="8196" width="17" style="2" customWidth="1"/>
    <col min="8197" max="8198" width="13.375" style="2" customWidth="1"/>
    <col min="8199" max="8199" width="14.625" style="2" customWidth="1"/>
    <col min="8200" max="8202" width="13.375" style="2" customWidth="1"/>
    <col min="8203" max="8448" width="12.125" style="2"/>
    <col min="8449" max="8449" width="13.375" style="2" customWidth="1"/>
    <col min="8450" max="8451" width="5.875" style="2" customWidth="1"/>
    <col min="8452" max="8452" width="17" style="2" customWidth="1"/>
    <col min="8453" max="8454" width="13.375" style="2" customWidth="1"/>
    <col min="8455" max="8455" width="14.625" style="2" customWidth="1"/>
    <col min="8456" max="8458" width="13.375" style="2" customWidth="1"/>
    <col min="8459" max="8704" width="12.125" style="2"/>
    <col min="8705" max="8705" width="13.375" style="2" customWidth="1"/>
    <col min="8706" max="8707" width="5.875" style="2" customWidth="1"/>
    <col min="8708" max="8708" width="17" style="2" customWidth="1"/>
    <col min="8709" max="8710" width="13.375" style="2" customWidth="1"/>
    <col min="8711" max="8711" width="14.625" style="2" customWidth="1"/>
    <col min="8712" max="8714" width="13.375" style="2" customWidth="1"/>
    <col min="8715" max="8960" width="12.125" style="2"/>
    <col min="8961" max="8961" width="13.375" style="2" customWidth="1"/>
    <col min="8962" max="8963" width="5.875" style="2" customWidth="1"/>
    <col min="8964" max="8964" width="17" style="2" customWidth="1"/>
    <col min="8965" max="8966" width="13.375" style="2" customWidth="1"/>
    <col min="8967" max="8967" width="14.625" style="2" customWidth="1"/>
    <col min="8968" max="8970" width="13.375" style="2" customWidth="1"/>
    <col min="8971" max="9216" width="12.125" style="2"/>
    <col min="9217" max="9217" width="13.375" style="2" customWidth="1"/>
    <col min="9218" max="9219" width="5.875" style="2" customWidth="1"/>
    <col min="9220" max="9220" width="17" style="2" customWidth="1"/>
    <col min="9221" max="9222" width="13.375" style="2" customWidth="1"/>
    <col min="9223" max="9223" width="14.625" style="2" customWidth="1"/>
    <col min="9224" max="9226" width="13.375" style="2" customWidth="1"/>
    <col min="9227" max="9472" width="12.125" style="2"/>
    <col min="9473" max="9473" width="13.375" style="2" customWidth="1"/>
    <col min="9474" max="9475" width="5.875" style="2" customWidth="1"/>
    <col min="9476" max="9476" width="17" style="2" customWidth="1"/>
    <col min="9477" max="9478" width="13.375" style="2" customWidth="1"/>
    <col min="9479" max="9479" width="14.625" style="2" customWidth="1"/>
    <col min="9480" max="9482" width="13.375" style="2" customWidth="1"/>
    <col min="9483" max="9728" width="12.125" style="2"/>
    <col min="9729" max="9729" width="13.375" style="2" customWidth="1"/>
    <col min="9730" max="9731" width="5.875" style="2" customWidth="1"/>
    <col min="9732" max="9732" width="17" style="2" customWidth="1"/>
    <col min="9733" max="9734" width="13.375" style="2" customWidth="1"/>
    <col min="9735" max="9735" width="14.625" style="2" customWidth="1"/>
    <col min="9736" max="9738" width="13.375" style="2" customWidth="1"/>
    <col min="9739" max="9984" width="12.125" style="2"/>
    <col min="9985" max="9985" width="13.375" style="2" customWidth="1"/>
    <col min="9986" max="9987" width="5.875" style="2" customWidth="1"/>
    <col min="9988" max="9988" width="17" style="2" customWidth="1"/>
    <col min="9989" max="9990" width="13.375" style="2" customWidth="1"/>
    <col min="9991" max="9991" width="14.625" style="2" customWidth="1"/>
    <col min="9992" max="9994" width="13.375" style="2" customWidth="1"/>
    <col min="9995" max="10240" width="12.125" style="2"/>
    <col min="10241" max="10241" width="13.375" style="2" customWidth="1"/>
    <col min="10242" max="10243" width="5.875" style="2" customWidth="1"/>
    <col min="10244" max="10244" width="17" style="2" customWidth="1"/>
    <col min="10245" max="10246" width="13.375" style="2" customWidth="1"/>
    <col min="10247" max="10247" width="14.625" style="2" customWidth="1"/>
    <col min="10248" max="10250" width="13.375" style="2" customWidth="1"/>
    <col min="10251" max="10496" width="12.125" style="2"/>
    <col min="10497" max="10497" width="13.375" style="2" customWidth="1"/>
    <col min="10498" max="10499" width="5.875" style="2" customWidth="1"/>
    <col min="10500" max="10500" width="17" style="2" customWidth="1"/>
    <col min="10501" max="10502" width="13.375" style="2" customWidth="1"/>
    <col min="10503" max="10503" width="14.625" style="2" customWidth="1"/>
    <col min="10504" max="10506" width="13.375" style="2" customWidth="1"/>
    <col min="10507" max="10752" width="12.125" style="2"/>
    <col min="10753" max="10753" width="13.375" style="2" customWidth="1"/>
    <col min="10754" max="10755" width="5.875" style="2" customWidth="1"/>
    <col min="10756" max="10756" width="17" style="2" customWidth="1"/>
    <col min="10757" max="10758" width="13.375" style="2" customWidth="1"/>
    <col min="10759" max="10759" width="14.625" style="2" customWidth="1"/>
    <col min="10760" max="10762" width="13.375" style="2" customWidth="1"/>
    <col min="10763" max="11008" width="12.125" style="2"/>
    <col min="11009" max="11009" width="13.375" style="2" customWidth="1"/>
    <col min="11010" max="11011" width="5.875" style="2" customWidth="1"/>
    <col min="11012" max="11012" width="17" style="2" customWidth="1"/>
    <col min="11013" max="11014" width="13.375" style="2" customWidth="1"/>
    <col min="11015" max="11015" width="14.625" style="2" customWidth="1"/>
    <col min="11016" max="11018" width="13.375" style="2" customWidth="1"/>
    <col min="11019" max="11264" width="12.125" style="2"/>
    <col min="11265" max="11265" width="13.375" style="2" customWidth="1"/>
    <col min="11266" max="11267" width="5.875" style="2" customWidth="1"/>
    <col min="11268" max="11268" width="17" style="2" customWidth="1"/>
    <col min="11269" max="11270" width="13.375" style="2" customWidth="1"/>
    <col min="11271" max="11271" width="14.625" style="2" customWidth="1"/>
    <col min="11272" max="11274" width="13.375" style="2" customWidth="1"/>
    <col min="11275" max="11520" width="12.125" style="2"/>
    <col min="11521" max="11521" width="13.375" style="2" customWidth="1"/>
    <col min="11522" max="11523" width="5.875" style="2" customWidth="1"/>
    <col min="11524" max="11524" width="17" style="2" customWidth="1"/>
    <col min="11525" max="11526" width="13.375" style="2" customWidth="1"/>
    <col min="11527" max="11527" width="14.625" style="2" customWidth="1"/>
    <col min="11528" max="11530" width="13.375" style="2" customWidth="1"/>
    <col min="11531" max="11776" width="12.125" style="2"/>
    <col min="11777" max="11777" width="13.375" style="2" customWidth="1"/>
    <col min="11778" max="11779" width="5.875" style="2" customWidth="1"/>
    <col min="11780" max="11780" width="17" style="2" customWidth="1"/>
    <col min="11781" max="11782" width="13.375" style="2" customWidth="1"/>
    <col min="11783" max="11783" width="14.625" style="2" customWidth="1"/>
    <col min="11784" max="11786" width="13.375" style="2" customWidth="1"/>
    <col min="11787" max="12032" width="12.125" style="2"/>
    <col min="12033" max="12033" width="13.375" style="2" customWidth="1"/>
    <col min="12034" max="12035" width="5.875" style="2" customWidth="1"/>
    <col min="12036" max="12036" width="17" style="2" customWidth="1"/>
    <col min="12037" max="12038" width="13.375" style="2" customWidth="1"/>
    <col min="12039" max="12039" width="14.625" style="2" customWidth="1"/>
    <col min="12040" max="12042" width="13.375" style="2" customWidth="1"/>
    <col min="12043" max="12288" width="12.125" style="2"/>
    <col min="12289" max="12289" width="13.375" style="2" customWidth="1"/>
    <col min="12290" max="12291" width="5.875" style="2" customWidth="1"/>
    <col min="12292" max="12292" width="17" style="2" customWidth="1"/>
    <col min="12293" max="12294" width="13.375" style="2" customWidth="1"/>
    <col min="12295" max="12295" width="14.625" style="2" customWidth="1"/>
    <col min="12296" max="12298" width="13.375" style="2" customWidth="1"/>
    <col min="12299" max="12544" width="12.125" style="2"/>
    <col min="12545" max="12545" width="13.375" style="2" customWidth="1"/>
    <col min="12546" max="12547" width="5.875" style="2" customWidth="1"/>
    <col min="12548" max="12548" width="17" style="2" customWidth="1"/>
    <col min="12549" max="12550" width="13.375" style="2" customWidth="1"/>
    <col min="12551" max="12551" width="14.625" style="2" customWidth="1"/>
    <col min="12552" max="12554" width="13.375" style="2" customWidth="1"/>
    <col min="12555" max="12800" width="12.125" style="2"/>
    <col min="12801" max="12801" width="13.375" style="2" customWidth="1"/>
    <col min="12802" max="12803" width="5.875" style="2" customWidth="1"/>
    <col min="12804" max="12804" width="17" style="2" customWidth="1"/>
    <col min="12805" max="12806" width="13.375" style="2" customWidth="1"/>
    <col min="12807" max="12807" width="14.625" style="2" customWidth="1"/>
    <col min="12808" max="12810" width="13.375" style="2" customWidth="1"/>
    <col min="12811" max="13056" width="12.125" style="2"/>
    <col min="13057" max="13057" width="13.375" style="2" customWidth="1"/>
    <col min="13058" max="13059" width="5.875" style="2" customWidth="1"/>
    <col min="13060" max="13060" width="17" style="2" customWidth="1"/>
    <col min="13061" max="13062" width="13.375" style="2" customWidth="1"/>
    <col min="13063" max="13063" width="14.625" style="2" customWidth="1"/>
    <col min="13064" max="13066" width="13.375" style="2" customWidth="1"/>
    <col min="13067" max="13312" width="12.125" style="2"/>
    <col min="13313" max="13313" width="13.375" style="2" customWidth="1"/>
    <col min="13314" max="13315" width="5.875" style="2" customWidth="1"/>
    <col min="13316" max="13316" width="17" style="2" customWidth="1"/>
    <col min="13317" max="13318" width="13.375" style="2" customWidth="1"/>
    <col min="13319" max="13319" width="14.625" style="2" customWidth="1"/>
    <col min="13320" max="13322" width="13.375" style="2" customWidth="1"/>
    <col min="13323" max="13568" width="12.125" style="2"/>
    <col min="13569" max="13569" width="13.375" style="2" customWidth="1"/>
    <col min="13570" max="13571" width="5.875" style="2" customWidth="1"/>
    <col min="13572" max="13572" width="17" style="2" customWidth="1"/>
    <col min="13573" max="13574" width="13.375" style="2" customWidth="1"/>
    <col min="13575" max="13575" width="14.625" style="2" customWidth="1"/>
    <col min="13576" max="13578" width="13.375" style="2" customWidth="1"/>
    <col min="13579" max="13824" width="12.125" style="2"/>
    <col min="13825" max="13825" width="13.375" style="2" customWidth="1"/>
    <col min="13826" max="13827" width="5.875" style="2" customWidth="1"/>
    <col min="13828" max="13828" width="17" style="2" customWidth="1"/>
    <col min="13829" max="13830" width="13.375" style="2" customWidth="1"/>
    <col min="13831" max="13831" width="14.625" style="2" customWidth="1"/>
    <col min="13832" max="13834" width="13.375" style="2" customWidth="1"/>
    <col min="13835" max="14080" width="12.125" style="2"/>
    <col min="14081" max="14081" width="13.375" style="2" customWidth="1"/>
    <col min="14082" max="14083" width="5.875" style="2" customWidth="1"/>
    <col min="14084" max="14084" width="17" style="2" customWidth="1"/>
    <col min="14085" max="14086" width="13.375" style="2" customWidth="1"/>
    <col min="14087" max="14087" width="14.625" style="2" customWidth="1"/>
    <col min="14088" max="14090" width="13.375" style="2" customWidth="1"/>
    <col min="14091" max="14336" width="12.125" style="2"/>
    <col min="14337" max="14337" width="13.375" style="2" customWidth="1"/>
    <col min="14338" max="14339" width="5.875" style="2" customWidth="1"/>
    <col min="14340" max="14340" width="17" style="2" customWidth="1"/>
    <col min="14341" max="14342" width="13.375" style="2" customWidth="1"/>
    <col min="14343" max="14343" width="14.625" style="2" customWidth="1"/>
    <col min="14344" max="14346" width="13.375" style="2" customWidth="1"/>
    <col min="14347" max="14592" width="12.125" style="2"/>
    <col min="14593" max="14593" width="13.375" style="2" customWidth="1"/>
    <col min="14594" max="14595" width="5.875" style="2" customWidth="1"/>
    <col min="14596" max="14596" width="17" style="2" customWidth="1"/>
    <col min="14597" max="14598" width="13.375" style="2" customWidth="1"/>
    <col min="14599" max="14599" width="14.625" style="2" customWidth="1"/>
    <col min="14600" max="14602" width="13.375" style="2" customWidth="1"/>
    <col min="14603" max="14848" width="12.125" style="2"/>
    <col min="14849" max="14849" width="13.375" style="2" customWidth="1"/>
    <col min="14850" max="14851" width="5.875" style="2" customWidth="1"/>
    <col min="14852" max="14852" width="17" style="2" customWidth="1"/>
    <col min="14853" max="14854" width="13.375" style="2" customWidth="1"/>
    <col min="14855" max="14855" width="14.625" style="2" customWidth="1"/>
    <col min="14856" max="14858" width="13.375" style="2" customWidth="1"/>
    <col min="14859" max="15104" width="12.125" style="2"/>
    <col min="15105" max="15105" width="13.375" style="2" customWidth="1"/>
    <col min="15106" max="15107" width="5.875" style="2" customWidth="1"/>
    <col min="15108" max="15108" width="17" style="2" customWidth="1"/>
    <col min="15109" max="15110" width="13.375" style="2" customWidth="1"/>
    <col min="15111" max="15111" width="14.625" style="2" customWidth="1"/>
    <col min="15112" max="15114" width="13.375" style="2" customWidth="1"/>
    <col min="15115" max="15360" width="12.125" style="2"/>
    <col min="15361" max="15361" width="13.375" style="2" customWidth="1"/>
    <col min="15362" max="15363" width="5.875" style="2" customWidth="1"/>
    <col min="15364" max="15364" width="17" style="2" customWidth="1"/>
    <col min="15365" max="15366" width="13.375" style="2" customWidth="1"/>
    <col min="15367" max="15367" width="14.625" style="2" customWidth="1"/>
    <col min="15368" max="15370" width="13.375" style="2" customWidth="1"/>
    <col min="15371" max="15616" width="12.125" style="2"/>
    <col min="15617" max="15617" width="13.375" style="2" customWidth="1"/>
    <col min="15618" max="15619" width="5.875" style="2" customWidth="1"/>
    <col min="15620" max="15620" width="17" style="2" customWidth="1"/>
    <col min="15621" max="15622" width="13.375" style="2" customWidth="1"/>
    <col min="15623" max="15623" width="14.625" style="2" customWidth="1"/>
    <col min="15624" max="15626" width="13.375" style="2" customWidth="1"/>
    <col min="15627" max="15872" width="12.125" style="2"/>
    <col min="15873" max="15873" width="13.375" style="2" customWidth="1"/>
    <col min="15874" max="15875" width="5.875" style="2" customWidth="1"/>
    <col min="15876" max="15876" width="17" style="2" customWidth="1"/>
    <col min="15877" max="15878" width="13.375" style="2" customWidth="1"/>
    <col min="15879" max="15879" width="14.625" style="2" customWidth="1"/>
    <col min="15880" max="15882" width="13.375" style="2" customWidth="1"/>
    <col min="15883" max="16128" width="12.125" style="2"/>
    <col min="16129" max="16129" width="13.375" style="2" customWidth="1"/>
    <col min="16130" max="16131" width="5.875" style="2" customWidth="1"/>
    <col min="16132" max="16132" width="17" style="2" customWidth="1"/>
    <col min="16133" max="16134" width="13.375" style="2" customWidth="1"/>
    <col min="16135" max="16135" width="14.625" style="2" customWidth="1"/>
    <col min="16136" max="16138" width="13.375" style="2" customWidth="1"/>
    <col min="16139" max="16384" width="12.125" style="2"/>
  </cols>
  <sheetData>
    <row r="1" spans="1:12" x14ac:dyDescent="0.2">
      <c r="A1" s="1"/>
    </row>
    <row r="5" spans="1:12" x14ac:dyDescent="0.2">
      <c r="E5" s="13"/>
      <c r="F5" s="13"/>
      <c r="K5" s="13"/>
    </row>
    <row r="6" spans="1:12" x14ac:dyDescent="0.2">
      <c r="E6" s="71" t="s">
        <v>419</v>
      </c>
    </row>
    <row r="7" spans="1:12" ht="18" thickBot="1" x14ac:dyDescent="0.25">
      <c r="B7" s="3"/>
      <c r="C7" s="3"/>
      <c r="D7" s="5" t="s">
        <v>420</v>
      </c>
      <c r="E7" s="3"/>
      <c r="F7" s="3"/>
      <c r="G7" s="3"/>
      <c r="H7" s="3"/>
      <c r="I7" s="3"/>
      <c r="J7" s="3"/>
      <c r="K7" s="5" t="s">
        <v>421</v>
      </c>
      <c r="L7" s="3"/>
    </row>
    <row r="8" spans="1:12" x14ac:dyDescent="0.2">
      <c r="E8" s="39"/>
      <c r="F8" s="9"/>
      <c r="G8" s="40" t="s">
        <v>422</v>
      </c>
      <c r="H8" s="9"/>
      <c r="I8" s="9"/>
      <c r="J8" s="9"/>
      <c r="K8" s="22"/>
    </row>
    <row r="9" spans="1:12" x14ac:dyDescent="0.2">
      <c r="E9" s="39"/>
      <c r="F9" s="40" t="s">
        <v>423</v>
      </c>
      <c r="G9" s="9"/>
      <c r="H9" s="39"/>
      <c r="I9" s="40" t="s">
        <v>424</v>
      </c>
      <c r="J9" s="9"/>
      <c r="K9" s="10" t="s">
        <v>425</v>
      </c>
      <c r="L9" s="9"/>
    </row>
    <row r="10" spans="1:12" x14ac:dyDescent="0.2">
      <c r="B10" s="9"/>
      <c r="C10" s="9"/>
      <c r="D10" s="9"/>
      <c r="E10" s="42" t="s">
        <v>426</v>
      </c>
      <c r="F10" s="42" t="s">
        <v>427</v>
      </c>
      <c r="G10" s="42" t="s">
        <v>428</v>
      </c>
      <c r="H10" s="42" t="s">
        <v>426</v>
      </c>
      <c r="I10" s="42" t="s">
        <v>427</v>
      </c>
      <c r="J10" s="42" t="s">
        <v>429</v>
      </c>
      <c r="K10" s="42" t="s">
        <v>426</v>
      </c>
      <c r="L10" s="42" t="s">
        <v>427</v>
      </c>
    </row>
    <row r="11" spans="1:12" x14ac:dyDescent="0.2">
      <c r="E11" s="22"/>
    </row>
    <row r="12" spans="1:12" x14ac:dyDescent="0.2">
      <c r="C12" s="1" t="s">
        <v>430</v>
      </c>
      <c r="E12" s="19">
        <v>81878</v>
      </c>
      <c r="F12" s="21">
        <v>85908</v>
      </c>
      <c r="G12" s="21">
        <v>-6616</v>
      </c>
      <c r="H12" s="21">
        <v>1016</v>
      </c>
      <c r="I12" s="21">
        <v>1226</v>
      </c>
      <c r="J12" s="21">
        <v>-365</v>
      </c>
      <c r="K12" s="21">
        <v>95420</v>
      </c>
      <c r="L12" s="21">
        <v>95740</v>
      </c>
    </row>
    <row r="13" spans="1:12" x14ac:dyDescent="0.2">
      <c r="C13" s="1" t="s">
        <v>431</v>
      </c>
      <c r="E13" s="19">
        <v>83836</v>
      </c>
      <c r="F13" s="21">
        <v>86801</v>
      </c>
      <c r="G13" s="21">
        <v>-6443</v>
      </c>
      <c r="H13" s="21">
        <v>894</v>
      </c>
      <c r="I13" s="21">
        <v>1142</v>
      </c>
      <c r="J13" s="21">
        <v>-323</v>
      </c>
      <c r="K13" s="21">
        <v>100198</v>
      </c>
      <c r="L13" s="21">
        <v>100341</v>
      </c>
    </row>
    <row r="14" spans="1:12" x14ac:dyDescent="0.2">
      <c r="C14" s="1" t="s">
        <v>432</v>
      </c>
      <c r="E14" s="19">
        <v>85493</v>
      </c>
      <c r="F14" s="21">
        <v>88847</v>
      </c>
      <c r="G14" s="21">
        <v>-5891</v>
      </c>
      <c r="H14" s="21">
        <v>847</v>
      </c>
      <c r="I14" s="21">
        <v>1125</v>
      </c>
      <c r="J14" s="21">
        <v>-373</v>
      </c>
      <c r="K14" s="21">
        <v>105426</v>
      </c>
      <c r="L14" s="21">
        <v>106080</v>
      </c>
    </row>
    <row r="15" spans="1:12" x14ac:dyDescent="0.2">
      <c r="C15" s="1"/>
      <c r="E15" s="19"/>
      <c r="F15" s="21"/>
      <c r="G15" s="21"/>
      <c r="H15" s="21"/>
      <c r="I15" s="21"/>
      <c r="J15" s="21"/>
      <c r="K15" s="21"/>
      <c r="L15" s="21"/>
    </row>
    <row r="16" spans="1:12" x14ac:dyDescent="0.2">
      <c r="B16" s="13"/>
      <c r="C16" s="1" t="s">
        <v>433</v>
      </c>
      <c r="D16" s="18"/>
      <c r="E16" s="19">
        <v>90320</v>
      </c>
      <c r="F16" s="21">
        <v>93252</v>
      </c>
      <c r="G16" s="21">
        <v>-6053</v>
      </c>
      <c r="H16" s="21">
        <v>870</v>
      </c>
      <c r="I16" s="21">
        <v>1113</v>
      </c>
      <c r="J16" s="21">
        <v>-372</v>
      </c>
      <c r="K16" s="21">
        <v>114665</v>
      </c>
      <c r="L16" s="21">
        <v>115141</v>
      </c>
    </row>
    <row r="17" spans="2:12" x14ac:dyDescent="0.2">
      <c r="B17" s="13"/>
      <c r="C17" s="1" t="s">
        <v>434</v>
      </c>
      <c r="D17" s="18"/>
      <c r="E17" s="19">
        <v>95024</v>
      </c>
      <c r="F17" s="21">
        <v>97154</v>
      </c>
      <c r="G17" s="21">
        <v>-4112</v>
      </c>
      <c r="H17" s="21">
        <v>991</v>
      </c>
      <c r="I17" s="21">
        <v>1203</v>
      </c>
      <c r="J17" s="21">
        <v>-383</v>
      </c>
      <c r="K17" s="21">
        <v>110275</v>
      </c>
      <c r="L17" s="21">
        <v>109803</v>
      </c>
    </row>
    <row r="18" spans="2:12" x14ac:dyDescent="0.2">
      <c r="B18" s="13"/>
      <c r="C18" s="1" t="s">
        <v>435</v>
      </c>
      <c r="D18" s="18"/>
      <c r="E18" s="19">
        <v>98459</v>
      </c>
      <c r="F18" s="21">
        <v>100793</v>
      </c>
      <c r="G18" s="21">
        <v>-5380</v>
      </c>
      <c r="H18" s="21">
        <v>1003</v>
      </c>
      <c r="I18" s="21">
        <v>1227</v>
      </c>
      <c r="J18" s="21">
        <v>-382</v>
      </c>
      <c r="K18" s="21">
        <v>113081</v>
      </c>
      <c r="L18" s="21">
        <v>112986</v>
      </c>
    </row>
    <row r="19" spans="2:12" x14ac:dyDescent="0.2">
      <c r="B19" s="13"/>
      <c r="C19" s="14" t="s">
        <v>436</v>
      </c>
      <c r="D19" s="13"/>
      <c r="E19" s="76">
        <v>90568</v>
      </c>
      <c r="F19" s="36">
        <v>93855</v>
      </c>
      <c r="G19" s="36">
        <v>-5879</v>
      </c>
      <c r="H19" s="36">
        <v>981</v>
      </c>
      <c r="I19" s="36">
        <v>1215</v>
      </c>
      <c r="J19" s="36">
        <v>-391</v>
      </c>
      <c r="K19" s="36">
        <v>111784</v>
      </c>
      <c r="L19" s="36">
        <v>111844</v>
      </c>
    </row>
    <row r="20" spans="2:12" x14ac:dyDescent="0.2">
      <c r="B20" s="9"/>
      <c r="C20" s="9"/>
      <c r="D20" s="9"/>
      <c r="E20" s="39"/>
      <c r="F20" s="9"/>
      <c r="G20" s="9"/>
      <c r="H20" s="9"/>
      <c r="I20" s="9"/>
      <c r="J20" s="9"/>
      <c r="K20" s="9"/>
      <c r="L20" s="9"/>
    </row>
    <row r="21" spans="2:12" x14ac:dyDescent="0.2">
      <c r="E21" s="41" t="s">
        <v>437</v>
      </c>
      <c r="F21" s="22"/>
      <c r="I21" s="22"/>
    </row>
    <row r="22" spans="2:12" x14ac:dyDescent="0.2">
      <c r="B22" s="12"/>
      <c r="C22" s="12"/>
      <c r="D22" s="12"/>
      <c r="E22" s="42" t="s">
        <v>438</v>
      </c>
      <c r="F22" s="10" t="s">
        <v>439</v>
      </c>
      <c r="G22" s="9"/>
      <c r="H22" s="9"/>
      <c r="I22" s="10" t="s">
        <v>440</v>
      </c>
      <c r="J22" s="9"/>
      <c r="K22" s="9"/>
      <c r="L22" s="12"/>
    </row>
    <row r="23" spans="2:12" x14ac:dyDescent="0.2">
      <c r="B23" s="9"/>
      <c r="C23" s="9"/>
      <c r="D23" s="9"/>
      <c r="E23" s="10" t="s">
        <v>441</v>
      </c>
      <c r="F23" s="42" t="s">
        <v>442</v>
      </c>
      <c r="G23" s="42" t="s">
        <v>443</v>
      </c>
      <c r="H23" s="10" t="s">
        <v>441</v>
      </c>
      <c r="I23" s="42" t="s">
        <v>442</v>
      </c>
      <c r="J23" s="42" t="s">
        <v>443</v>
      </c>
      <c r="K23" s="42" t="s">
        <v>429</v>
      </c>
      <c r="L23" s="12"/>
    </row>
    <row r="24" spans="2:12" x14ac:dyDescent="0.2">
      <c r="E24" s="22"/>
    </row>
    <row r="25" spans="2:12" x14ac:dyDescent="0.2">
      <c r="C25" s="1" t="s">
        <v>430</v>
      </c>
      <c r="E25" s="19">
        <v>148</v>
      </c>
      <c r="F25" s="21">
        <v>24</v>
      </c>
      <c r="G25" s="21">
        <v>18</v>
      </c>
      <c r="H25" s="21">
        <v>-2</v>
      </c>
      <c r="I25" s="24" t="s">
        <v>128</v>
      </c>
      <c r="J25" s="24" t="s">
        <v>128</v>
      </c>
      <c r="K25" s="24" t="s">
        <v>128</v>
      </c>
    </row>
    <row r="26" spans="2:12" x14ac:dyDescent="0.2">
      <c r="C26" s="1" t="s">
        <v>431</v>
      </c>
      <c r="E26" s="19">
        <v>131</v>
      </c>
      <c r="F26" s="21">
        <v>24</v>
      </c>
      <c r="G26" s="21">
        <v>18</v>
      </c>
      <c r="H26" s="21">
        <v>-2</v>
      </c>
      <c r="I26" s="24" t="s">
        <v>128</v>
      </c>
      <c r="J26" s="24" t="s">
        <v>128</v>
      </c>
      <c r="K26" s="24" t="s">
        <v>128</v>
      </c>
    </row>
    <row r="27" spans="2:12" x14ac:dyDescent="0.2">
      <c r="C27" s="1" t="s">
        <v>432</v>
      </c>
      <c r="E27" s="19">
        <v>72</v>
      </c>
      <c r="F27" s="21">
        <v>22</v>
      </c>
      <c r="G27" s="21">
        <v>15</v>
      </c>
      <c r="H27" s="21">
        <v>1</v>
      </c>
      <c r="I27" s="24" t="s">
        <v>128</v>
      </c>
      <c r="J27" s="24" t="s">
        <v>128</v>
      </c>
      <c r="K27" s="24" t="s">
        <v>128</v>
      </c>
    </row>
    <row r="28" spans="2:12" x14ac:dyDescent="0.2">
      <c r="C28" s="1"/>
      <c r="E28" s="19"/>
      <c r="F28" s="21"/>
      <c r="G28" s="21"/>
      <c r="H28" s="21"/>
      <c r="I28" s="24"/>
      <c r="J28" s="24"/>
      <c r="K28" s="24"/>
    </row>
    <row r="29" spans="2:12" x14ac:dyDescent="0.2">
      <c r="B29" s="13"/>
      <c r="C29" s="1" t="s">
        <v>433</v>
      </c>
      <c r="D29" s="18"/>
      <c r="E29" s="19">
        <v>58</v>
      </c>
      <c r="F29" s="21">
        <v>26</v>
      </c>
      <c r="G29" s="21">
        <v>17</v>
      </c>
      <c r="H29" s="21">
        <v>2</v>
      </c>
      <c r="I29" s="24" t="s">
        <v>128</v>
      </c>
      <c r="J29" s="24" t="s">
        <v>128</v>
      </c>
      <c r="K29" s="24" t="s">
        <v>128</v>
      </c>
    </row>
    <row r="30" spans="2:12" x14ac:dyDescent="0.2">
      <c r="B30" s="13"/>
      <c r="C30" s="1" t="s">
        <v>444</v>
      </c>
      <c r="D30" s="18"/>
      <c r="E30" s="19">
        <v>6</v>
      </c>
      <c r="F30" s="21">
        <v>27</v>
      </c>
      <c r="G30" s="21">
        <v>18</v>
      </c>
      <c r="H30" s="21">
        <v>2</v>
      </c>
      <c r="I30" s="24">
        <v>42201</v>
      </c>
      <c r="J30" s="24">
        <v>40031</v>
      </c>
      <c r="K30" s="24">
        <v>1299</v>
      </c>
    </row>
    <row r="31" spans="2:12" x14ac:dyDescent="0.2">
      <c r="B31" s="13"/>
      <c r="C31" s="1" t="s">
        <v>435</v>
      </c>
      <c r="D31" s="18"/>
      <c r="E31" s="19">
        <v>32</v>
      </c>
      <c r="F31" s="21">
        <v>26</v>
      </c>
      <c r="G31" s="21">
        <v>19</v>
      </c>
      <c r="H31" s="21">
        <v>1</v>
      </c>
      <c r="I31" s="24">
        <v>51161</v>
      </c>
      <c r="J31" s="24">
        <v>49921</v>
      </c>
      <c r="K31" s="24">
        <v>706</v>
      </c>
    </row>
    <row r="32" spans="2:12" x14ac:dyDescent="0.2">
      <c r="B32" s="13"/>
      <c r="C32" s="14" t="s">
        <v>436</v>
      </c>
      <c r="D32" s="13"/>
      <c r="E32" s="76">
        <v>88</v>
      </c>
      <c r="F32" s="36">
        <v>24</v>
      </c>
      <c r="G32" s="36">
        <v>18</v>
      </c>
      <c r="H32" s="36">
        <v>-1</v>
      </c>
      <c r="I32" s="77">
        <v>56307</v>
      </c>
      <c r="J32" s="77">
        <v>56070</v>
      </c>
      <c r="K32" s="77">
        <v>459</v>
      </c>
    </row>
    <row r="33" spans="1:12" ht="18" thickBot="1" x14ac:dyDescent="0.25">
      <c r="B33" s="3"/>
      <c r="C33" s="3"/>
      <c r="D33" s="3"/>
      <c r="E33" s="25"/>
      <c r="F33" s="3"/>
      <c r="G33" s="3"/>
      <c r="H33" s="3"/>
      <c r="I33" s="3"/>
      <c r="J33" s="3"/>
      <c r="K33" s="3"/>
      <c r="L33" s="12"/>
    </row>
    <row r="34" spans="1:12" x14ac:dyDescent="0.2">
      <c r="A34" s="13"/>
      <c r="D34" s="1" t="s">
        <v>445</v>
      </c>
    </row>
    <row r="35" spans="1:12" x14ac:dyDescent="0.2">
      <c r="D35" s="1" t="s">
        <v>146</v>
      </c>
    </row>
    <row r="36" spans="1:12" x14ac:dyDescent="0.2">
      <c r="A36" s="1"/>
      <c r="E36" s="13"/>
    </row>
  </sheetData>
  <phoneticPr fontId="2"/>
  <pageMargins left="0.32" right="0.43" top="0.6" bottom="0.59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9"/>
  <sheetViews>
    <sheetView showGridLines="0" zoomScale="75" zoomScaleNormal="100" workbookViewId="0">
      <selection activeCell="D25" sqref="D25"/>
    </sheetView>
  </sheetViews>
  <sheetFormatPr defaultColWidth="15.875" defaultRowHeight="17.25" x14ac:dyDescent="0.2"/>
  <cols>
    <col min="1" max="1" width="13.375" style="2" customWidth="1"/>
    <col min="2" max="2" width="2.125" style="2" customWidth="1"/>
    <col min="3" max="3" width="5.875" style="2" customWidth="1"/>
    <col min="4" max="4" width="10.875" style="2" customWidth="1"/>
    <col min="5" max="5" width="17.125" style="2" customWidth="1"/>
    <col min="6" max="256" width="15.875" style="2"/>
    <col min="257" max="257" width="13.375" style="2" customWidth="1"/>
    <col min="258" max="258" width="2.125" style="2" customWidth="1"/>
    <col min="259" max="259" width="5.875" style="2" customWidth="1"/>
    <col min="260" max="260" width="10.875" style="2" customWidth="1"/>
    <col min="261" max="261" width="17.125" style="2" customWidth="1"/>
    <col min="262" max="512" width="15.875" style="2"/>
    <col min="513" max="513" width="13.375" style="2" customWidth="1"/>
    <col min="514" max="514" width="2.125" style="2" customWidth="1"/>
    <col min="515" max="515" width="5.875" style="2" customWidth="1"/>
    <col min="516" max="516" width="10.875" style="2" customWidth="1"/>
    <col min="517" max="517" width="17.125" style="2" customWidth="1"/>
    <col min="518" max="768" width="15.875" style="2"/>
    <col min="769" max="769" width="13.375" style="2" customWidth="1"/>
    <col min="770" max="770" width="2.125" style="2" customWidth="1"/>
    <col min="771" max="771" width="5.875" style="2" customWidth="1"/>
    <col min="772" max="772" width="10.875" style="2" customWidth="1"/>
    <col min="773" max="773" width="17.125" style="2" customWidth="1"/>
    <col min="774" max="1024" width="15.875" style="2"/>
    <col min="1025" max="1025" width="13.375" style="2" customWidth="1"/>
    <col min="1026" max="1026" width="2.125" style="2" customWidth="1"/>
    <col min="1027" max="1027" width="5.875" style="2" customWidth="1"/>
    <col min="1028" max="1028" width="10.875" style="2" customWidth="1"/>
    <col min="1029" max="1029" width="17.125" style="2" customWidth="1"/>
    <col min="1030" max="1280" width="15.875" style="2"/>
    <col min="1281" max="1281" width="13.375" style="2" customWidth="1"/>
    <col min="1282" max="1282" width="2.125" style="2" customWidth="1"/>
    <col min="1283" max="1283" width="5.875" style="2" customWidth="1"/>
    <col min="1284" max="1284" width="10.875" style="2" customWidth="1"/>
    <col min="1285" max="1285" width="17.125" style="2" customWidth="1"/>
    <col min="1286" max="1536" width="15.875" style="2"/>
    <col min="1537" max="1537" width="13.375" style="2" customWidth="1"/>
    <col min="1538" max="1538" width="2.125" style="2" customWidth="1"/>
    <col min="1539" max="1539" width="5.875" style="2" customWidth="1"/>
    <col min="1540" max="1540" width="10.875" style="2" customWidth="1"/>
    <col min="1541" max="1541" width="17.125" style="2" customWidth="1"/>
    <col min="1542" max="1792" width="15.875" style="2"/>
    <col min="1793" max="1793" width="13.375" style="2" customWidth="1"/>
    <col min="1794" max="1794" width="2.125" style="2" customWidth="1"/>
    <col min="1795" max="1795" width="5.875" style="2" customWidth="1"/>
    <col min="1796" max="1796" width="10.875" style="2" customWidth="1"/>
    <col min="1797" max="1797" width="17.125" style="2" customWidth="1"/>
    <col min="1798" max="2048" width="15.875" style="2"/>
    <col min="2049" max="2049" width="13.375" style="2" customWidth="1"/>
    <col min="2050" max="2050" width="2.125" style="2" customWidth="1"/>
    <col min="2051" max="2051" width="5.875" style="2" customWidth="1"/>
    <col min="2052" max="2052" width="10.875" style="2" customWidth="1"/>
    <col min="2053" max="2053" width="17.125" style="2" customWidth="1"/>
    <col min="2054" max="2304" width="15.875" style="2"/>
    <col min="2305" max="2305" width="13.375" style="2" customWidth="1"/>
    <col min="2306" max="2306" width="2.125" style="2" customWidth="1"/>
    <col min="2307" max="2307" width="5.875" style="2" customWidth="1"/>
    <col min="2308" max="2308" width="10.875" style="2" customWidth="1"/>
    <col min="2309" max="2309" width="17.125" style="2" customWidth="1"/>
    <col min="2310" max="2560" width="15.875" style="2"/>
    <col min="2561" max="2561" width="13.375" style="2" customWidth="1"/>
    <col min="2562" max="2562" width="2.125" style="2" customWidth="1"/>
    <col min="2563" max="2563" width="5.875" style="2" customWidth="1"/>
    <col min="2564" max="2564" width="10.875" style="2" customWidth="1"/>
    <col min="2565" max="2565" width="17.125" style="2" customWidth="1"/>
    <col min="2566" max="2816" width="15.875" style="2"/>
    <col min="2817" max="2817" width="13.375" style="2" customWidth="1"/>
    <col min="2818" max="2818" width="2.125" style="2" customWidth="1"/>
    <col min="2819" max="2819" width="5.875" style="2" customWidth="1"/>
    <col min="2820" max="2820" width="10.875" style="2" customWidth="1"/>
    <col min="2821" max="2821" width="17.125" style="2" customWidth="1"/>
    <col min="2822" max="3072" width="15.875" style="2"/>
    <col min="3073" max="3073" width="13.375" style="2" customWidth="1"/>
    <col min="3074" max="3074" width="2.125" style="2" customWidth="1"/>
    <col min="3075" max="3075" width="5.875" style="2" customWidth="1"/>
    <col min="3076" max="3076" width="10.875" style="2" customWidth="1"/>
    <col min="3077" max="3077" width="17.125" style="2" customWidth="1"/>
    <col min="3078" max="3328" width="15.875" style="2"/>
    <col min="3329" max="3329" width="13.375" style="2" customWidth="1"/>
    <col min="3330" max="3330" width="2.125" style="2" customWidth="1"/>
    <col min="3331" max="3331" width="5.875" style="2" customWidth="1"/>
    <col min="3332" max="3332" width="10.875" style="2" customWidth="1"/>
    <col min="3333" max="3333" width="17.125" style="2" customWidth="1"/>
    <col min="3334" max="3584" width="15.875" style="2"/>
    <col min="3585" max="3585" width="13.375" style="2" customWidth="1"/>
    <col min="3586" max="3586" width="2.125" style="2" customWidth="1"/>
    <col min="3587" max="3587" width="5.875" style="2" customWidth="1"/>
    <col min="3588" max="3588" width="10.875" style="2" customWidth="1"/>
    <col min="3589" max="3589" width="17.125" style="2" customWidth="1"/>
    <col min="3590" max="3840" width="15.875" style="2"/>
    <col min="3841" max="3841" width="13.375" style="2" customWidth="1"/>
    <col min="3842" max="3842" width="2.125" style="2" customWidth="1"/>
    <col min="3843" max="3843" width="5.875" style="2" customWidth="1"/>
    <col min="3844" max="3844" width="10.875" style="2" customWidth="1"/>
    <col min="3845" max="3845" width="17.125" style="2" customWidth="1"/>
    <col min="3846" max="4096" width="15.875" style="2"/>
    <col min="4097" max="4097" width="13.375" style="2" customWidth="1"/>
    <col min="4098" max="4098" width="2.125" style="2" customWidth="1"/>
    <col min="4099" max="4099" width="5.875" style="2" customWidth="1"/>
    <col min="4100" max="4100" width="10.875" style="2" customWidth="1"/>
    <col min="4101" max="4101" width="17.125" style="2" customWidth="1"/>
    <col min="4102" max="4352" width="15.875" style="2"/>
    <col min="4353" max="4353" width="13.375" style="2" customWidth="1"/>
    <col min="4354" max="4354" width="2.125" style="2" customWidth="1"/>
    <col min="4355" max="4355" width="5.875" style="2" customWidth="1"/>
    <col min="4356" max="4356" width="10.875" style="2" customWidth="1"/>
    <col min="4357" max="4357" width="17.125" style="2" customWidth="1"/>
    <col min="4358" max="4608" width="15.875" style="2"/>
    <col min="4609" max="4609" width="13.375" style="2" customWidth="1"/>
    <col min="4610" max="4610" width="2.125" style="2" customWidth="1"/>
    <col min="4611" max="4611" width="5.875" style="2" customWidth="1"/>
    <col min="4612" max="4612" width="10.875" style="2" customWidth="1"/>
    <col min="4613" max="4613" width="17.125" style="2" customWidth="1"/>
    <col min="4614" max="4864" width="15.875" style="2"/>
    <col min="4865" max="4865" width="13.375" style="2" customWidth="1"/>
    <col min="4866" max="4866" width="2.125" style="2" customWidth="1"/>
    <col min="4867" max="4867" width="5.875" style="2" customWidth="1"/>
    <col min="4868" max="4868" width="10.875" style="2" customWidth="1"/>
    <col min="4869" max="4869" width="17.125" style="2" customWidth="1"/>
    <col min="4870" max="5120" width="15.875" style="2"/>
    <col min="5121" max="5121" width="13.375" style="2" customWidth="1"/>
    <col min="5122" max="5122" width="2.125" style="2" customWidth="1"/>
    <col min="5123" max="5123" width="5.875" style="2" customWidth="1"/>
    <col min="5124" max="5124" width="10.875" style="2" customWidth="1"/>
    <col min="5125" max="5125" width="17.125" style="2" customWidth="1"/>
    <col min="5126" max="5376" width="15.875" style="2"/>
    <col min="5377" max="5377" width="13.375" style="2" customWidth="1"/>
    <col min="5378" max="5378" width="2.125" style="2" customWidth="1"/>
    <col min="5379" max="5379" width="5.875" style="2" customWidth="1"/>
    <col min="5380" max="5380" width="10.875" style="2" customWidth="1"/>
    <col min="5381" max="5381" width="17.125" style="2" customWidth="1"/>
    <col min="5382" max="5632" width="15.875" style="2"/>
    <col min="5633" max="5633" width="13.375" style="2" customWidth="1"/>
    <col min="5634" max="5634" width="2.125" style="2" customWidth="1"/>
    <col min="5635" max="5635" width="5.875" style="2" customWidth="1"/>
    <col min="5636" max="5636" width="10.875" style="2" customWidth="1"/>
    <col min="5637" max="5637" width="17.125" style="2" customWidth="1"/>
    <col min="5638" max="5888" width="15.875" style="2"/>
    <col min="5889" max="5889" width="13.375" style="2" customWidth="1"/>
    <col min="5890" max="5890" width="2.125" style="2" customWidth="1"/>
    <col min="5891" max="5891" width="5.875" style="2" customWidth="1"/>
    <col min="5892" max="5892" width="10.875" style="2" customWidth="1"/>
    <col min="5893" max="5893" width="17.125" style="2" customWidth="1"/>
    <col min="5894" max="6144" width="15.875" style="2"/>
    <col min="6145" max="6145" width="13.375" style="2" customWidth="1"/>
    <col min="6146" max="6146" width="2.125" style="2" customWidth="1"/>
    <col min="6147" max="6147" width="5.875" style="2" customWidth="1"/>
    <col min="6148" max="6148" width="10.875" style="2" customWidth="1"/>
    <col min="6149" max="6149" width="17.125" style="2" customWidth="1"/>
    <col min="6150" max="6400" width="15.875" style="2"/>
    <col min="6401" max="6401" width="13.375" style="2" customWidth="1"/>
    <col min="6402" max="6402" width="2.125" style="2" customWidth="1"/>
    <col min="6403" max="6403" width="5.875" style="2" customWidth="1"/>
    <col min="6404" max="6404" width="10.875" style="2" customWidth="1"/>
    <col min="6405" max="6405" width="17.125" style="2" customWidth="1"/>
    <col min="6406" max="6656" width="15.875" style="2"/>
    <col min="6657" max="6657" width="13.375" style="2" customWidth="1"/>
    <col min="6658" max="6658" width="2.125" style="2" customWidth="1"/>
    <col min="6659" max="6659" width="5.875" style="2" customWidth="1"/>
    <col min="6660" max="6660" width="10.875" style="2" customWidth="1"/>
    <col min="6661" max="6661" width="17.125" style="2" customWidth="1"/>
    <col min="6662" max="6912" width="15.875" style="2"/>
    <col min="6913" max="6913" width="13.375" style="2" customWidth="1"/>
    <col min="6914" max="6914" width="2.125" style="2" customWidth="1"/>
    <col min="6915" max="6915" width="5.875" style="2" customWidth="1"/>
    <col min="6916" max="6916" width="10.875" style="2" customWidth="1"/>
    <col min="6917" max="6917" width="17.125" style="2" customWidth="1"/>
    <col min="6918" max="7168" width="15.875" style="2"/>
    <col min="7169" max="7169" width="13.375" style="2" customWidth="1"/>
    <col min="7170" max="7170" width="2.125" style="2" customWidth="1"/>
    <col min="7171" max="7171" width="5.875" style="2" customWidth="1"/>
    <col min="7172" max="7172" width="10.875" style="2" customWidth="1"/>
    <col min="7173" max="7173" width="17.125" style="2" customWidth="1"/>
    <col min="7174" max="7424" width="15.875" style="2"/>
    <col min="7425" max="7425" width="13.375" style="2" customWidth="1"/>
    <col min="7426" max="7426" width="2.125" style="2" customWidth="1"/>
    <col min="7427" max="7427" width="5.875" style="2" customWidth="1"/>
    <col min="7428" max="7428" width="10.875" style="2" customWidth="1"/>
    <col min="7429" max="7429" width="17.125" style="2" customWidth="1"/>
    <col min="7430" max="7680" width="15.875" style="2"/>
    <col min="7681" max="7681" width="13.375" style="2" customWidth="1"/>
    <col min="7682" max="7682" width="2.125" style="2" customWidth="1"/>
    <col min="7683" max="7683" width="5.875" style="2" customWidth="1"/>
    <col min="7684" max="7684" width="10.875" style="2" customWidth="1"/>
    <col min="7685" max="7685" width="17.125" style="2" customWidth="1"/>
    <col min="7686" max="7936" width="15.875" style="2"/>
    <col min="7937" max="7937" width="13.375" style="2" customWidth="1"/>
    <col min="7938" max="7938" width="2.125" style="2" customWidth="1"/>
    <col min="7939" max="7939" width="5.875" style="2" customWidth="1"/>
    <col min="7940" max="7940" width="10.875" style="2" customWidth="1"/>
    <col min="7941" max="7941" width="17.125" style="2" customWidth="1"/>
    <col min="7942" max="8192" width="15.875" style="2"/>
    <col min="8193" max="8193" width="13.375" style="2" customWidth="1"/>
    <col min="8194" max="8194" width="2.125" style="2" customWidth="1"/>
    <col min="8195" max="8195" width="5.875" style="2" customWidth="1"/>
    <col min="8196" max="8196" width="10.875" style="2" customWidth="1"/>
    <col min="8197" max="8197" width="17.125" style="2" customWidth="1"/>
    <col min="8198" max="8448" width="15.875" style="2"/>
    <col min="8449" max="8449" width="13.375" style="2" customWidth="1"/>
    <col min="8450" max="8450" width="2.125" style="2" customWidth="1"/>
    <col min="8451" max="8451" width="5.875" style="2" customWidth="1"/>
    <col min="8452" max="8452" width="10.875" style="2" customWidth="1"/>
    <col min="8453" max="8453" width="17.125" style="2" customWidth="1"/>
    <col min="8454" max="8704" width="15.875" style="2"/>
    <col min="8705" max="8705" width="13.375" style="2" customWidth="1"/>
    <col min="8706" max="8706" width="2.125" style="2" customWidth="1"/>
    <col min="8707" max="8707" width="5.875" style="2" customWidth="1"/>
    <col min="8708" max="8708" width="10.875" style="2" customWidth="1"/>
    <col min="8709" max="8709" width="17.125" style="2" customWidth="1"/>
    <col min="8710" max="8960" width="15.875" style="2"/>
    <col min="8961" max="8961" width="13.375" style="2" customWidth="1"/>
    <col min="8962" max="8962" width="2.125" style="2" customWidth="1"/>
    <col min="8963" max="8963" width="5.875" style="2" customWidth="1"/>
    <col min="8964" max="8964" width="10.875" style="2" customWidth="1"/>
    <col min="8965" max="8965" width="17.125" style="2" customWidth="1"/>
    <col min="8966" max="9216" width="15.875" style="2"/>
    <col min="9217" max="9217" width="13.375" style="2" customWidth="1"/>
    <col min="9218" max="9218" width="2.125" style="2" customWidth="1"/>
    <col min="9219" max="9219" width="5.875" style="2" customWidth="1"/>
    <col min="9220" max="9220" width="10.875" style="2" customWidth="1"/>
    <col min="9221" max="9221" width="17.125" style="2" customWidth="1"/>
    <col min="9222" max="9472" width="15.875" style="2"/>
    <col min="9473" max="9473" width="13.375" style="2" customWidth="1"/>
    <col min="9474" max="9474" width="2.125" style="2" customWidth="1"/>
    <col min="9475" max="9475" width="5.875" style="2" customWidth="1"/>
    <col min="9476" max="9476" width="10.875" style="2" customWidth="1"/>
    <col min="9477" max="9477" width="17.125" style="2" customWidth="1"/>
    <col min="9478" max="9728" width="15.875" style="2"/>
    <col min="9729" max="9729" width="13.375" style="2" customWidth="1"/>
    <col min="9730" max="9730" width="2.125" style="2" customWidth="1"/>
    <col min="9731" max="9731" width="5.875" style="2" customWidth="1"/>
    <col min="9732" max="9732" width="10.875" style="2" customWidth="1"/>
    <col min="9733" max="9733" width="17.125" style="2" customWidth="1"/>
    <col min="9734" max="9984" width="15.875" style="2"/>
    <col min="9985" max="9985" width="13.375" style="2" customWidth="1"/>
    <col min="9986" max="9986" width="2.125" style="2" customWidth="1"/>
    <col min="9987" max="9987" width="5.875" style="2" customWidth="1"/>
    <col min="9988" max="9988" width="10.875" style="2" customWidth="1"/>
    <col min="9989" max="9989" width="17.125" style="2" customWidth="1"/>
    <col min="9990" max="10240" width="15.875" style="2"/>
    <col min="10241" max="10241" width="13.375" style="2" customWidth="1"/>
    <col min="10242" max="10242" width="2.125" style="2" customWidth="1"/>
    <col min="10243" max="10243" width="5.875" style="2" customWidth="1"/>
    <col min="10244" max="10244" width="10.875" style="2" customWidth="1"/>
    <col min="10245" max="10245" width="17.125" style="2" customWidth="1"/>
    <col min="10246" max="10496" width="15.875" style="2"/>
    <col min="10497" max="10497" width="13.375" style="2" customWidth="1"/>
    <col min="10498" max="10498" width="2.125" style="2" customWidth="1"/>
    <col min="10499" max="10499" width="5.875" style="2" customWidth="1"/>
    <col min="10500" max="10500" width="10.875" style="2" customWidth="1"/>
    <col min="10501" max="10501" width="17.125" style="2" customWidth="1"/>
    <col min="10502" max="10752" width="15.875" style="2"/>
    <col min="10753" max="10753" width="13.375" style="2" customWidth="1"/>
    <col min="10754" max="10754" width="2.125" style="2" customWidth="1"/>
    <col min="10755" max="10755" width="5.875" style="2" customWidth="1"/>
    <col min="10756" max="10756" width="10.875" style="2" customWidth="1"/>
    <col min="10757" max="10757" width="17.125" style="2" customWidth="1"/>
    <col min="10758" max="11008" width="15.875" style="2"/>
    <col min="11009" max="11009" width="13.375" style="2" customWidth="1"/>
    <col min="11010" max="11010" width="2.125" style="2" customWidth="1"/>
    <col min="11011" max="11011" width="5.875" style="2" customWidth="1"/>
    <col min="11012" max="11012" width="10.875" style="2" customWidth="1"/>
    <col min="11013" max="11013" width="17.125" style="2" customWidth="1"/>
    <col min="11014" max="11264" width="15.875" style="2"/>
    <col min="11265" max="11265" width="13.375" style="2" customWidth="1"/>
    <col min="11266" max="11266" width="2.125" style="2" customWidth="1"/>
    <col min="11267" max="11267" width="5.875" style="2" customWidth="1"/>
    <col min="11268" max="11268" width="10.875" style="2" customWidth="1"/>
    <col min="11269" max="11269" width="17.125" style="2" customWidth="1"/>
    <col min="11270" max="11520" width="15.875" style="2"/>
    <col min="11521" max="11521" width="13.375" style="2" customWidth="1"/>
    <col min="11522" max="11522" width="2.125" style="2" customWidth="1"/>
    <col min="11523" max="11523" width="5.875" style="2" customWidth="1"/>
    <col min="11524" max="11524" width="10.875" style="2" customWidth="1"/>
    <col min="11525" max="11525" width="17.125" style="2" customWidth="1"/>
    <col min="11526" max="11776" width="15.875" style="2"/>
    <col min="11777" max="11777" width="13.375" style="2" customWidth="1"/>
    <col min="11778" max="11778" width="2.125" style="2" customWidth="1"/>
    <col min="11779" max="11779" width="5.875" style="2" customWidth="1"/>
    <col min="11780" max="11780" width="10.875" style="2" customWidth="1"/>
    <col min="11781" max="11781" width="17.125" style="2" customWidth="1"/>
    <col min="11782" max="12032" width="15.875" style="2"/>
    <col min="12033" max="12033" width="13.375" style="2" customWidth="1"/>
    <col min="12034" max="12034" width="2.125" style="2" customWidth="1"/>
    <col min="12035" max="12035" width="5.875" style="2" customWidth="1"/>
    <col min="12036" max="12036" width="10.875" style="2" customWidth="1"/>
    <col min="12037" max="12037" width="17.125" style="2" customWidth="1"/>
    <col min="12038" max="12288" width="15.875" style="2"/>
    <col min="12289" max="12289" width="13.375" style="2" customWidth="1"/>
    <col min="12290" max="12290" width="2.125" style="2" customWidth="1"/>
    <col min="12291" max="12291" width="5.875" style="2" customWidth="1"/>
    <col min="12292" max="12292" width="10.875" style="2" customWidth="1"/>
    <col min="12293" max="12293" width="17.125" style="2" customWidth="1"/>
    <col min="12294" max="12544" width="15.875" style="2"/>
    <col min="12545" max="12545" width="13.375" style="2" customWidth="1"/>
    <col min="12546" max="12546" width="2.125" style="2" customWidth="1"/>
    <col min="12547" max="12547" width="5.875" style="2" customWidth="1"/>
    <col min="12548" max="12548" width="10.875" style="2" customWidth="1"/>
    <col min="12549" max="12549" width="17.125" style="2" customWidth="1"/>
    <col min="12550" max="12800" width="15.875" style="2"/>
    <col min="12801" max="12801" width="13.375" style="2" customWidth="1"/>
    <col min="12802" max="12802" width="2.125" style="2" customWidth="1"/>
    <col min="12803" max="12803" width="5.875" style="2" customWidth="1"/>
    <col min="12804" max="12804" width="10.875" style="2" customWidth="1"/>
    <col min="12805" max="12805" width="17.125" style="2" customWidth="1"/>
    <col min="12806" max="13056" width="15.875" style="2"/>
    <col min="13057" max="13057" width="13.375" style="2" customWidth="1"/>
    <col min="13058" max="13058" width="2.125" style="2" customWidth="1"/>
    <col min="13059" max="13059" width="5.875" style="2" customWidth="1"/>
    <col min="13060" max="13060" width="10.875" style="2" customWidth="1"/>
    <col min="13061" max="13061" width="17.125" style="2" customWidth="1"/>
    <col min="13062" max="13312" width="15.875" style="2"/>
    <col min="13313" max="13313" width="13.375" style="2" customWidth="1"/>
    <col min="13314" max="13314" width="2.125" style="2" customWidth="1"/>
    <col min="13315" max="13315" width="5.875" style="2" customWidth="1"/>
    <col min="13316" max="13316" width="10.875" style="2" customWidth="1"/>
    <col min="13317" max="13317" width="17.125" style="2" customWidth="1"/>
    <col min="13318" max="13568" width="15.875" style="2"/>
    <col min="13569" max="13569" width="13.375" style="2" customWidth="1"/>
    <col min="13570" max="13570" width="2.125" style="2" customWidth="1"/>
    <col min="13571" max="13571" width="5.875" style="2" customWidth="1"/>
    <col min="13572" max="13572" width="10.875" style="2" customWidth="1"/>
    <col min="13573" max="13573" width="17.125" style="2" customWidth="1"/>
    <col min="13574" max="13824" width="15.875" style="2"/>
    <col min="13825" max="13825" width="13.375" style="2" customWidth="1"/>
    <col min="13826" max="13826" width="2.125" style="2" customWidth="1"/>
    <col min="13827" max="13827" width="5.875" style="2" customWidth="1"/>
    <col min="13828" max="13828" width="10.875" style="2" customWidth="1"/>
    <col min="13829" max="13829" width="17.125" style="2" customWidth="1"/>
    <col min="13830" max="14080" width="15.875" style="2"/>
    <col min="14081" max="14081" width="13.375" style="2" customWidth="1"/>
    <col min="14082" max="14082" width="2.125" style="2" customWidth="1"/>
    <col min="14083" max="14083" width="5.875" style="2" customWidth="1"/>
    <col min="14084" max="14084" width="10.875" style="2" customWidth="1"/>
    <col min="14085" max="14085" width="17.125" style="2" customWidth="1"/>
    <col min="14086" max="14336" width="15.875" style="2"/>
    <col min="14337" max="14337" width="13.375" style="2" customWidth="1"/>
    <col min="14338" max="14338" width="2.125" style="2" customWidth="1"/>
    <col min="14339" max="14339" width="5.875" style="2" customWidth="1"/>
    <col min="14340" max="14340" width="10.875" style="2" customWidth="1"/>
    <col min="14341" max="14341" width="17.125" style="2" customWidth="1"/>
    <col min="14342" max="14592" width="15.875" style="2"/>
    <col min="14593" max="14593" width="13.375" style="2" customWidth="1"/>
    <col min="14594" max="14594" width="2.125" style="2" customWidth="1"/>
    <col min="14595" max="14595" width="5.875" style="2" customWidth="1"/>
    <col min="14596" max="14596" width="10.875" style="2" customWidth="1"/>
    <col min="14597" max="14597" width="17.125" style="2" customWidth="1"/>
    <col min="14598" max="14848" width="15.875" style="2"/>
    <col min="14849" max="14849" width="13.375" style="2" customWidth="1"/>
    <col min="14850" max="14850" width="2.125" style="2" customWidth="1"/>
    <col min="14851" max="14851" width="5.875" style="2" customWidth="1"/>
    <col min="14852" max="14852" width="10.875" style="2" customWidth="1"/>
    <col min="14853" max="14853" width="17.125" style="2" customWidth="1"/>
    <col min="14854" max="15104" width="15.875" style="2"/>
    <col min="15105" max="15105" width="13.375" style="2" customWidth="1"/>
    <col min="15106" max="15106" width="2.125" style="2" customWidth="1"/>
    <col min="15107" max="15107" width="5.875" style="2" customWidth="1"/>
    <col min="15108" max="15108" width="10.875" style="2" customWidth="1"/>
    <col min="15109" max="15109" width="17.125" style="2" customWidth="1"/>
    <col min="15110" max="15360" width="15.875" style="2"/>
    <col min="15361" max="15361" width="13.375" style="2" customWidth="1"/>
    <col min="15362" max="15362" width="2.125" style="2" customWidth="1"/>
    <col min="15363" max="15363" width="5.875" style="2" customWidth="1"/>
    <col min="15364" max="15364" width="10.875" style="2" customWidth="1"/>
    <col min="15365" max="15365" width="17.125" style="2" customWidth="1"/>
    <col min="15366" max="15616" width="15.875" style="2"/>
    <col min="15617" max="15617" width="13.375" style="2" customWidth="1"/>
    <col min="15618" max="15618" width="2.125" style="2" customWidth="1"/>
    <col min="15619" max="15619" width="5.875" style="2" customWidth="1"/>
    <col min="15620" max="15620" width="10.875" style="2" customWidth="1"/>
    <col min="15621" max="15621" width="17.125" style="2" customWidth="1"/>
    <col min="15622" max="15872" width="15.875" style="2"/>
    <col min="15873" max="15873" width="13.375" style="2" customWidth="1"/>
    <col min="15874" max="15874" width="2.125" style="2" customWidth="1"/>
    <col min="15875" max="15875" width="5.875" style="2" customWidth="1"/>
    <col min="15876" max="15876" width="10.875" style="2" customWidth="1"/>
    <col min="15877" max="15877" width="17.125" style="2" customWidth="1"/>
    <col min="15878" max="16128" width="15.875" style="2"/>
    <col min="16129" max="16129" width="13.375" style="2" customWidth="1"/>
    <col min="16130" max="16130" width="2.125" style="2" customWidth="1"/>
    <col min="16131" max="16131" width="5.875" style="2" customWidth="1"/>
    <col min="16132" max="16132" width="10.875" style="2" customWidth="1"/>
    <col min="16133" max="16133" width="17.125" style="2" customWidth="1"/>
    <col min="16134" max="16384" width="15.875" style="2"/>
  </cols>
  <sheetData>
    <row r="1" spans="1:11" x14ac:dyDescent="0.2">
      <c r="A1" s="1"/>
    </row>
    <row r="6" spans="1:11" x14ac:dyDescent="0.2">
      <c r="G6" s="14" t="s">
        <v>446</v>
      </c>
    </row>
    <row r="8" spans="1:11" x14ac:dyDescent="0.2">
      <c r="E8" s="1" t="s">
        <v>447</v>
      </c>
    </row>
    <row r="9" spans="1:11" x14ac:dyDescent="0.2">
      <c r="E9" s="1" t="s">
        <v>448</v>
      </c>
    </row>
    <row r="10" spans="1:11" x14ac:dyDescent="0.2">
      <c r="E10" s="1" t="s">
        <v>449</v>
      </c>
    </row>
    <row r="11" spans="1:11" x14ac:dyDescent="0.2">
      <c r="E11" s="1" t="s">
        <v>450</v>
      </c>
    </row>
    <row r="13" spans="1:11" x14ac:dyDescent="0.2">
      <c r="F13" s="14" t="s">
        <v>451</v>
      </c>
    </row>
    <row r="14" spans="1:11" ht="18" thickBot="1" x14ac:dyDescent="0.25">
      <c r="B14" s="3"/>
      <c r="C14" s="3"/>
      <c r="D14" s="3"/>
      <c r="E14" s="3"/>
      <c r="F14" s="3"/>
      <c r="G14" s="3"/>
      <c r="H14" s="3"/>
      <c r="I14" s="3"/>
      <c r="J14" s="3"/>
      <c r="K14" s="5" t="s">
        <v>452</v>
      </c>
    </row>
    <row r="15" spans="1:11" x14ac:dyDescent="0.2">
      <c r="F15" s="78" t="s">
        <v>453</v>
      </c>
      <c r="G15" s="78" t="s">
        <v>454</v>
      </c>
      <c r="H15" s="78" t="s">
        <v>209</v>
      </c>
      <c r="I15" s="7">
        <v>1999</v>
      </c>
      <c r="J15" s="7" t="s">
        <v>455</v>
      </c>
      <c r="K15" s="8" t="s">
        <v>456</v>
      </c>
    </row>
    <row r="16" spans="1:11" x14ac:dyDescent="0.2">
      <c r="B16" s="9"/>
      <c r="C16" s="9"/>
      <c r="D16" s="9"/>
      <c r="E16" s="9"/>
      <c r="F16" s="10" t="s">
        <v>457</v>
      </c>
      <c r="G16" s="10" t="s">
        <v>7</v>
      </c>
      <c r="H16" s="10" t="s">
        <v>8</v>
      </c>
      <c r="I16" s="10" t="s">
        <v>458</v>
      </c>
      <c r="J16" s="10" t="s">
        <v>459</v>
      </c>
      <c r="K16" s="10" t="s">
        <v>72</v>
      </c>
    </row>
    <row r="17" spans="3:11" x14ac:dyDescent="0.2">
      <c r="F17" s="22"/>
      <c r="G17" s="12"/>
      <c r="H17" s="12"/>
      <c r="I17" s="12"/>
      <c r="J17" s="12"/>
    </row>
    <row r="18" spans="3:11" x14ac:dyDescent="0.2">
      <c r="C18" s="13"/>
      <c r="D18" s="14" t="s">
        <v>460</v>
      </c>
      <c r="E18" s="13"/>
      <c r="F18" s="73">
        <v>322504</v>
      </c>
      <c r="G18" s="15">
        <f>G20+G34</f>
        <v>326837.36699999997</v>
      </c>
      <c r="H18" s="15">
        <f>H20+H34</f>
        <v>335253.69199999998</v>
      </c>
      <c r="I18" s="15">
        <f>I20+I34</f>
        <v>317449.71899999998</v>
      </c>
      <c r="J18" s="15">
        <f>J20+J34</f>
        <v>301429.20600000001</v>
      </c>
      <c r="K18" s="13">
        <f>K20+K34</f>
        <v>289027.16200000001</v>
      </c>
    </row>
    <row r="19" spans="3:11" x14ac:dyDescent="0.2">
      <c r="F19" s="22"/>
      <c r="G19" s="12"/>
      <c r="H19" s="12"/>
      <c r="I19" s="12"/>
      <c r="J19" s="12"/>
    </row>
    <row r="20" spans="3:11" x14ac:dyDescent="0.2">
      <c r="C20" s="14" t="s">
        <v>461</v>
      </c>
      <c r="D20" s="13"/>
      <c r="E20" s="13"/>
      <c r="F20" s="11">
        <v>170503</v>
      </c>
      <c r="G20" s="15">
        <f>G22+SUM(G26:G32)</f>
        <v>170031.29399999999</v>
      </c>
      <c r="H20" s="15">
        <f>H22+SUM(H26:H32)</f>
        <v>145513.17499999999</v>
      </c>
      <c r="I20" s="15">
        <f>I22+SUM(I26:I32)</f>
        <v>131424.15399999998</v>
      </c>
      <c r="J20" s="15">
        <f>J22+SUM(J26:J32)</f>
        <v>125358.844</v>
      </c>
      <c r="K20" s="13">
        <f>K22+SUM(K26:K32)</f>
        <v>115019.401</v>
      </c>
    </row>
    <row r="21" spans="3:11" x14ac:dyDescent="0.2">
      <c r="F21" s="22"/>
      <c r="G21" s="12"/>
      <c r="H21" s="12"/>
      <c r="I21" s="12"/>
      <c r="J21" s="12"/>
    </row>
    <row r="22" spans="3:11" x14ac:dyDescent="0.2">
      <c r="D22" s="1" t="s">
        <v>462</v>
      </c>
      <c r="F22" s="16">
        <f t="shared" ref="F22:K22" si="0">F23+F24</f>
        <v>108660</v>
      </c>
      <c r="G22" s="17">
        <f t="shared" si="0"/>
        <v>110056.648</v>
      </c>
      <c r="H22" s="17">
        <f t="shared" si="0"/>
        <v>95337.404999999999</v>
      </c>
      <c r="I22" s="17">
        <f t="shared" si="0"/>
        <v>87438.11</v>
      </c>
      <c r="J22" s="17">
        <f t="shared" si="0"/>
        <v>84087.913</v>
      </c>
      <c r="K22" s="18">
        <f t="shared" si="0"/>
        <v>78197.138999999996</v>
      </c>
    </row>
    <row r="23" spans="3:11" x14ac:dyDescent="0.2">
      <c r="D23" s="1" t="s">
        <v>463</v>
      </c>
      <c r="F23" s="22">
        <v>77679</v>
      </c>
      <c r="G23" s="20">
        <v>79445.006999999998</v>
      </c>
      <c r="H23" s="20">
        <v>69213.460000000006</v>
      </c>
      <c r="I23" s="20">
        <v>64567.26</v>
      </c>
      <c r="J23" s="20">
        <v>62466.31</v>
      </c>
      <c r="K23" s="21">
        <v>59080.699000000001</v>
      </c>
    </row>
    <row r="24" spans="3:11" x14ac:dyDescent="0.2">
      <c r="D24" s="1" t="s">
        <v>464</v>
      </c>
      <c r="F24" s="22">
        <v>30981</v>
      </c>
      <c r="G24" s="20">
        <v>30611.641</v>
      </c>
      <c r="H24" s="20">
        <v>26123.945</v>
      </c>
      <c r="I24" s="20">
        <v>22870.85</v>
      </c>
      <c r="J24" s="20">
        <v>21621.602999999999</v>
      </c>
      <c r="K24" s="21">
        <v>19116.439999999999</v>
      </c>
    </row>
    <row r="25" spans="3:11" x14ac:dyDescent="0.2">
      <c r="F25" s="22"/>
      <c r="G25" s="20"/>
      <c r="H25" s="20"/>
      <c r="I25" s="20"/>
      <c r="J25" s="20"/>
      <c r="K25" s="21"/>
    </row>
    <row r="26" spans="3:11" x14ac:dyDescent="0.2">
      <c r="D26" s="1" t="s">
        <v>465</v>
      </c>
      <c r="E26" s="13"/>
      <c r="F26" s="22">
        <v>49921</v>
      </c>
      <c r="G26" s="20">
        <v>48047.315000000002</v>
      </c>
      <c r="H26" s="20">
        <v>37137.745999999999</v>
      </c>
      <c r="I26" s="20">
        <v>34761.256999999998</v>
      </c>
      <c r="J26" s="20">
        <v>32246.921999999999</v>
      </c>
      <c r="K26" s="21">
        <v>29008.444</v>
      </c>
    </row>
    <row r="27" spans="3:11" x14ac:dyDescent="0.2">
      <c r="F27" s="22"/>
      <c r="G27" s="20"/>
      <c r="H27" s="20"/>
      <c r="I27" s="20"/>
      <c r="J27" s="20"/>
      <c r="K27" s="21"/>
    </row>
    <row r="28" spans="3:11" x14ac:dyDescent="0.2">
      <c r="D28" s="1" t="s">
        <v>466</v>
      </c>
      <c r="E28" s="13"/>
      <c r="F28" s="22">
        <v>11294</v>
      </c>
      <c r="G28" s="20">
        <v>11277.93</v>
      </c>
      <c r="H28" s="20">
        <v>12943.023999999999</v>
      </c>
      <c r="I28" s="20">
        <v>9224.1149999999998</v>
      </c>
      <c r="J28" s="20">
        <v>9024.009</v>
      </c>
      <c r="K28" s="21">
        <v>7813.8180000000002</v>
      </c>
    </row>
    <row r="29" spans="3:11" x14ac:dyDescent="0.2">
      <c r="F29" s="22"/>
      <c r="G29" s="12"/>
      <c r="H29" s="12"/>
      <c r="I29" s="12"/>
      <c r="J29" s="12"/>
    </row>
    <row r="30" spans="3:11" x14ac:dyDescent="0.2">
      <c r="D30" s="1" t="s">
        <v>467</v>
      </c>
      <c r="F30" s="22">
        <v>308</v>
      </c>
      <c r="G30" s="20">
        <v>378</v>
      </c>
      <c r="H30" s="20">
        <v>82</v>
      </c>
      <c r="I30" s="23" t="s">
        <v>26</v>
      </c>
      <c r="J30" s="23" t="s">
        <v>26</v>
      </c>
      <c r="K30" s="23" t="s">
        <v>26</v>
      </c>
    </row>
    <row r="31" spans="3:11" x14ac:dyDescent="0.2">
      <c r="F31" s="22"/>
      <c r="G31" s="12"/>
      <c r="H31" s="12"/>
      <c r="I31" s="12"/>
      <c r="J31" s="12"/>
      <c r="K31" s="12"/>
    </row>
    <row r="32" spans="3:11" x14ac:dyDescent="0.2">
      <c r="D32" s="1" t="s">
        <v>468</v>
      </c>
      <c r="F32" s="22">
        <v>320</v>
      </c>
      <c r="G32" s="20">
        <f>649.401-378</f>
        <v>271.40099999999995</v>
      </c>
      <c r="H32" s="20">
        <v>13</v>
      </c>
      <c r="I32" s="20">
        <v>0.67200000000000004</v>
      </c>
      <c r="J32" s="23" t="s">
        <v>26</v>
      </c>
      <c r="K32" s="23" t="s">
        <v>26</v>
      </c>
    </row>
    <row r="33" spans="3:11" x14ac:dyDescent="0.2">
      <c r="F33" s="22"/>
      <c r="G33" s="12"/>
      <c r="H33" s="12"/>
      <c r="I33" s="12"/>
      <c r="J33" s="12"/>
    </row>
    <row r="34" spans="3:11" x14ac:dyDescent="0.2">
      <c r="C34" s="14" t="s">
        <v>469</v>
      </c>
      <c r="D34" s="13"/>
      <c r="E34" s="13"/>
      <c r="F34" s="73">
        <v>152001</v>
      </c>
      <c r="G34" s="15">
        <f>SUM(G36:G51)</f>
        <v>156806.07299999995</v>
      </c>
      <c r="H34" s="15">
        <f>SUM(H36:H51)</f>
        <v>189740.51699999999</v>
      </c>
      <c r="I34" s="15">
        <f>SUM(I36:I51)</f>
        <v>186025.565</v>
      </c>
      <c r="J34" s="15">
        <f>SUM(J36:J51)</f>
        <v>176070.36199999999</v>
      </c>
      <c r="K34" s="13">
        <f>SUM(K36:K51)</f>
        <v>174007.761</v>
      </c>
    </row>
    <row r="35" spans="3:11" x14ac:dyDescent="0.2">
      <c r="F35" s="22"/>
      <c r="G35" s="12"/>
      <c r="H35" s="12"/>
      <c r="I35" s="12"/>
      <c r="J35" s="12"/>
    </row>
    <row r="36" spans="3:11" x14ac:dyDescent="0.2">
      <c r="D36" s="1" t="s">
        <v>470</v>
      </c>
      <c r="E36" s="13"/>
      <c r="F36" s="22">
        <v>31646</v>
      </c>
      <c r="G36" s="20">
        <v>7155.1379999999999</v>
      </c>
      <c r="H36" s="20">
        <v>460.40600000000001</v>
      </c>
      <c r="I36" s="20">
        <v>171.4</v>
      </c>
      <c r="J36" s="20">
        <v>108.681</v>
      </c>
      <c r="K36" s="21">
        <v>38.008000000000003</v>
      </c>
    </row>
    <row r="37" spans="3:11" x14ac:dyDescent="0.2">
      <c r="D37" s="1" t="s">
        <v>471</v>
      </c>
      <c r="F37" s="26" t="s">
        <v>26</v>
      </c>
      <c r="G37" s="20">
        <v>39922.063999999998</v>
      </c>
      <c r="H37" s="20">
        <v>54422.487000000001</v>
      </c>
      <c r="I37" s="20">
        <v>52455.601000000002</v>
      </c>
      <c r="J37" s="20">
        <v>50056.197</v>
      </c>
      <c r="K37" s="21">
        <v>48568.671999999999</v>
      </c>
    </row>
    <row r="38" spans="3:11" x14ac:dyDescent="0.2">
      <c r="D38" s="1" t="s">
        <v>472</v>
      </c>
      <c r="E38" s="13"/>
      <c r="F38" s="22">
        <v>1071</v>
      </c>
      <c r="G38" s="20">
        <v>997.68899999999996</v>
      </c>
      <c r="H38" s="20">
        <v>935.15099999999995</v>
      </c>
      <c r="I38" s="20">
        <v>856.49400000000003</v>
      </c>
      <c r="J38" s="20">
        <v>844.64099999999996</v>
      </c>
      <c r="K38" s="21">
        <v>752.69500000000005</v>
      </c>
    </row>
    <row r="39" spans="3:11" x14ac:dyDescent="0.2">
      <c r="D39" s="1" t="s">
        <v>473</v>
      </c>
      <c r="E39" s="13"/>
      <c r="F39" s="22">
        <v>7273</v>
      </c>
      <c r="G39" s="20">
        <v>6556.357</v>
      </c>
      <c r="H39" s="20">
        <v>5320.9579999999996</v>
      </c>
      <c r="I39" s="23" t="s">
        <v>26</v>
      </c>
      <c r="J39" s="23" t="s">
        <v>26</v>
      </c>
      <c r="K39" s="23" t="s">
        <v>26</v>
      </c>
    </row>
    <row r="40" spans="3:11" x14ac:dyDescent="0.2">
      <c r="D40" s="1" t="s">
        <v>474</v>
      </c>
      <c r="E40" s="13"/>
      <c r="F40" s="22"/>
      <c r="G40" s="20"/>
      <c r="H40" s="20"/>
      <c r="I40" s="20"/>
      <c r="J40" s="20"/>
      <c r="K40" s="21"/>
    </row>
    <row r="41" spans="3:11" x14ac:dyDescent="0.2">
      <c r="D41" s="2" t="s">
        <v>475</v>
      </c>
      <c r="F41" s="26" t="s">
        <v>26</v>
      </c>
      <c r="G41" s="23" t="s">
        <v>26</v>
      </c>
      <c r="H41" s="23">
        <v>2593.3389999999999</v>
      </c>
      <c r="I41" s="23">
        <v>7956.9859999999999</v>
      </c>
      <c r="J41" s="23">
        <v>7408.1840000000002</v>
      </c>
      <c r="K41" s="24">
        <v>6950.5559999999996</v>
      </c>
    </row>
    <row r="42" spans="3:11" x14ac:dyDescent="0.2">
      <c r="F42" s="22"/>
      <c r="G42" s="20"/>
      <c r="H42" s="20"/>
      <c r="I42" s="20"/>
      <c r="J42" s="20"/>
      <c r="K42" s="21"/>
    </row>
    <row r="43" spans="3:11" x14ac:dyDescent="0.2">
      <c r="D43" s="1" t="s">
        <v>476</v>
      </c>
      <c r="E43" s="13"/>
      <c r="F43" s="22">
        <v>2</v>
      </c>
      <c r="G43" s="23" t="s">
        <v>26</v>
      </c>
      <c r="H43" s="23" t="s">
        <v>26</v>
      </c>
      <c r="I43" s="23" t="s">
        <v>26</v>
      </c>
      <c r="J43" s="23" t="s">
        <v>26</v>
      </c>
      <c r="K43" s="23" t="s">
        <v>26</v>
      </c>
    </row>
    <row r="44" spans="3:11" x14ac:dyDescent="0.2">
      <c r="D44" s="1" t="s">
        <v>477</v>
      </c>
      <c r="E44" s="13"/>
      <c r="F44" s="26" t="s">
        <v>26</v>
      </c>
      <c r="G44" s="23" t="s">
        <v>26</v>
      </c>
      <c r="H44" s="23" t="s">
        <v>26</v>
      </c>
      <c r="I44" s="23" t="s">
        <v>26</v>
      </c>
      <c r="J44" s="23" t="s">
        <v>26</v>
      </c>
      <c r="K44" s="23" t="s">
        <v>26</v>
      </c>
    </row>
    <row r="45" spans="3:11" x14ac:dyDescent="0.2">
      <c r="D45" s="1" t="s">
        <v>478</v>
      </c>
      <c r="F45" s="22"/>
      <c r="G45" s="20"/>
      <c r="H45" s="20"/>
      <c r="I45" s="20"/>
      <c r="J45" s="20"/>
      <c r="K45" s="20"/>
    </row>
    <row r="46" spans="3:11" x14ac:dyDescent="0.2">
      <c r="D46" s="1" t="s">
        <v>479</v>
      </c>
      <c r="E46" s="13"/>
      <c r="F46" s="22">
        <v>110565</v>
      </c>
      <c r="G46" s="20">
        <v>100736.39599999999</v>
      </c>
      <c r="H46" s="23" t="s">
        <v>480</v>
      </c>
      <c r="I46" s="23" t="s">
        <v>480</v>
      </c>
      <c r="J46" s="23" t="s">
        <v>480</v>
      </c>
      <c r="K46" s="23" t="s">
        <v>480</v>
      </c>
    </row>
    <row r="47" spans="3:11" x14ac:dyDescent="0.2">
      <c r="F47" s="22"/>
      <c r="G47" s="12"/>
      <c r="H47" s="12"/>
      <c r="I47" s="12"/>
      <c r="J47" s="12"/>
      <c r="K47" s="12"/>
    </row>
    <row r="48" spans="3:11" x14ac:dyDescent="0.2">
      <c r="D48" s="1" t="s">
        <v>481</v>
      </c>
      <c r="E48" s="13"/>
      <c r="F48" s="22">
        <v>164</v>
      </c>
      <c r="G48" s="20">
        <v>154.80699999999999</v>
      </c>
      <c r="H48" s="23" t="s">
        <v>26</v>
      </c>
      <c r="I48" s="23" t="s">
        <v>26</v>
      </c>
      <c r="J48" s="23" t="s">
        <v>26</v>
      </c>
      <c r="K48" s="23" t="s">
        <v>26</v>
      </c>
    </row>
    <row r="49" spans="1:11" x14ac:dyDescent="0.2">
      <c r="D49" s="1" t="s">
        <v>482</v>
      </c>
      <c r="E49" s="13"/>
      <c r="F49" s="22">
        <v>1201</v>
      </c>
      <c r="G49" s="20">
        <v>1203.3219999999999</v>
      </c>
      <c r="H49" s="20">
        <v>1562.519</v>
      </c>
      <c r="I49" s="20">
        <v>1259.7</v>
      </c>
      <c r="J49" s="20">
        <v>1163.107</v>
      </c>
      <c r="K49" s="23">
        <v>1078.5730000000001</v>
      </c>
    </row>
    <row r="50" spans="1:11" x14ac:dyDescent="0.2">
      <c r="F50" s="22"/>
      <c r="G50" s="12"/>
      <c r="H50" s="12" t="s">
        <v>483</v>
      </c>
      <c r="I50" s="12" t="s">
        <v>483</v>
      </c>
      <c r="J50" s="12" t="s">
        <v>483</v>
      </c>
      <c r="K50" s="2" t="s">
        <v>483</v>
      </c>
    </row>
    <row r="51" spans="1:11" x14ac:dyDescent="0.2">
      <c r="D51" s="1" t="s">
        <v>484</v>
      </c>
      <c r="F51" s="22">
        <v>80</v>
      </c>
      <c r="G51" s="20">
        <v>80.3</v>
      </c>
      <c r="H51" s="20">
        <v>124445.65700000001</v>
      </c>
      <c r="I51" s="20">
        <v>123325.38400000001</v>
      </c>
      <c r="J51" s="20">
        <v>116489.552</v>
      </c>
      <c r="K51" s="24">
        <v>116619.257</v>
      </c>
    </row>
    <row r="52" spans="1:11" ht="18" thickBot="1" x14ac:dyDescent="0.25">
      <c r="B52" s="3"/>
      <c r="C52" s="27"/>
      <c r="D52" s="3"/>
      <c r="E52" s="27"/>
      <c r="F52" s="34"/>
      <c r="G52" s="3"/>
      <c r="H52" s="3"/>
      <c r="I52" s="3"/>
      <c r="J52" s="3"/>
      <c r="K52" s="3"/>
    </row>
    <row r="53" spans="1:11" x14ac:dyDescent="0.2">
      <c r="B53" s="12"/>
      <c r="C53" s="15"/>
      <c r="D53" s="12"/>
      <c r="E53" s="15"/>
      <c r="F53" s="17" t="s">
        <v>485</v>
      </c>
      <c r="G53" s="15"/>
      <c r="H53" s="12"/>
      <c r="I53" s="12"/>
      <c r="J53" s="12"/>
      <c r="K53" s="12"/>
    </row>
    <row r="54" spans="1:11" x14ac:dyDescent="0.2">
      <c r="B54" s="12"/>
      <c r="C54" s="15"/>
      <c r="D54" s="12"/>
      <c r="E54" s="15"/>
      <c r="F54" s="17" t="s">
        <v>486</v>
      </c>
      <c r="G54" s="15"/>
      <c r="H54" s="12"/>
      <c r="I54" s="12"/>
      <c r="J54" s="12"/>
      <c r="K54" s="12"/>
    </row>
    <row r="55" spans="1:11" x14ac:dyDescent="0.2">
      <c r="B55" s="12"/>
      <c r="C55" s="15"/>
      <c r="D55" s="12"/>
      <c r="E55" s="15"/>
      <c r="F55" s="17" t="s">
        <v>487</v>
      </c>
      <c r="G55" s="15"/>
      <c r="H55" s="12"/>
      <c r="I55" s="12"/>
      <c r="J55" s="12"/>
      <c r="K55" s="12"/>
    </row>
    <row r="56" spans="1:11" x14ac:dyDescent="0.2">
      <c r="B56" s="12"/>
      <c r="C56" s="15"/>
      <c r="D56" s="12"/>
      <c r="E56" s="15"/>
      <c r="F56" s="17" t="s">
        <v>488</v>
      </c>
      <c r="G56" s="15"/>
      <c r="H56" s="12"/>
      <c r="I56" s="12"/>
      <c r="J56" s="12"/>
      <c r="K56" s="12"/>
    </row>
    <row r="57" spans="1:11" x14ac:dyDescent="0.2">
      <c r="B57" s="12"/>
      <c r="C57" s="15"/>
      <c r="D57" s="12"/>
      <c r="E57" s="15"/>
      <c r="F57" s="17" t="s">
        <v>489</v>
      </c>
      <c r="G57" s="15"/>
      <c r="H57" s="12"/>
      <c r="I57" s="12"/>
      <c r="J57" s="12"/>
      <c r="K57" s="12"/>
    </row>
    <row r="58" spans="1:11" x14ac:dyDescent="0.2">
      <c r="C58" s="13"/>
      <c r="F58" s="1" t="s">
        <v>490</v>
      </c>
      <c r="G58" s="13"/>
      <c r="H58" s="13"/>
      <c r="I58" s="13"/>
      <c r="J58" s="13"/>
      <c r="K58" s="13"/>
    </row>
    <row r="59" spans="1:11" x14ac:dyDescent="0.2">
      <c r="A59" s="1"/>
    </row>
  </sheetData>
  <phoneticPr fontId="2"/>
  <pageMargins left="0.34" right="0.28000000000000003" top="0.6" bottom="0.59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B46" sqref="B46"/>
    </sheetView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3.375" style="2"/>
    <col min="4" max="6" width="14.625" style="2" customWidth="1"/>
    <col min="7" max="256" width="13.375" style="2"/>
    <col min="257" max="257" width="13.375" style="2" customWidth="1"/>
    <col min="258" max="258" width="20.875" style="2" customWidth="1"/>
    <col min="259" max="259" width="13.375" style="2"/>
    <col min="260" max="262" width="14.625" style="2" customWidth="1"/>
    <col min="263" max="512" width="13.375" style="2"/>
    <col min="513" max="513" width="13.375" style="2" customWidth="1"/>
    <col min="514" max="514" width="20.875" style="2" customWidth="1"/>
    <col min="515" max="515" width="13.375" style="2"/>
    <col min="516" max="518" width="14.625" style="2" customWidth="1"/>
    <col min="519" max="768" width="13.375" style="2"/>
    <col min="769" max="769" width="13.375" style="2" customWidth="1"/>
    <col min="770" max="770" width="20.875" style="2" customWidth="1"/>
    <col min="771" max="771" width="13.375" style="2"/>
    <col min="772" max="774" width="14.625" style="2" customWidth="1"/>
    <col min="775" max="1024" width="13.375" style="2"/>
    <col min="1025" max="1025" width="13.375" style="2" customWidth="1"/>
    <col min="1026" max="1026" width="20.875" style="2" customWidth="1"/>
    <col min="1027" max="1027" width="13.375" style="2"/>
    <col min="1028" max="1030" width="14.625" style="2" customWidth="1"/>
    <col min="1031" max="1280" width="13.375" style="2"/>
    <col min="1281" max="1281" width="13.375" style="2" customWidth="1"/>
    <col min="1282" max="1282" width="20.875" style="2" customWidth="1"/>
    <col min="1283" max="1283" width="13.375" style="2"/>
    <col min="1284" max="1286" width="14.625" style="2" customWidth="1"/>
    <col min="1287" max="1536" width="13.375" style="2"/>
    <col min="1537" max="1537" width="13.375" style="2" customWidth="1"/>
    <col min="1538" max="1538" width="20.875" style="2" customWidth="1"/>
    <col min="1539" max="1539" width="13.375" style="2"/>
    <col min="1540" max="1542" width="14.625" style="2" customWidth="1"/>
    <col min="1543" max="1792" width="13.375" style="2"/>
    <col min="1793" max="1793" width="13.375" style="2" customWidth="1"/>
    <col min="1794" max="1794" width="20.875" style="2" customWidth="1"/>
    <col min="1795" max="1795" width="13.375" style="2"/>
    <col min="1796" max="1798" width="14.625" style="2" customWidth="1"/>
    <col min="1799" max="2048" width="13.375" style="2"/>
    <col min="2049" max="2049" width="13.375" style="2" customWidth="1"/>
    <col min="2050" max="2050" width="20.875" style="2" customWidth="1"/>
    <col min="2051" max="2051" width="13.375" style="2"/>
    <col min="2052" max="2054" width="14.625" style="2" customWidth="1"/>
    <col min="2055" max="2304" width="13.375" style="2"/>
    <col min="2305" max="2305" width="13.375" style="2" customWidth="1"/>
    <col min="2306" max="2306" width="20.875" style="2" customWidth="1"/>
    <col min="2307" max="2307" width="13.375" style="2"/>
    <col min="2308" max="2310" width="14.625" style="2" customWidth="1"/>
    <col min="2311" max="2560" width="13.375" style="2"/>
    <col min="2561" max="2561" width="13.375" style="2" customWidth="1"/>
    <col min="2562" max="2562" width="20.875" style="2" customWidth="1"/>
    <col min="2563" max="2563" width="13.375" style="2"/>
    <col min="2564" max="2566" width="14.625" style="2" customWidth="1"/>
    <col min="2567" max="2816" width="13.375" style="2"/>
    <col min="2817" max="2817" width="13.375" style="2" customWidth="1"/>
    <col min="2818" max="2818" width="20.875" style="2" customWidth="1"/>
    <col min="2819" max="2819" width="13.375" style="2"/>
    <col min="2820" max="2822" width="14.625" style="2" customWidth="1"/>
    <col min="2823" max="3072" width="13.375" style="2"/>
    <col min="3073" max="3073" width="13.375" style="2" customWidth="1"/>
    <col min="3074" max="3074" width="20.875" style="2" customWidth="1"/>
    <col min="3075" max="3075" width="13.375" style="2"/>
    <col min="3076" max="3078" width="14.625" style="2" customWidth="1"/>
    <col min="3079" max="3328" width="13.375" style="2"/>
    <col min="3329" max="3329" width="13.375" style="2" customWidth="1"/>
    <col min="3330" max="3330" width="20.875" style="2" customWidth="1"/>
    <col min="3331" max="3331" width="13.375" style="2"/>
    <col min="3332" max="3334" width="14.625" style="2" customWidth="1"/>
    <col min="3335" max="3584" width="13.375" style="2"/>
    <col min="3585" max="3585" width="13.375" style="2" customWidth="1"/>
    <col min="3586" max="3586" width="20.875" style="2" customWidth="1"/>
    <col min="3587" max="3587" width="13.375" style="2"/>
    <col min="3588" max="3590" width="14.625" style="2" customWidth="1"/>
    <col min="3591" max="3840" width="13.375" style="2"/>
    <col min="3841" max="3841" width="13.375" style="2" customWidth="1"/>
    <col min="3842" max="3842" width="20.875" style="2" customWidth="1"/>
    <col min="3843" max="3843" width="13.375" style="2"/>
    <col min="3844" max="3846" width="14.625" style="2" customWidth="1"/>
    <col min="3847" max="4096" width="13.375" style="2"/>
    <col min="4097" max="4097" width="13.375" style="2" customWidth="1"/>
    <col min="4098" max="4098" width="20.875" style="2" customWidth="1"/>
    <col min="4099" max="4099" width="13.375" style="2"/>
    <col min="4100" max="4102" width="14.625" style="2" customWidth="1"/>
    <col min="4103" max="4352" width="13.375" style="2"/>
    <col min="4353" max="4353" width="13.375" style="2" customWidth="1"/>
    <col min="4354" max="4354" width="20.875" style="2" customWidth="1"/>
    <col min="4355" max="4355" width="13.375" style="2"/>
    <col min="4356" max="4358" width="14.625" style="2" customWidth="1"/>
    <col min="4359" max="4608" width="13.375" style="2"/>
    <col min="4609" max="4609" width="13.375" style="2" customWidth="1"/>
    <col min="4610" max="4610" width="20.875" style="2" customWidth="1"/>
    <col min="4611" max="4611" width="13.375" style="2"/>
    <col min="4612" max="4614" width="14.625" style="2" customWidth="1"/>
    <col min="4615" max="4864" width="13.375" style="2"/>
    <col min="4865" max="4865" width="13.375" style="2" customWidth="1"/>
    <col min="4866" max="4866" width="20.875" style="2" customWidth="1"/>
    <col min="4867" max="4867" width="13.375" style="2"/>
    <col min="4868" max="4870" width="14.625" style="2" customWidth="1"/>
    <col min="4871" max="5120" width="13.375" style="2"/>
    <col min="5121" max="5121" width="13.375" style="2" customWidth="1"/>
    <col min="5122" max="5122" width="20.875" style="2" customWidth="1"/>
    <col min="5123" max="5123" width="13.375" style="2"/>
    <col min="5124" max="5126" width="14.625" style="2" customWidth="1"/>
    <col min="5127" max="5376" width="13.375" style="2"/>
    <col min="5377" max="5377" width="13.375" style="2" customWidth="1"/>
    <col min="5378" max="5378" width="20.875" style="2" customWidth="1"/>
    <col min="5379" max="5379" width="13.375" style="2"/>
    <col min="5380" max="5382" width="14.625" style="2" customWidth="1"/>
    <col min="5383" max="5632" width="13.375" style="2"/>
    <col min="5633" max="5633" width="13.375" style="2" customWidth="1"/>
    <col min="5634" max="5634" width="20.875" style="2" customWidth="1"/>
    <col min="5635" max="5635" width="13.375" style="2"/>
    <col min="5636" max="5638" width="14.625" style="2" customWidth="1"/>
    <col min="5639" max="5888" width="13.375" style="2"/>
    <col min="5889" max="5889" width="13.375" style="2" customWidth="1"/>
    <col min="5890" max="5890" width="20.875" style="2" customWidth="1"/>
    <col min="5891" max="5891" width="13.375" style="2"/>
    <col min="5892" max="5894" width="14.625" style="2" customWidth="1"/>
    <col min="5895" max="6144" width="13.375" style="2"/>
    <col min="6145" max="6145" width="13.375" style="2" customWidth="1"/>
    <col min="6146" max="6146" width="20.875" style="2" customWidth="1"/>
    <col min="6147" max="6147" width="13.375" style="2"/>
    <col min="6148" max="6150" width="14.625" style="2" customWidth="1"/>
    <col min="6151" max="6400" width="13.375" style="2"/>
    <col min="6401" max="6401" width="13.375" style="2" customWidth="1"/>
    <col min="6402" max="6402" width="20.875" style="2" customWidth="1"/>
    <col min="6403" max="6403" width="13.375" style="2"/>
    <col min="6404" max="6406" width="14.625" style="2" customWidth="1"/>
    <col min="6407" max="6656" width="13.375" style="2"/>
    <col min="6657" max="6657" width="13.375" style="2" customWidth="1"/>
    <col min="6658" max="6658" width="20.875" style="2" customWidth="1"/>
    <col min="6659" max="6659" width="13.375" style="2"/>
    <col min="6660" max="6662" width="14.625" style="2" customWidth="1"/>
    <col min="6663" max="6912" width="13.375" style="2"/>
    <col min="6913" max="6913" width="13.375" style="2" customWidth="1"/>
    <col min="6914" max="6914" width="20.875" style="2" customWidth="1"/>
    <col min="6915" max="6915" width="13.375" style="2"/>
    <col min="6916" max="6918" width="14.625" style="2" customWidth="1"/>
    <col min="6919" max="7168" width="13.375" style="2"/>
    <col min="7169" max="7169" width="13.375" style="2" customWidth="1"/>
    <col min="7170" max="7170" width="20.875" style="2" customWidth="1"/>
    <col min="7171" max="7171" width="13.375" style="2"/>
    <col min="7172" max="7174" width="14.625" style="2" customWidth="1"/>
    <col min="7175" max="7424" width="13.375" style="2"/>
    <col min="7425" max="7425" width="13.375" style="2" customWidth="1"/>
    <col min="7426" max="7426" width="20.875" style="2" customWidth="1"/>
    <col min="7427" max="7427" width="13.375" style="2"/>
    <col min="7428" max="7430" width="14.625" style="2" customWidth="1"/>
    <col min="7431" max="7680" width="13.375" style="2"/>
    <col min="7681" max="7681" width="13.375" style="2" customWidth="1"/>
    <col min="7682" max="7682" width="20.875" style="2" customWidth="1"/>
    <col min="7683" max="7683" width="13.375" style="2"/>
    <col min="7684" max="7686" width="14.625" style="2" customWidth="1"/>
    <col min="7687" max="7936" width="13.375" style="2"/>
    <col min="7937" max="7937" width="13.375" style="2" customWidth="1"/>
    <col min="7938" max="7938" width="20.875" style="2" customWidth="1"/>
    <col min="7939" max="7939" width="13.375" style="2"/>
    <col min="7940" max="7942" width="14.625" style="2" customWidth="1"/>
    <col min="7943" max="8192" width="13.375" style="2"/>
    <col min="8193" max="8193" width="13.375" style="2" customWidth="1"/>
    <col min="8194" max="8194" width="20.875" style="2" customWidth="1"/>
    <col min="8195" max="8195" width="13.375" style="2"/>
    <col min="8196" max="8198" width="14.625" style="2" customWidth="1"/>
    <col min="8199" max="8448" width="13.375" style="2"/>
    <col min="8449" max="8449" width="13.375" style="2" customWidth="1"/>
    <col min="8450" max="8450" width="20.875" style="2" customWidth="1"/>
    <col min="8451" max="8451" width="13.375" style="2"/>
    <col min="8452" max="8454" width="14.625" style="2" customWidth="1"/>
    <col min="8455" max="8704" width="13.375" style="2"/>
    <col min="8705" max="8705" width="13.375" style="2" customWidth="1"/>
    <col min="8706" max="8706" width="20.875" style="2" customWidth="1"/>
    <col min="8707" max="8707" width="13.375" style="2"/>
    <col min="8708" max="8710" width="14.625" style="2" customWidth="1"/>
    <col min="8711" max="8960" width="13.375" style="2"/>
    <col min="8961" max="8961" width="13.375" style="2" customWidth="1"/>
    <col min="8962" max="8962" width="20.875" style="2" customWidth="1"/>
    <col min="8963" max="8963" width="13.375" style="2"/>
    <col min="8964" max="8966" width="14.625" style="2" customWidth="1"/>
    <col min="8967" max="9216" width="13.375" style="2"/>
    <col min="9217" max="9217" width="13.375" style="2" customWidth="1"/>
    <col min="9218" max="9218" width="20.875" style="2" customWidth="1"/>
    <col min="9219" max="9219" width="13.375" style="2"/>
    <col min="9220" max="9222" width="14.625" style="2" customWidth="1"/>
    <col min="9223" max="9472" width="13.375" style="2"/>
    <col min="9473" max="9473" width="13.375" style="2" customWidth="1"/>
    <col min="9474" max="9474" width="20.875" style="2" customWidth="1"/>
    <col min="9475" max="9475" width="13.375" style="2"/>
    <col min="9476" max="9478" width="14.625" style="2" customWidth="1"/>
    <col min="9479" max="9728" width="13.375" style="2"/>
    <col min="9729" max="9729" width="13.375" style="2" customWidth="1"/>
    <col min="9730" max="9730" width="20.875" style="2" customWidth="1"/>
    <col min="9731" max="9731" width="13.375" style="2"/>
    <col min="9732" max="9734" width="14.625" style="2" customWidth="1"/>
    <col min="9735" max="9984" width="13.375" style="2"/>
    <col min="9985" max="9985" width="13.375" style="2" customWidth="1"/>
    <col min="9986" max="9986" width="20.875" style="2" customWidth="1"/>
    <col min="9987" max="9987" width="13.375" style="2"/>
    <col min="9988" max="9990" width="14.625" style="2" customWidth="1"/>
    <col min="9991" max="10240" width="13.375" style="2"/>
    <col min="10241" max="10241" width="13.375" style="2" customWidth="1"/>
    <col min="10242" max="10242" width="20.875" style="2" customWidth="1"/>
    <col min="10243" max="10243" width="13.375" style="2"/>
    <col min="10244" max="10246" width="14.625" style="2" customWidth="1"/>
    <col min="10247" max="10496" width="13.375" style="2"/>
    <col min="10497" max="10497" width="13.375" style="2" customWidth="1"/>
    <col min="10498" max="10498" width="20.875" style="2" customWidth="1"/>
    <col min="10499" max="10499" width="13.375" style="2"/>
    <col min="10500" max="10502" width="14.625" style="2" customWidth="1"/>
    <col min="10503" max="10752" width="13.375" style="2"/>
    <col min="10753" max="10753" width="13.375" style="2" customWidth="1"/>
    <col min="10754" max="10754" width="20.875" style="2" customWidth="1"/>
    <col min="10755" max="10755" width="13.375" style="2"/>
    <col min="10756" max="10758" width="14.625" style="2" customWidth="1"/>
    <col min="10759" max="11008" width="13.375" style="2"/>
    <col min="11009" max="11009" width="13.375" style="2" customWidth="1"/>
    <col min="11010" max="11010" width="20.875" style="2" customWidth="1"/>
    <col min="11011" max="11011" width="13.375" style="2"/>
    <col min="11012" max="11014" width="14.625" style="2" customWidth="1"/>
    <col min="11015" max="11264" width="13.375" style="2"/>
    <col min="11265" max="11265" width="13.375" style="2" customWidth="1"/>
    <col min="11266" max="11266" width="20.875" style="2" customWidth="1"/>
    <col min="11267" max="11267" width="13.375" style="2"/>
    <col min="11268" max="11270" width="14.625" style="2" customWidth="1"/>
    <col min="11271" max="11520" width="13.375" style="2"/>
    <col min="11521" max="11521" width="13.375" style="2" customWidth="1"/>
    <col min="11522" max="11522" width="20.875" style="2" customWidth="1"/>
    <col min="11523" max="11523" width="13.375" style="2"/>
    <col min="11524" max="11526" width="14.625" style="2" customWidth="1"/>
    <col min="11527" max="11776" width="13.375" style="2"/>
    <col min="11777" max="11777" width="13.375" style="2" customWidth="1"/>
    <col min="11778" max="11778" width="20.875" style="2" customWidth="1"/>
    <col min="11779" max="11779" width="13.375" style="2"/>
    <col min="11780" max="11782" width="14.625" style="2" customWidth="1"/>
    <col min="11783" max="12032" width="13.375" style="2"/>
    <col min="12033" max="12033" width="13.375" style="2" customWidth="1"/>
    <col min="12034" max="12034" width="20.875" style="2" customWidth="1"/>
    <col min="12035" max="12035" width="13.375" style="2"/>
    <col min="12036" max="12038" width="14.625" style="2" customWidth="1"/>
    <col min="12039" max="12288" width="13.375" style="2"/>
    <col min="12289" max="12289" width="13.375" style="2" customWidth="1"/>
    <col min="12290" max="12290" width="20.875" style="2" customWidth="1"/>
    <col min="12291" max="12291" width="13.375" style="2"/>
    <col min="12292" max="12294" width="14.625" style="2" customWidth="1"/>
    <col min="12295" max="12544" width="13.375" style="2"/>
    <col min="12545" max="12545" width="13.375" style="2" customWidth="1"/>
    <col min="12546" max="12546" width="20.875" style="2" customWidth="1"/>
    <col min="12547" max="12547" width="13.375" style="2"/>
    <col min="12548" max="12550" width="14.625" style="2" customWidth="1"/>
    <col min="12551" max="12800" width="13.375" style="2"/>
    <col min="12801" max="12801" width="13.375" style="2" customWidth="1"/>
    <col min="12802" max="12802" width="20.875" style="2" customWidth="1"/>
    <col min="12803" max="12803" width="13.375" style="2"/>
    <col min="12804" max="12806" width="14.625" style="2" customWidth="1"/>
    <col min="12807" max="13056" width="13.375" style="2"/>
    <col min="13057" max="13057" width="13.375" style="2" customWidth="1"/>
    <col min="13058" max="13058" width="20.875" style="2" customWidth="1"/>
    <col min="13059" max="13059" width="13.375" style="2"/>
    <col min="13060" max="13062" width="14.625" style="2" customWidth="1"/>
    <col min="13063" max="13312" width="13.375" style="2"/>
    <col min="13313" max="13313" width="13.375" style="2" customWidth="1"/>
    <col min="13314" max="13314" width="20.875" style="2" customWidth="1"/>
    <col min="13315" max="13315" width="13.375" style="2"/>
    <col min="13316" max="13318" width="14.625" style="2" customWidth="1"/>
    <col min="13319" max="13568" width="13.375" style="2"/>
    <col min="13569" max="13569" width="13.375" style="2" customWidth="1"/>
    <col min="13570" max="13570" width="20.875" style="2" customWidth="1"/>
    <col min="13571" max="13571" width="13.375" style="2"/>
    <col min="13572" max="13574" width="14.625" style="2" customWidth="1"/>
    <col min="13575" max="13824" width="13.375" style="2"/>
    <col min="13825" max="13825" width="13.375" style="2" customWidth="1"/>
    <col min="13826" max="13826" width="20.875" style="2" customWidth="1"/>
    <col min="13827" max="13827" width="13.375" style="2"/>
    <col min="13828" max="13830" width="14.625" style="2" customWidth="1"/>
    <col min="13831" max="14080" width="13.375" style="2"/>
    <col min="14081" max="14081" width="13.375" style="2" customWidth="1"/>
    <col min="14082" max="14082" width="20.875" style="2" customWidth="1"/>
    <col min="14083" max="14083" width="13.375" style="2"/>
    <col min="14084" max="14086" width="14.625" style="2" customWidth="1"/>
    <col min="14087" max="14336" width="13.375" style="2"/>
    <col min="14337" max="14337" width="13.375" style="2" customWidth="1"/>
    <col min="14338" max="14338" width="20.875" style="2" customWidth="1"/>
    <col min="14339" max="14339" width="13.375" style="2"/>
    <col min="14340" max="14342" width="14.625" style="2" customWidth="1"/>
    <col min="14343" max="14592" width="13.375" style="2"/>
    <col min="14593" max="14593" width="13.375" style="2" customWidth="1"/>
    <col min="14594" max="14594" width="20.875" style="2" customWidth="1"/>
    <col min="14595" max="14595" width="13.375" style="2"/>
    <col min="14596" max="14598" width="14.625" style="2" customWidth="1"/>
    <col min="14599" max="14848" width="13.375" style="2"/>
    <col min="14849" max="14849" width="13.375" style="2" customWidth="1"/>
    <col min="14850" max="14850" width="20.875" style="2" customWidth="1"/>
    <col min="14851" max="14851" width="13.375" style="2"/>
    <col min="14852" max="14854" width="14.625" style="2" customWidth="1"/>
    <col min="14855" max="15104" width="13.375" style="2"/>
    <col min="15105" max="15105" width="13.375" style="2" customWidth="1"/>
    <col min="15106" max="15106" width="20.875" style="2" customWidth="1"/>
    <col min="15107" max="15107" width="13.375" style="2"/>
    <col min="15108" max="15110" width="14.625" style="2" customWidth="1"/>
    <col min="15111" max="15360" width="13.375" style="2"/>
    <col min="15361" max="15361" width="13.375" style="2" customWidth="1"/>
    <col min="15362" max="15362" width="20.875" style="2" customWidth="1"/>
    <col min="15363" max="15363" width="13.375" style="2"/>
    <col min="15364" max="15366" width="14.625" style="2" customWidth="1"/>
    <col min="15367" max="15616" width="13.375" style="2"/>
    <col min="15617" max="15617" width="13.375" style="2" customWidth="1"/>
    <col min="15618" max="15618" width="20.875" style="2" customWidth="1"/>
    <col min="15619" max="15619" width="13.375" style="2"/>
    <col min="15620" max="15622" width="14.625" style="2" customWidth="1"/>
    <col min="15623" max="15872" width="13.375" style="2"/>
    <col min="15873" max="15873" width="13.375" style="2" customWidth="1"/>
    <col min="15874" max="15874" width="20.875" style="2" customWidth="1"/>
    <col min="15875" max="15875" width="13.375" style="2"/>
    <col min="15876" max="15878" width="14.625" style="2" customWidth="1"/>
    <col min="15879" max="16128" width="13.375" style="2"/>
    <col min="16129" max="16129" width="13.375" style="2" customWidth="1"/>
    <col min="16130" max="16130" width="20.875" style="2" customWidth="1"/>
    <col min="16131" max="16131" width="13.375" style="2"/>
    <col min="16132" max="16134" width="14.625" style="2" customWidth="1"/>
    <col min="16135" max="16384" width="13.375" style="2"/>
  </cols>
  <sheetData>
    <row r="1" spans="1:10" x14ac:dyDescent="0.2">
      <c r="A1" s="1"/>
    </row>
    <row r="6" spans="1:10" x14ac:dyDescent="0.2">
      <c r="D6" s="14" t="s">
        <v>446</v>
      </c>
    </row>
    <row r="8" spans="1:10" x14ac:dyDescent="0.2">
      <c r="C8" s="14" t="s">
        <v>491</v>
      </c>
      <c r="F8" s="79"/>
    </row>
    <row r="9" spans="1:10" ht="18" thickBot="1" x14ac:dyDescent="0.25">
      <c r="B9" s="3"/>
      <c r="C9" s="3"/>
      <c r="D9" s="3"/>
      <c r="E9" s="3"/>
      <c r="F9" s="3"/>
      <c r="G9" s="3"/>
      <c r="H9" s="3"/>
      <c r="I9" s="5" t="s">
        <v>111</v>
      </c>
      <c r="J9" s="3"/>
    </row>
    <row r="10" spans="1:10" x14ac:dyDescent="0.2">
      <c r="C10" s="22"/>
      <c r="D10" s="9"/>
      <c r="E10" s="9"/>
      <c r="F10" s="9"/>
      <c r="G10" s="40" t="s">
        <v>492</v>
      </c>
      <c r="H10" s="9"/>
      <c r="I10" s="9"/>
      <c r="J10" s="9"/>
    </row>
    <row r="11" spans="1:10" x14ac:dyDescent="0.2">
      <c r="C11" s="22"/>
      <c r="D11" s="22"/>
      <c r="E11" s="22"/>
      <c r="F11" s="22"/>
      <c r="G11" s="22"/>
      <c r="H11" s="22"/>
      <c r="I11" s="22"/>
      <c r="J11" s="22"/>
    </row>
    <row r="12" spans="1:10" x14ac:dyDescent="0.2">
      <c r="B12" s="9"/>
      <c r="C12" s="42" t="s">
        <v>493</v>
      </c>
      <c r="D12" s="42" t="s">
        <v>494</v>
      </c>
      <c r="E12" s="42" t="s">
        <v>495</v>
      </c>
      <c r="F12" s="42" t="s">
        <v>496</v>
      </c>
      <c r="G12" s="42" t="s">
        <v>497</v>
      </c>
      <c r="H12" s="42" t="s">
        <v>498</v>
      </c>
      <c r="I12" s="42" t="s">
        <v>499</v>
      </c>
      <c r="J12" s="42" t="s">
        <v>500</v>
      </c>
    </row>
    <row r="13" spans="1:10" x14ac:dyDescent="0.2">
      <c r="C13" s="22"/>
    </row>
    <row r="14" spans="1:10" x14ac:dyDescent="0.2">
      <c r="B14" s="1" t="s">
        <v>501</v>
      </c>
      <c r="C14" s="16">
        <f>SUM(D14:J14)</f>
        <v>116358</v>
      </c>
      <c r="D14" s="21">
        <v>47369</v>
      </c>
      <c r="E14" s="21">
        <v>6866</v>
      </c>
      <c r="F14" s="21">
        <v>14598</v>
      </c>
      <c r="G14" s="21">
        <v>30913</v>
      </c>
      <c r="H14" s="21">
        <v>3846</v>
      </c>
      <c r="I14" s="21">
        <v>8501</v>
      </c>
      <c r="J14" s="21">
        <v>4265</v>
      </c>
    </row>
    <row r="15" spans="1:10" x14ac:dyDescent="0.2">
      <c r="B15" s="1" t="s">
        <v>502</v>
      </c>
      <c r="C15" s="16">
        <f>SUM(D15:J15)</f>
        <v>130951</v>
      </c>
      <c r="D15" s="21">
        <v>52115</v>
      </c>
      <c r="E15" s="21">
        <v>7607</v>
      </c>
      <c r="F15" s="21">
        <v>15259</v>
      </c>
      <c r="G15" s="21">
        <v>37533</v>
      </c>
      <c r="H15" s="21">
        <v>4193</v>
      </c>
      <c r="I15" s="21">
        <v>9097</v>
      </c>
      <c r="J15" s="21">
        <v>5147</v>
      </c>
    </row>
    <row r="16" spans="1:10" x14ac:dyDescent="0.2">
      <c r="B16" s="1" t="s">
        <v>503</v>
      </c>
      <c r="C16" s="16">
        <f>SUM(D16:J16)</f>
        <v>145149</v>
      </c>
      <c r="D16" s="21">
        <v>59143</v>
      </c>
      <c r="E16" s="21">
        <v>9060</v>
      </c>
      <c r="F16" s="21">
        <v>15772</v>
      </c>
      <c r="G16" s="21">
        <v>39753</v>
      </c>
      <c r="H16" s="21">
        <v>5307</v>
      </c>
      <c r="I16" s="21">
        <v>10674</v>
      </c>
      <c r="J16" s="21">
        <v>5440</v>
      </c>
    </row>
    <row r="17" spans="2:10" x14ac:dyDescent="0.2">
      <c r="B17" s="1" t="s">
        <v>504</v>
      </c>
      <c r="C17" s="16">
        <f>SUM(D17:J17)-1</f>
        <v>153790</v>
      </c>
      <c r="D17" s="21">
        <v>66959</v>
      </c>
      <c r="E17" s="21">
        <v>10001</v>
      </c>
      <c r="F17" s="21">
        <v>16276</v>
      </c>
      <c r="G17" s="21">
        <v>38496</v>
      </c>
      <c r="H17" s="21">
        <v>5574</v>
      </c>
      <c r="I17" s="21">
        <v>10690</v>
      </c>
      <c r="J17" s="21">
        <v>5795</v>
      </c>
    </row>
    <row r="18" spans="2:10" x14ac:dyDescent="0.2">
      <c r="B18" s="1"/>
      <c r="C18" s="16"/>
      <c r="D18" s="21"/>
      <c r="E18" s="21"/>
      <c r="F18" s="21"/>
      <c r="G18" s="21"/>
      <c r="H18" s="21"/>
      <c r="I18" s="21"/>
      <c r="J18" s="21"/>
    </row>
    <row r="19" spans="2:10" x14ac:dyDescent="0.2">
      <c r="B19" s="1" t="s">
        <v>505</v>
      </c>
      <c r="C19" s="16">
        <f>SUM(D19:J19)</f>
        <v>159881</v>
      </c>
      <c r="D19" s="21">
        <v>74757</v>
      </c>
      <c r="E19" s="21">
        <v>9957</v>
      </c>
      <c r="F19" s="21">
        <v>14982</v>
      </c>
      <c r="G19" s="21">
        <v>37311</v>
      </c>
      <c r="H19" s="21">
        <v>5841</v>
      </c>
      <c r="I19" s="21">
        <v>11213</v>
      </c>
      <c r="J19" s="21">
        <v>5820</v>
      </c>
    </row>
    <row r="20" spans="2:10" x14ac:dyDescent="0.2">
      <c r="B20" s="1" t="s">
        <v>506</v>
      </c>
      <c r="C20" s="16">
        <f>SUM(D20:J20)</f>
        <v>162394</v>
      </c>
      <c r="D20" s="21">
        <v>77662</v>
      </c>
      <c r="E20" s="21">
        <v>9663</v>
      </c>
      <c r="F20" s="21">
        <v>12860</v>
      </c>
      <c r="G20" s="21">
        <v>39620</v>
      </c>
      <c r="H20" s="21">
        <v>5944</v>
      </c>
      <c r="I20" s="21">
        <v>10895</v>
      </c>
      <c r="J20" s="21">
        <v>5750</v>
      </c>
    </row>
    <row r="21" spans="2:10" x14ac:dyDescent="0.2">
      <c r="B21" s="1" t="s">
        <v>507</v>
      </c>
      <c r="C21" s="16">
        <f>SUM(D21:J21)+1</f>
        <v>172122</v>
      </c>
      <c r="D21" s="21">
        <v>80822</v>
      </c>
      <c r="E21" s="21">
        <v>9930</v>
      </c>
      <c r="F21" s="21">
        <v>11054</v>
      </c>
      <c r="G21" s="21">
        <v>47894</v>
      </c>
      <c r="H21" s="21">
        <v>5786</v>
      </c>
      <c r="I21" s="21">
        <v>10894</v>
      </c>
      <c r="J21" s="21">
        <v>5741</v>
      </c>
    </row>
    <row r="22" spans="2:10" x14ac:dyDescent="0.2">
      <c r="B22" s="1" t="s">
        <v>508</v>
      </c>
      <c r="C22" s="16">
        <f>SUM(D22:J22)</f>
        <v>194803</v>
      </c>
      <c r="D22" s="21">
        <v>94066</v>
      </c>
      <c r="E22" s="21">
        <v>10103</v>
      </c>
      <c r="F22" s="21">
        <v>9962</v>
      </c>
      <c r="G22" s="21">
        <v>56774</v>
      </c>
      <c r="H22" s="21">
        <v>6326</v>
      </c>
      <c r="I22" s="21">
        <v>11769</v>
      </c>
      <c r="J22" s="21">
        <v>5803</v>
      </c>
    </row>
    <row r="23" spans="2:10" x14ac:dyDescent="0.2">
      <c r="B23" s="1"/>
      <c r="C23" s="16"/>
      <c r="D23" s="21"/>
      <c r="E23" s="21"/>
      <c r="F23" s="21"/>
      <c r="G23" s="21"/>
      <c r="H23" s="21"/>
      <c r="I23" s="21"/>
      <c r="J23" s="21"/>
    </row>
    <row r="24" spans="2:10" x14ac:dyDescent="0.2">
      <c r="B24" s="1" t="s">
        <v>509</v>
      </c>
      <c r="C24" s="16">
        <f>SUM(D24:J24)</f>
        <v>232803</v>
      </c>
      <c r="D24" s="21">
        <v>100144</v>
      </c>
      <c r="E24" s="21">
        <v>11242</v>
      </c>
      <c r="F24" s="21">
        <v>8909</v>
      </c>
      <c r="G24" s="21">
        <v>86742</v>
      </c>
      <c r="H24" s="21">
        <v>6958</v>
      </c>
      <c r="I24" s="21">
        <v>12588</v>
      </c>
      <c r="J24" s="21">
        <v>6220</v>
      </c>
    </row>
    <row r="25" spans="2:10" x14ac:dyDescent="0.2">
      <c r="B25" s="1" t="s">
        <v>510</v>
      </c>
      <c r="C25" s="16">
        <f>SUM(D25:J25)+2</f>
        <v>242116</v>
      </c>
      <c r="D25" s="21">
        <v>99298</v>
      </c>
      <c r="E25" s="21">
        <v>11654</v>
      </c>
      <c r="F25" s="21">
        <v>8978</v>
      </c>
      <c r="G25" s="21">
        <v>88959</v>
      </c>
      <c r="H25" s="21">
        <v>7709</v>
      </c>
      <c r="I25" s="21">
        <v>19060</v>
      </c>
      <c r="J25" s="21">
        <v>6456</v>
      </c>
    </row>
    <row r="26" spans="2:10" x14ac:dyDescent="0.2">
      <c r="B26" s="1" t="s">
        <v>511</v>
      </c>
      <c r="C26" s="16">
        <f>SUM(D26:J26)+1</f>
        <v>268248</v>
      </c>
      <c r="D26" s="21">
        <v>107462</v>
      </c>
      <c r="E26" s="21">
        <v>13695</v>
      </c>
      <c r="F26" s="21">
        <v>10493</v>
      </c>
      <c r="G26" s="21">
        <v>103729</v>
      </c>
      <c r="H26" s="21">
        <v>9834</v>
      </c>
      <c r="I26" s="21">
        <v>16591</v>
      </c>
      <c r="J26" s="21">
        <v>6443</v>
      </c>
    </row>
    <row r="27" spans="2:10" x14ac:dyDescent="0.2">
      <c r="B27" s="1" t="s">
        <v>512</v>
      </c>
      <c r="C27" s="16">
        <f>SUM(D27:J27)</f>
        <v>302801</v>
      </c>
      <c r="D27" s="21">
        <v>131482</v>
      </c>
      <c r="E27" s="21">
        <v>19107</v>
      </c>
      <c r="F27" s="21">
        <v>12805</v>
      </c>
      <c r="G27" s="21">
        <v>99188</v>
      </c>
      <c r="H27" s="21">
        <v>10361</v>
      </c>
      <c r="I27" s="21">
        <v>20584</v>
      </c>
      <c r="J27" s="21">
        <v>9274</v>
      </c>
    </row>
    <row r="28" spans="2:10" x14ac:dyDescent="0.2">
      <c r="B28" s="1"/>
      <c r="C28" s="16"/>
      <c r="D28" s="21"/>
      <c r="E28" s="21"/>
      <c r="F28" s="21"/>
      <c r="G28" s="21"/>
      <c r="H28" s="21"/>
      <c r="I28" s="21"/>
      <c r="J28" s="21"/>
    </row>
    <row r="29" spans="2:10" x14ac:dyDescent="0.2">
      <c r="B29" s="1" t="s">
        <v>513</v>
      </c>
      <c r="C29" s="16">
        <f>SUM(D29:J29)-1</f>
        <v>339905</v>
      </c>
      <c r="D29" s="21">
        <v>150371</v>
      </c>
      <c r="E29" s="21">
        <v>27556</v>
      </c>
      <c r="F29" s="21">
        <v>16037</v>
      </c>
      <c r="G29" s="21">
        <v>97049</v>
      </c>
      <c r="H29" s="21">
        <v>13374</v>
      </c>
      <c r="I29" s="21">
        <v>25025</v>
      </c>
      <c r="J29" s="21">
        <v>10494</v>
      </c>
    </row>
    <row r="30" spans="2:10" x14ac:dyDescent="0.2">
      <c r="B30" s="1" t="s">
        <v>514</v>
      </c>
      <c r="C30" s="16">
        <f>SUM(D30:J30)</f>
        <v>357760</v>
      </c>
      <c r="D30" s="21">
        <v>151993</v>
      </c>
      <c r="E30" s="21">
        <v>28985</v>
      </c>
      <c r="F30" s="21">
        <v>17988</v>
      </c>
      <c r="G30" s="21">
        <v>106430</v>
      </c>
      <c r="H30" s="21">
        <v>14602</v>
      </c>
      <c r="I30" s="21">
        <v>26699</v>
      </c>
      <c r="J30" s="21">
        <v>11063</v>
      </c>
    </row>
    <row r="31" spans="2:10" x14ac:dyDescent="0.2">
      <c r="B31" s="1" t="s">
        <v>515</v>
      </c>
      <c r="C31" s="16">
        <f>SUM(D31:J31)</f>
        <v>335330</v>
      </c>
      <c r="D31" s="21">
        <v>146455</v>
      </c>
      <c r="E31" s="21">
        <v>21589</v>
      </c>
      <c r="F31" s="21">
        <v>16206</v>
      </c>
      <c r="G31" s="21">
        <v>103601</v>
      </c>
      <c r="H31" s="21">
        <v>12817</v>
      </c>
      <c r="I31" s="21">
        <v>23507</v>
      </c>
      <c r="J31" s="21">
        <v>11155</v>
      </c>
    </row>
    <row r="32" spans="2:10" x14ac:dyDescent="0.2">
      <c r="B32" s="1" t="s">
        <v>516</v>
      </c>
      <c r="C32" s="16">
        <f>SUM(D32:J32)</f>
        <v>345277.7599</v>
      </c>
      <c r="D32" s="21">
        <v>139466.51999999999</v>
      </c>
      <c r="E32" s="21">
        <v>23396.082999999999</v>
      </c>
      <c r="F32" s="21">
        <v>16324.977000000001</v>
      </c>
      <c r="G32" s="21">
        <v>115106.56200000001</v>
      </c>
      <c r="H32" s="21">
        <v>15340.246999999999</v>
      </c>
      <c r="I32" s="21">
        <v>24621.100900000001</v>
      </c>
      <c r="J32" s="21">
        <v>11022.27</v>
      </c>
    </row>
    <row r="33" spans="1:10" x14ac:dyDescent="0.2">
      <c r="B33" s="1"/>
      <c r="C33" s="16"/>
      <c r="D33" s="21"/>
      <c r="E33" s="21"/>
      <c r="F33" s="21"/>
      <c r="G33" s="21"/>
      <c r="H33" s="21"/>
      <c r="I33" s="21"/>
      <c r="J33" s="21"/>
    </row>
    <row r="34" spans="1:10" x14ac:dyDescent="0.2">
      <c r="B34" s="1" t="s">
        <v>517</v>
      </c>
      <c r="C34" s="16">
        <f>SUM(D34:J34)</f>
        <v>338144.67999999993</v>
      </c>
      <c r="D34" s="21">
        <v>130729.177</v>
      </c>
      <c r="E34" s="21">
        <v>22473.399000000001</v>
      </c>
      <c r="F34" s="21">
        <v>17067.002</v>
      </c>
      <c r="G34" s="21">
        <v>120159.85799999999</v>
      </c>
      <c r="H34" s="21">
        <v>14521</v>
      </c>
      <c r="I34" s="21">
        <v>23105.823</v>
      </c>
      <c r="J34" s="21">
        <v>10088.421</v>
      </c>
    </row>
    <row r="35" spans="1:10" x14ac:dyDescent="0.2">
      <c r="B35" s="1" t="s">
        <v>518</v>
      </c>
      <c r="C35" s="16">
        <f>SUM(D35:J35)</f>
        <v>324399.72200000001</v>
      </c>
      <c r="D35" s="21">
        <v>123377.132</v>
      </c>
      <c r="E35" s="21">
        <v>19983.442999999999</v>
      </c>
      <c r="F35" s="21">
        <v>16494.734</v>
      </c>
      <c r="G35" s="21">
        <v>121137.098</v>
      </c>
      <c r="H35" s="21">
        <v>12180.635</v>
      </c>
      <c r="I35" s="21">
        <v>21839.721000000001</v>
      </c>
      <c r="J35" s="21">
        <v>9386.9590000000007</v>
      </c>
    </row>
    <row r="36" spans="1:10" x14ac:dyDescent="0.2">
      <c r="A36" s="80"/>
      <c r="B36" s="1" t="s">
        <v>519</v>
      </c>
      <c r="C36" s="16">
        <f>SUM(D36:J36)</f>
        <v>322504.39899999998</v>
      </c>
      <c r="D36" s="21">
        <v>123728.374</v>
      </c>
      <c r="E36" s="21">
        <v>19912.406999999999</v>
      </c>
      <c r="F36" s="21">
        <v>15638.843999999999</v>
      </c>
      <c r="G36" s="21">
        <v>121052.59199999999</v>
      </c>
      <c r="H36" s="21">
        <v>12210.111000000001</v>
      </c>
      <c r="I36" s="21">
        <v>21615.600999999999</v>
      </c>
      <c r="J36" s="21">
        <v>8346.4699999999993</v>
      </c>
    </row>
    <row r="37" spans="1:10" x14ac:dyDescent="0.2">
      <c r="B37" s="1" t="s">
        <v>431</v>
      </c>
      <c r="C37" s="16">
        <f>SUM(D37:J37)</f>
        <v>326837.36699999997</v>
      </c>
      <c r="D37" s="21">
        <v>130284.666</v>
      </c>
      <c r="E37" s="21">
        <v>21276.881000000001</v>
      </c>
      <c r="F37" s="21">
        <v>16404.808000000001</v>
      </c>
      <c r="G37" s="21">
        <v>111687.66899999999</v>
      </c>
      <c r="H37" s="21">
        <v>13711.42</v>
      </c>
      <c r="I37" s="21">
        <v>23678.959999999999</v>
      </c>
      <c r="J37" s="21">
        <v>9792.9629999999997</v>
      </c>
    </row>
    <row r="38" spans="1:10" x14ac:dyDescent="0.2">
      <c r="B38" s="1"/>
      <c r="C38" s="16"/>
      <c r="D38" s="21"/>
      <c r="E38" s="21"/>
      <c r="F38" s="21"/>
      <c r="G38" s="21"/>
      <c r="H38" s="21"/>
      <c r="I38" s="21"/>
      <c r="J38" s="21"/>
    </row>
    <row r="39" spans="1:10" x14ac:dyDescent="0.2">
      <c r="B39" s="1" t="s">
        <v>432</v>
      </c>
      <c r="C39" s="16">
        <f>SUM(D39:J39)</f>
        <v>335253.853</v>
      </c>
      <c r="D39" s="18">
        <v>123016.10700000002</v>
      </c>
      <c r="E39" s="18">
        <v>19421.810999999998</v>
      </c>
      <c r="F39" s="18">
        <v>17241.412</v>
      </c>
      <c r="G39" s="18">
        <v>134088.717</v>
      </c>
      <c r="H39" s="18">
        <v>12539.833000000001</v>
      </c>
      <c r="I39" s="18">
        <v>20110.266999999996</v>
      </c>
      <c r="J39" s="18">
        <v>8835.7060000000001</v>
      </c>
    </row>
    <row r="40" spans="1:10" x14ac:dyDescent="0.2">
      <c r="B40" s="1" t="s">
        <v>520</v>
      </c>
      <c r="C40" s="16">
        <v>317450</v>
      </c>
      <c r="D40" s="18">
        <v>109864</v>
      </c>
      <c r="E40" s="18">
        <v>18483</v>
      </c>
      <c r="F40" s="18">
        <v>14474</v>
      </c>
      <c r="G40" s="18">
        <v>132559</v>
      </c>
      <c r="H40" s="18">
        <v>12885</v>
      </c>
      <c r="I40" s="18">
        <v>20876</v>
      </c>
      <c r="J40" s="18">
        <v>8308.3119999999999</v>
      </c>
    </row>
    <row r="41" spans="1:10" x14ac:dyDescent="0.2">
      <c r="B41" s="1" t="s">
        <v>434</v>
      </c>
      <c r="C41" s="16">
        <v>301429</v>
      </c>
      <c r="D41" s="18">
        <v>106445</v>
      </c>
      <c r="E41" s="18">
        <v>16956</v>
      </c>
      <c r="F41" s="18">
        <v>14071</v>
      </c>
      <c r="G41" s="18">
        <v>125366</v>
      </c>
      <c r="H41" s="18">
        <v>11756</v>
      </c>
      <c r="I41" s="18">
        <v>18920</v>
      </c>
      <c r="J41" s="18">
        <v>7915</v>
      </c>
    </row>
    <row r="42" spans="1:10" s="54" customFormat="1" x14ac:dyDescent="0.2">
      <c r="B42" s="14" t="s">
        <v>435</v>
      </c>
      <c r="C42" s="11">
        <v>289027.16100000002</v>
      </c>
      <c r="D42" s="13">
        <v>99354.835999999996</v>
      </c>
      <c r="E42" s="13">
        <v>16150.862999999999</v>
      </c>
      <c r="F42" s="13">
        <v>12022.405000000001</v>
      </c>
      <c r="G42" s="13">
        <v>125614.751</v>
      </c>
      <c r="H42" s="13">
        <v>11257.197</v>
      </c>
      <c r="I42" s="13">
        <v>16964.27</v>
      </c>
      <c r="J42" s="13">
        <v>7662.8379999999997</v>
      </c>
    </row>
    <row r="43" spans="1:10" x14ac:dyDescent="0.2">
      <c r="A43" s="81"/>
      <c r="B43" s="54"/>
      <c r="C43" s="22"/>
    </row>
    <row r="44" spans="1:10" x14ac:dyDescent="0.2">
      <c r="A44" s="81"/>
      <c r="B44" s="1" t="s">
        <v>521</v>
      </c>
      <c r="C44" s="16">
        <v>59080.699000000001</v>
      </c>
      <c r="D44" s="21">
        <v>36712.993000000002</v>
      </c>
      <c r="E44" s="21">
        <v>5222.5460000000003</v>
      </c>
      <c r="F44" s="21">
        <v>3188.7040000000002</v>
      </c>
      <c r="G44" s="21">
        <v>2776.05</v>
      </c>
      <c r="H44" s="21">
        <v>3260.3409999999999</v>
      </c>
      <c r="I44" s="21">
        <v>5424.91</v>
      </c>
      <c r="J44" s="21">
        <v>2495.1559999999999</v>
      </c>
    </row>
    <row r="45" spans="1:10" x14ac:dyDescent="0.2">
      <c r="A45" s="81"/>
      <c r="B45" s="1" t="s">
        <v>522</v>
      </c>
      <c r="C45" s="16">
        <v>19116.439999999999</v>
      </c>
      <c r="D45" s="21">
        <v>8478.7849999999999</v>
      </c>
      <c r="E45" s="21">
        <v>2834.87</v>
      </c>
      <c r="F45" s="21">
        <v>1370.758</v>
      </c>
      <c r="G45" s="21">
        <v>1251.9269999999999</v>
      </c>
      <c r="H45" s="21">
        <v>1967.9190000000001</v>
      </c>
      <c r="I45" s="21">
        <v>2159.538</v>
      </c>
      <c r="J45" s="21">
        <v>1052.644</v>
      </c>
    </row>
    <row r="46" spans="1:10" x14ac:dyDescent="0.2">
      <c r="A46" s="81"/>
      <c r="B46" s="1" t="s">
        <v>523</v>
      </c>
      <c r="C46" s="16">
        <v>29008.444</v>
      </c>
      <c r="D46" s="21">
        <v>17325.286</v>
      </c>
      <c r="E46" s="21">
        <v>2144.0300000000002</v>
      </c>
      <c r="F46" s="21">
        <v>2591.4690000000001</v>
      </c>
      <c r="G46" s="21">
        <v>1546.6489999999999</v>
      </c>
      <c r="H46" s="21">
        <v>1883.153</v>
      </c>
      <c r="I46" s="21">
        <v>2337.989</v>
      </c>
      <c r="J46" s="21">
        <v>1179.867</v>
      </c>
    </row>
    <row r="47" spans="1:10" x14ac:dyDescent="0.2">
      <c r="A47" s="81"/>
      <c r="B47" s="2" t="s">
        <v>524</v>
      </c>
      <c r="C47" s="16"/>
    </row>
    <row r="48" spans="1:10" x14ac:dyDescent="0.2">
      <c r="A48" s="81"/>
      <c r="B48" s="1" t="s">
        <v>525</v>
      </c>
      <c r="C48" s="16">
        <v>7813.8180000000002</v>
      </c>
      <c r="D48" s="21">
        <v>4018.6170000000002</v>
      </c>
      <c r="E48" s="21">
        <v>983.76400000000001</v>
      </c>
      <c r="F48" s="21">
        <v>516.83399999999995</v>
      </c>
      <c r="G48" s="21">
        <v>478.95600000000002</v>
      </c>
      <c r="H48" s="21">
        <v>362.91199999999998</v>
      </c>
      <c r="I48" s="21">
        <v>1124.508</v>
      </c>
      <c r="J48" s="21">
        <v>328.226</v>
      </c>
    </row>
    <row r="49" spans="1:10" x14ac:dyDescent="0.2">
      <c r="A49" s="81"/>
      <c r="B49" s="51" t="s">
        <v>526</v>
      </c>
      <c r="C49" s="24" t="s">
        <v>26</v>
      </c>
      <c r="D49" s="24" t="s">
        <v>26</v>
      </c>
      <c r="E49" s="24" t="s">
        <v>26</v>
      </c>
      <c r="F49" s="24" t="s">
        <v>26</v>
      </c>
      <c r="G49" s="24" t="s">
        <v>26</v>
      </c>
      <c r="H49" s="24" t="s">
        <v>26</v>
      </c>
      <c r="I49" s="24" t="s">
        <v>26</v>
      </c>
      <c r="J49" s="24" t="s">
        <v>26</v>
      </c>
    </row>
    <row r="50" spans="1:10" x14ac:dyDescent="0.2">
      <c r="A50" s="81"/>
      <c r="C50" s="22"/>
    </row>
    <row r="51" spans="1:10" x14ac:dyDescent="0.2">
      <c r="A51" s="81"/>
      <c r="B51" s="1" t="s">
        <v>527</v>
      </c>
      <c r="C51" s="16">
        <v>38.008000000000003</v>
      </c>
      <c r="D51" s="21">
        <v>15.909000000000001</v>
      </c>
      <c r="E51" s="21">
        <v>6.0979999999999999</v>
      </c>
      <c r="F51" s="21">
        <v>0.35499999999999998</v>
      </c>
      <c r="G51" s="21">
        <v>0.01</v>
      </c>
      <c r="H51" s="21">
        <v>5.3689999999999998</v>
      </c>
      <c r="I51" s="21">
        <v>4.5460000000000003</v>
      </c>
      <c r="J51" s="21">
        <v>5.72</v>
      </c>
    </row>
    <row r="52" spans="1:10" x14ac:dyDescent="0.2">
      <c r="B52" s="1" t="s">
        <v>528</v>
      </c>
      <c r="C52" s="16"/>
    </row>
    <row r="53" spans="1:10" x14ac:dyDescent="0.2">
      <c r="B53" s="30" t="s">
        <v>529</v>
      </c>
      <c r="C53" s="16">
        <v>48568.671999999999</v>
      </c>
      <c r="D53" s="21">
        <v>24681.203000000001</v>
      </c>
      <c r="E53" s="21">
        <v>4843.5749999999998</v>
      </c>
      <c r="F53" s="21">
        <v>3853.5909999999999</v>
      </c>
      <c r="G53" s="21">
        <v>3166.6239999999998</v>
      </c>
      <c r="H53" s="21">
        <v>3752.7629999999999</v>
      </c>
      <c r="I53" s="21">
        <v>5755.0280000000002</v>
      </c>
      <c r="J53" s="21">
        <v>2515.8890000000001</v>
      </c>
    </row>
    <row r="54" spans="1:10" x14ac:dyDescent="0.2">
      <c r="C54" s="22"/>
    </row>
    <row r="55" spans="1:10" x14ac:dyDescent="0.2">
      <c r="A55" s="81"/>
      <c r="B55" s="1" t="s">
        <v>530</v>
      </c>
      <c r="C55" s="16">
        <v>752.69500000000005</v>
      </c>
      <c r="D55" s="21">
        <v>132.98500000000001</v>
      </c>
      <c r="E55" s="21">
        <v>65.828000000000003</v>
      </c>
      <c r="F55" s="21">
        <v>442.81099999999998</v>
      </c>
      <c r="G55" s="21">
        <v>18.45</v>
      </c>
      <c r="H55" s="24">
        <v>14.099</v>
      </c>
      <c r="I55" s="24" t="s">
        <v>531</v>
      </c>
      <c r="J55" s="24" t="s">
        <v>531</v>
      </c>
    </row>
    <row r="56" spans="1:10" x14ac:dyDescent="0.2">
      <c r="A56" s="81"/>
      <c r="B56" s="1" t="s">
        <v>532</v>
      </c>
      <c r="C56" s="16"/>
      <c r="D56" s="21"/>
      <c r="E56" s="24"/>
      <c r="F56" s="24"/>
      <c r="G56" s="24"/>
      <c r="H56" s="24"/>
      <c r="I56" s="24"/>
      <c r="J56" s="24"/>
    </row>
    <row r="57" spans="1:10" x14ac:dyDescent="0.2">
      <c r="A57" s="81"/>
      <c r="B57" s="1" t="s">
        <v>533</v>
      </c>
      <c r="C57" s="22"/>
      <c r="E57" s="24"/>
    </row>
    <row r="58" spans="1:10" x14ac:dyDescent="0.2">
      <c r="A58" s="81"/>
      <c r="B58" s="1" t="s">
        <v>534</v>
      </c>
      <c r="C58" s="16">
        <v>6950.5559999999996</v>
      </c>
      <c r="D58" s="21">
        <v>6950.5559999999996</v>
      </c>
      <c r="E58" s="24" t="s">
        <v>26</v>
      </c>
      <c r="F58" s="24" t="s">
        <v>26</v>
      </c>
      <c r="G58" s="24" t="s">
        <v>26</v>
      </c>
      <c r="H58" s="24" t="s">
        <v>26</v>
      </c>
      <c r="I58" s="24" t="s">
        <v>26</v>
      </c>
      <c r="J58" s="24" t="s">
        <v>26</v>
      </c>
    </row>
    <row r="59" spans="1:10" x14ac:dyDescent="0.2">
      <c r="A59" s="81"/>
      <c r="C59" s="22"/>
    </row>
    <row r="60" spans="1:10" x14ac:dyDescent="0.2">
      <c r="A60" s="81"/>
      <c r="B60" s="1" t="s">
        <v>535</v>
      </c>
      <c r="C60" s="16">
        <v>1078.5730000000001</v>
      </c>
      <c r="D60" s="21">
        <v>941.81700000000001</v>
      </c>
      <c r="E60" s="21">
        <v>41.08</v>
      </c>
      <c r="F60" s="21">
        <v>12.082000000000001</v>
      </c>
      <c r="G60" s="21">
        <v>1.7190000000000001</v>
      </c>
      <c r="H60" s="21">
        <v>4.2910000000000004</v>
      </c>
      <c r="I60" s="21">
        <v>33.292000000000002</v>
      </c>
      <c r="J60" s="21">
        <v>44.292000000000002</v>
      </c>
    </row>
    <row r="61" spans="1:10" x14ac:dyDescent="0.2">
      <c r="A61" s="81"/>
      <c r="B61" s="1" t="s">
        <v>536</v>
      </c>
      <c r="C61" s="16"/>
      <c r="D61" s="21"/>
      <c r="E61" s="21"/>
      <c r="F61" s="21"/>
      <c r="G61" s="21"/>
      <c r="H61" s="21"/>
      <c r="I61" s="21"/>
      <c r="J61" s="21"/>
    </row>
    <row r="62" spans="1:10" x14ac:dyDescent="0.2">
      <c r="A62" s="81"/>
      <c r="B62" s="1" t="s">
        <v>537</v>
      </c>
      <c r="C62" s="16">
        <v>116619.257</v>
      </c>
      <c r="D62" s="21">
        <v>96.685000000000002</v>
      </c>
      <c r="E62" s="21">
        <v>9.0709999999999997</v>
      </c>
      <c r="F62" s="21">
        <v>45.802999999999997</v>
      </c>
      <c r="G62" s="21">
        <v>116374.36599999999</v>
      </c>
      <c r="H62" s="24">
        <v>6.35</v>
      </c>
      <c r="I62" s="24" t="s">
        <v>531</v>
      </c>
      <c r="J62" s="24" t="s">
        <v>531</v>
      </c>
    </row>
    <row r="63" spans="1:10" ht="18" thickBot="1" x14ac:dyDescent="0.25">
      <c r="B63" s="3"/>
      <c r="C63" s="82"/>
      <c r="D63" s="31"/>
      <c r="E63" s="31"/>
      <c r="F63" s="31"/>
      <c r="G63" s="3"/>
      <c r="H63" s="3"/>
      <c r="I63" s="3"/>
      <c r="J63" s="3"/>
    </row>
    <row r="64" spans="1:10" x14ac:dyDescent="0.2">
      <c r="C64" s="2" t="s">
        <v>538</v>
      </c>
    </row>
    <row r="65" spans="1:5" x14ac:dyDescent="0.2">
      <c r="C65" s="1" t="s">
        <v>539</v>
      </c>
      <c r="E65" s="1" t="s">
        <v>540</v>
      </c>
    </row>
    <row r="66" spans="1:5" x14ac:dyDescent="0.2">
      <c r="E66" s="1" t="s">
        <v>541</v>
      </c>
    </row>
    <row r="67" spans="1:5" x14ac:dyDescent="0.2">
      <c r="E67" s="1" t="s">
        <v>542</v>
      </c>
    </row>
    <row r="68" spans="1:5" x14ac:dyDescent="0.2">
      <c r="E68" s="1" t="s">
        <v>543</v>
      </c>
    </row>
    <row r="69" spans="1:5" x14ac:dyDescent="0.2">
      <c r="E69" s="1" t="s">
        <v>544</v>
      </c>
    </row>
    <row r="70" spans="1:5" x14ac:dyDescent="0.2">
      <c r="E70" s="1" t="s">
        <v>545</v>
      </c>
    </row>
    <row r="71" spans="1:5" x14ac:dyDescent="0.2">
      <c r="E71" s="1" t="s">
        <v>546</v>
      </c>
    </row>
    <row r="72" spans="1:5" x14ac:dyDescent="0.2">
      <c r="C72" s="1" t="s">
        <v>547</v>
      </c>
    </row>
    <row r="73" spans="1:5" x14ac:dyDescent="0.2">
      <c r="A73" s="1"/>
      <c r="C73" s="1"/>
    </row>
  </sheetData>
  <phoneticPr fontId="2"/>
  <pageMargins left="0.4" right="0.34" top="0.56999999999999995" bottom="0.56000000000000005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0"/>
  <sheetViews>
    <sheetView showGridLines="0" zoomScale="75" zoomScaleNormal="75" workbookViewId="0">
      <selection activeCell="C3" sqref="C3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x14ac:dyDescent="0.2">
      <c r="F6" s="14" t="s">
        <v>582</v>
      </c>
    </row>
    <row r="7" spans="1:11" x14ac:dyDescent="0.2">
      <c r="E7" s="1" t="s">
        <v>583</v>
      </c>
    </row>
    <row r="8" spans="1:11" x14ac:dyDescent="0.2">
      <c r="E8" s="14"/>
    </row>
    <row r="9" spans="1:11" ht="18" thickBot="1" x14ac:dyDescent="0.25">
      <c r="B9" s="3"/>
      <c r="C9" s="3"/>
      <c r="D9" s="3"/>
      <c r="E9" s="4" t="s">
        <v>584</v>
      </c>
      <c r="F9" s="3"/>
      <c r="G9" s="3"/>
      <c r="H9" s="3"/>
      <c r="I9" s="3"/>
      <c r="J9" s="5" t="s">
        <v>1</v>
      </c>
      <c r="K9" s="3"/>
    </row>
    <row r="10" spans="1:11" x14ac:dyDescent="0.2">
      <c r="F10" s="32" t="s">
        <v>2</v>
      </c>
      <c r="G10" s="32" t="s">
        <v>3</v>
      </c>
      <c r="H10" s="32" t="s">
        <v>4</v>
      </c>
      <c r="I10" s="8">
        <v>2000</v>
      </c>
      <c r="J10" s="8" t="s">
        <v>70</v>
      </c>
      <c r="K10" s="8" t="s">
        <v>6</v>
      </c>
    </row>
    <row r="11" spans="1:11" x14ac:dyDescent="0.2">
      <c r="B11" s="9"/>
      <c r="C11" s="9"/>
      <c r="D11" s="9"/>
      <c r="E11" s="9"/>
      <c r="F11" s="10" t="s">
        <v>7</v>
      </c>
      <c r="G11" s="10" t="s">
        <v>8</v>
      </c>
      <c r="H11" s="10" t="s">
        <v>9</v>
      </c>
      <c r="I11" s="10" t="s">
        <v>71</v>
      </c>
      <c r="J11" s="10" t="s">
        <v>72</v>
      </c>
      <c r="K11" s="10" t="s">
        <v>73</v>
      </c>
    </row>
    <row r="12" spans="1:11" x14ac:dyDescent="0.2">
      <c r="F12" s="33"/>
    </row>
    <row r="13" spans="1:11" x14ac:dyDescent="0.2">
      <c r="B13" s="13"/>
      <c r="C13" s="14" t="s">
        <v>585</v>
      </c>
      <c r="E13" s="13"/>
      <c r="F13" s="11">
        <f>SUM(F15:F16,F19,F23:F26,F32,F36,F57:F57,F61:F66)</f>
        <v>604029.69500000007</v>
      </c>
      <c r="G13" s="13">
        <f>SUM(G15:G16,G19,G23:G26,G32,G36,G57:G57,G61:G66)</f>
        <v>630785.44700000004</v>
      </c>
      <c r="H13" s="13">
        <f>SUM(H15:H16,H18,H19,H23:H26,H32,H36,H57:H57,H61:H66)</f>
        <v>629235.05200000003</v>
      </c>
      <c r="I13" s="13">
        <f>SUM(I15:I16,I18,I19,I23:I26,I32,I36,I57:I57,I61:I66)</f>
        <v>600447.81299999997</v>
      </c>
      <c r="J13" s="13">
        <v>584108</v>
      </c>
      <c r="K13" s="13">
        <v>559522</v>
      </c>
    </row>
    <row r="14" spans="1:11" x14ac:dyDescent="0.2">
      <c r="B14" s="13"/>
      <c r="F14" s="22"/>
    </row>
    <row r="15" spans="1:11" x14ac:dyDescent="0.2">
      <c r="B15" s="13"/>
      <c r="C15" s="1" t="s">
        <v>586</v>
      </c>
      <c r="F15" s="19">
        <v>96909.61</v>
      </c>
      <c r="G15" s="21">
        <v>98501.146999999997</v>
      </c>
      <c r="H15" s="21">
        <v>97483.434999999998</v>
      </c>
      <c r="I15" s="21">
        <v>107270.178</v>
      </c>
      <c r="J15" s="21">
        <v>101570.03200000001</v>
      </c>
      <c r="K15" s="21">
        <v>87707.710999999996</v>
      </c>
    </row>
    <row r="16" spans="1:11" x14ac:dyDescent="0.2">
      <c r="B16" s="13"/>
      <c r="C16" s="1" t="s">
        <v>125</v>
      </c>
      <c r="F16" s="19">
        <v>4226.5039999999999</v>
      </c>
      <c r="G16" s="21">
        <v>1644.2059999999999</v>
      </c>
      <c r="H16" s="21">
        <v>1706.3109999999999</v>
      </c>
      <c r="I16" s="21">
        <v>1737.9960000000001</v>
      </c>
      <c r="J16" s="21">
        <v>1733.143</v>
      </c>
      <c r="K16" s="21">
        <v>1804.867</v>
      </c>
    </row>
    <row r="17" spans="2:11" x14ac:dyDescent="0.2">
      <c r="B17" s="13"/>
      <c r="C17" s="1"/>
      <c r="F17" s="19"/>
      <c r="G17" s="21"/>
      <c r="H17" s="21"/>
      <c r="I17" s="21"/>
      <c r="J17" s="21"/>
      <c r="K17" s="21"/>
    </row>
    <row r="18" spans="2:11" x14ac:dyDescent="0.2">
      <c r="C18" s="1" t="s">
        <v>587</v>
      </c>
      <c r="F18" s="26" t="s">
        <v>26</v>
      </c>
      <c r="G18" s="24" t="s">
        <v>26</v>
      </c>
      <c r="H18" s="21">
        <v>826.48</v>
      </c>
      <c r="I18" s="21">
        <v>732.80799999999999</v>
      </c>
      <c r="J18" s="21">
        <v>651.33399999999995</v>
      </c>
      <c r="K18" s="21">
        <v>732.26400000000001</v>
      </c>
    </row>
    <row r="19" spans="2:11" x14ac:dyDescent="0.2">
      <c r="B19" s="13"/>
      <c r="C19" s="1" t="s">
        <v>133</v>
      </c>
      <c r="F19" s="16">
        <f>F20+F21</f>
        <v>181023.74899999998</v>
      </c>
      <c r="G19" s="18">
        <f>G20+G21</f>
        <v>190134.49</v>
      </c>
      <c r="H19" s="18">
        <f>H20+H21</f>
        <v>210913.85500000001</v>
      </c>
      <c r="I19" s="18">
        <f>I20+I21</f>
        <v>218485.66200000001</v>
      </c>
      <c r="J19" s="21">
        <v>206822.24100000001</v>
      </c>
      <c r="K19" s="21">
        <v>200381.31099999999</v>
      </c>
    </row>
    <row r="20" spans="2:11" x14ac:dyDescent="0.2">
      <c r="D20" s="1" t="s">
        <v>588</v>
      </c>
      <c r="F20" s="19">
        <v>177668.8</v>
      </c>
      <c r="G20" s="21">
        <v>185921.541</v>
      </c>
      <c r="H20" s="21">
        <v>206974.66800000001</v>
      </c>
      <c r="I20" s="21">
        <v>214397.40400000001</v>
      </c>
      <c r="J20" s="21">
        <v>203135.774</v>
      </c>
      <c r="K20" s="21">
        <v>197009.91399999999</v>
      </c>
    </row>
    <row r="21" spans="2:11" x14ac:dyDescent="0.2">
      <c r="D21" s="1" t="s">
        <v>589</v>
      </c>
      <c r="F21" s="19">
        <v>3354.9490000000001</v>
      </c>
      <c r="G21" s="21">
        <v>4212.9489999999996</v>
      </c>
      <c r="H21" s="21">
        <v>3939.1869999999999</v>
      </c>
      <c r="I21" s="21">
        <v>4088.2579999999998</v>
      </c>
      <c r="J21" s="21">
        <v>3686.4670000000001</v>
      </c>
      <c r="K21" s="21">
        <v>3371.3969999999999</v>
      </c>
    </row>
    <row r="22" spans="2:11" x14ac:dyDescent="0.2">
      <c r="F22" s="19"/>
      <c r="G22" s="21"/>
      <c r="H22" s="21"/>
      <c r="I22" s="21"/>
      <c r="J22" s="21"/>
      <c r="K22" s="21"/>
    </row>
    <row r="23" spans="2:11" x14ac:dyDescent="0.2">
      <c r="B23" s="13"/>
      <c r="C23" s="1" t="s">
        <v>134</v>
      </c>
      <c r="F23" s="19">
        <v>499.12900000000002</v>
      </c>
      <c r="G23" s="21">
        <v>500.86200000000002</v>
      </c>
      <c r="H23" s="21">
        <v>499.09399999999999</v>
      </c>
      <c r="I23" s="21">
        <v>428.80099999999999</v>
      </c>
      <c r="J23" s="21">
        <v>428.18700000000001</v>
      </c>
      <c r="K23" s="21">
        <v>416.35500000000002</v>
      </c>
    </row>
    <row r="24" spans="2:11" x14ac:dyDescent="0.2">
      <c r="B24" s="13"/>
      <c r="C24" s="1" t="s">
        <v>135</v>
      </c>
      <c r="F24" s="19">
        <v>8752.4660000000003</v>
      </c>
      <c r="G24" s="21">
        <v>9715.5450000000001</v>
      </c>
      <c r="H24" s="21">
        <v>7396.7790000000005</v>
      </c>
      <c r="I24" s="21">
        <v>7303.3760000000002</v>
      </c>
      <c r="J24" s="21">
        <v>6283.54</v>
      </c>
      <c r="K24" s="21">
        <v>5389.9449999999997</v>
      </c>
    </row>
    <row r="25" spans="2:11" x14ac:dyDescent="0.2">
      <c r="F25" s="22"/>
    </row>
    <row r="26" spans="2:11" x14ac:dyDescent="0.2">
      <c r="C26" s="1" t="s">
        <v>136</v>
      </c>
      <c r="F26" s="16">
        <f t="shared" ref="F26:K26" si="0">SUM(F27:F30)</f>
        <v>6484.3029999999999</v>
      </c>
      <c r="G26" s="18">
        <f t="shared" si="0"/>
        <v>6285.2669999999998</v>
      </c>
      <c r="H26" s="18">
        <f t="shared" si="0"/>
        <v>6456.6090000000004</v>
      </c>
      <c r="I26" s="18">
        <f t="shared" si="0"/>
        <v>6528.6860000000006</v>
      </c>
      <c r="J26" s="18">
        <f t="shared" si="0"/>
        <v>6488.2810000000009</v>
      </c>
      <c r="K26" s="18">
        <f t="shared" si="0"/>
        <v>6485.8619999999992</v>
      </c>
    </row>
    <row r="27" spans="2:11" x14ac:dyDescent="0.2">
      <c r="D27" s="1" t="s">
        <v>590</v>
      </c>
      <c r="F27" s="19">
        <v>3390.886</v>
      </c>
      <c r="G27" s="21">
        <v>3457.8270000000002</v>
      </c>
      <c r="H27" s="21">
        <v>3467.85</v>
      </c>
      <c r="I27" s="21">
        <v>3499.0610000000001</v>
      </c>
      <c r="J27" s="21">
        <v>3474.55</v>
      </c>
      <c r="K27" s="21">
        <v>3452.953</v>
      </c>
    </row>
    <row r="28" spans="2:11" x14ac:dyDescent="0.2">
      <c r="D28" s="1" t="s">
        <v>591</v>
      </c>
      <c r="F28" s="19">
        <v>160.398</v>
      </c>
      <c r="G28" s="21">
        <v>156.798</v>
      </c>
      <c r="H28" s="21">
        <v>165.48699999999999</v>
      </c>
      <c r="I28" s="21">
        <v>193.56</v>
      </c>
      <c r="J28" s="21">
        <v>213.827</v>
      </c>
      <c r="K28" s="21">
        <v>213.827</v>
      </c>
    </row>
    <row r="29" spans="2:11" x14ac:dyDescent="0.2">
      <c r="D29" s="1" t="s">
        <v>592</v>
      </c>
      <c r="F29" s="19">
        <v>1560.269</v>
      </c>
      <c r="G29" s="21">
        <v>1261.72</v>
      </c>
      <c r="H29" s="21">
        <v>1312.6759999999999</v>
      </c>
      <c r="I29" s="21">
        <v>1343.1980000000001</v>
      </c>
      <c r="J29" s="21">
        <v>1343.434</v>
      </c>
      <c r="K29" s="21">
        <v>1313.3510000000001</v>
      </c>
    </row>
    <row r="30" spans="2:11" x14ac:dyDescent="0.2">
      <c r="D30" s="1" t="s">
        <v>94</v>
      </c>
      <c r="F30" s="19">
        <v>1372.75</v>
      </c>
      <c r="G30" s="21">
        <v>1408.922</v>
      </c>
      <c r="H30" s="21">
        <v>1510.596</v>
      </c>
      <c r="I30" s="21">
        <v>1492.867</v>
      </c>
      <c r="J30" s="21">
        <v>1456.47</v>
      </c>
      <c r="K30" s="21">
        <v>1505.731</v>
      </c>
    </row>
    <row r="31" spans="2:11" x14ac:dyDescent="0.2">
      <c r="F31" s="22"/>
    </row>
    <row r="32" spans="2:11" x14ac:dyDescent="0.2">
      <c r="B32" s="13"/>
      <c r="C32" s="1" t="s">
        <v>137</v>
      </c>
      <c r="F32" s="16">
        <f t="shared" ref="F32:K32" si="1">F33+F34</f>
        <v>1884.1019999999999</v>
      </c>
      <c r="G32" s="18">
        <f t="shared" si="1"/>
        <v>1810.7620000000002</v>
      </c>
      <c r="H32" s="18">
        <f t="shared" si="1"/>
        <v>2203.828</v>
      </c>
      <c r="I32" s="18">
        <f t="shared" si="1"/>
        <v>2065.4700000000003</v>
      </c>
      <c r="J32" s="18">
        <f t="shared" si="1"/>
        <v>2026.4170000000001</v>
      </c>
      <c r="K32" s="18">
        <f t="shared" si="1"/>
        <v>1985.056</v>
      </c>
    </row>
    <row r="33" spans="2:11" x14ac:dyDescent="0.2">
      <c r="D33" s="1" t="s">
        <v>593</v>
      </c>
      <c r="F33" s="19">
        <v>1426.6769999999999</v>
      </c>
      <c r="G33" s="21">
        <v>1334.17</v>
      </c>
      <c r="H33" s="21">
        <v>1767.8130000000001</v>
      </c>
      <c r="I33" s="21">
        <v>1317.806</v>
      </c>
      <c r="J33" s="21">
        <v>1280.9770000000001</v>
      </c>
      <c r="K33" s="21">
        <v>1223.848</v>
      </c>
    </row>
    <row r="34" spans="2:11" x14ac:dyDescent="0.2">
      <c r="D34" s="1" t="s">
        <v>594</v>
      </c>
      <c r="F34" s="19">
        <v>457.42500000000001</v>
      </c>
      <c r="G34" s="21">
        <v>476.59199999999998</v>
      </c>
      <c r="H34" s="21">
        <v>436.01499999999999</v>
      </c>
      <c r="I34" s="21">
        <v>747.66399999999999</v>
      </c>
      <c r="J34" s="21">
        <v>745.44</v>
      </c>
      <c r="K34" s="21">
        <v>761.20799999999997</v>
      </c>
    </row>
    <row r="35" spans="2:11" x14ac:dyDescent="0.2">
      <c r="F35" s="22"/>
    </row>
    <row r="36" spans="2:11" x14ac:dyDescent="0.2">
      <c r="B36" s="13"/>
      <c r="C36" s="1" t="s">
        <v>138</v>
      </c>
      <c r="F36" s="16">
        <f>SUM(F37:F54)</f>
        <v>111280.867</v>
      </c>
      <c r="G36" s="18">
        <f>SUM(G37:G54)</f>
        <v>125817.11699999998</v>
      </c>
      <c r="H36" s="18">
        <f>SUM(H37:H54)</f>
        <v>122333.59599999999</v>
      </c>
      <c r="I36" s="18">
        <f>SUM(I37:I54)</f>
        <v>121918.68399999998</v>
      </c>
      <c r="J36" s="18">
        <v>120537.98699999999</v>
      </c>
      <c r="K36" s="18">
        <v>104553.91099999999</v>
      </c>
    </row>
    <row r="37" spans="2:11" x14ac:dyDescent="0.2">
      <c r="D37" s="1" t="s">
        <v>595</v>
      </c>
      <c r="F37" s="19">
        <v>33402.5</v>
      </c>
      <c r="G37" s="21">
        <v>33813.199999999997</v>
      </c>
      <c r="H37" s="21">
        <v>33391.1</v>
      </c>
      <c r="I37" s="21">
        <v>33420.5</v>
      </c>
      <c r="J37" s="21">
        <v>33300.5</v>
      </c>
      <c r="K37" s="21">
        <v>33206.730000000003</v>
      </c>
    </row>
    <row r="38" spans="2:11" x14ac:dyDescent="0.2">
      <c r="D38" s="1" t="s">
        <v>596</v>
      </c>
      <c r="F38" s="19">
        <v>2570.9969999999998</v>
      </c>
      <c r="G38" s="21">
        <v>2460.5230000000001</v>
      </c>
      <c r="H38" s="21">
        <v>2565.2260000000001</v>
      </c>
      <c r="I38" s="21">
        <v>2464.2759999999998</v>
      </c>
      <c r="J38" s="21">
        <v>2859.6959999999999</v>
      </c>
      <c r="K38" s="21">
        <v>2935.1709999999998</v>
      </c>
    </row>
    <row r="39" spans="2:11" x14ac:dyDescent="0.2">
      <c r="F39" s="22"/>
    </row>
    <row r="40" spans="2:11" x14ac:dyDescent="0.2">
      <c r="D40" s="1" t="s">
        <v>597</v>
      </c>
      <c r="F40" s="19">
        <v>3818.7089999999998</v>
      </c>
      <c r="G40" s="21">
        <v>4065.143</v>
      </c>
      <c r="H40" s="21">
        <v>4322.3519999999999</v>
      </c>
      <c r="I40" s="21">
        <v>4488.4250000000002</v>
      </c>
      <c r="J40" s="21">
        <v>4869.0659999999998</v>
      </c>
      <c r="K40" s="21">
        <v>4307.5110000000004</v>
      </c>
    </row>
    <row r="41" spans="2:11" x14ac:dyDescent="0.2">
      <c r="D41" s="1" t="s">
        <v>598</v>
      </c>
      <c r="F41" s="19">
        <v>38.929000000000002</v>
      </c>
      <c r="G41" s="21">
        <v>35.503</v>
      </c>
      <c r="H41" s="21">
        <v>33.603000000000002</v>
      </c>
      <c r="I41" s="21">
        <v>40.997999999999998</v>
      </c>
      <c r="J41" s="21">
        <v>35.28</v>
      </c>
      <c r="K41" s="21">
        <v>44.482999999999997</v>
      </c>
    </row>
    <row r="42" spans="2:11" x14ac:dyDescent="0.2">
      <c r="D42" s="1" t="s">
        <v>599</v>
      </c>
      <c r="F42" s="19">
        <v>198.27500000000001</v>
      </c>
      <c r="G42" s="21">
        <v>216.82300000000001</v>
      </c>
      <c r="H42" s="21">
        <v>252.62799999999999</v>
      </c>
      <c r="I42" s="21">
        <v>423.02</v>
      </c>
      <c r="J42" s="21">
        <v>278.27999999999997</v>
      </c>
      <c r="K42" s="21">
        <v>327.97800000000001</v>
      </c>
    </row>
    <row r="43" spans="2:11" x14ac:dyDescent="0.2">
      <c r="F43" s="22"/>
    </row>
    <row r="44" spans="2:11" x14ac:dyDescent="0.2">
      <c r="D44" s="1" t="s">
        <v>600</v>
      </c>
      <c r="F44" s="19">
        <v>25.283999999999999</v>
      </c>
      <c r="G44" s="21">
        <v>27.231999999999999</v>
      </c>
      <c r="H44" s="21">
        <v>25.952000000000002</v>
      </c>
      <c r="I44" s="21">
        <v>23.587</v>
      </c>
      <c r="J44" s="21">
        <v>25.027000000000001</v>
      </c>
      <c r="K44" s="21">
        <v>26.927</v>
      </c>
    </row>
    <row r="45" spans="2:11" x14ac:dyDescent="0.2">
      <c r="D45" s="1" t="s">
        <v>601</v>
      </c>
      <c r="F45" s="19">
        <v>55550.962</v>
      </c>
      <c r="G45" s="21">
        <v>62981.644999999997</v>
      </c>
      <c r="H45" s="21">
        <v>62582.51</v>
      </c>
      <c r="I45" s="21">
        <v>59088.385999999999</v>
      </c>
      <c r="J45" s="21">
        <v>52329.998</v>
      </c>
      <c r="K45" s="21">
        <v>43584.267</v>
      </c>
    </row>
    <row r="46" spans="2:11" x14ac:dyDescent="0.2">
      <c r="D46" s="1" t="s">
        <v>602</v>
      </c>
      <c r="F46" s="19">
        <v>1877.92</v>
      </c>
      <c r="G46" s="21">
        <v>3924.4340000000002</v>
      </c>
      <c r="H46" s="21">
        <v>2104.37</v>
      </c>
      <c r="I46" s="21">
        <v>1430.4459999999999</v>
      </c>
      <c r="J46" s="21">
        <v>3248.52</v>
      </c>
      <c r="K46" s="21">
        <v>1538.1980000000001</v>
      </c>
    </row>
    <row r="47" spans="2:11" x14ac:dyDescent="0.2">
      <c r="F47" s="22"/>
    </row>
    <row r="48" spans="2:11" x14ac:dyDescent="0.2">
      <c r="D48" s="1" t="s">
        <v>603</v>
      </c>
      <c r="F48" s="19">
        <v>0.95499999999999996</v>
      </c>
      <c r="G48" s="24" t="s">
        <v>26</v>
      </c>
      <c r="H48" s="24" t="s">
        <v>26</v>
      </c>
      <c r="I48" s="24" t="s">
        <v>26</v>
      </c>
      <c r="J48" s="24" t="s">
        <v>26</v>
      </c>
      <c r="K48" s="24" t="s">
        <v>26</v>
      </c>
    </row>
    <row r="49" spans="2:11" x14ac:dyDescent="0.2">
      <c r="D49" s="1" t="s">
        <v>604</v>
      </c>
      <c r="F49" s="19">
        <v>857.79</v>
      </c>
      <c r="G49" s="21">
        <v>2069.9360000000001</v>
      </c>
      <c r="H49" s="21">
        <v>1013.3819999999999</v>
      </c>
      <c r="I49" s="21">
        <v>2214.6019999999999</v>
      </c>
      <c r="J49" s="21">
        <v>1497.865</v>
      </c>
      <c r="K49" s="21">
        <v>988.745</v>
      </c>
    </row>
    <row r="50" spans="2:11" x14ac:dyDescent="0.2">
      <c r="D50" s="1" t="s">
        <v>605</v>
      </c>
      <c r="F50" s="26" t="s">
        <v>26</v>
      </c>
      <c r="G50" s="24" t="s">
        <v>26</v>
      </c>
      <c r="H50" s="24" t="s">
        <v>26</v>
      </c>
      <c r="I50" s="24" t="s">
        <v>26</v>
      </c>
      <c r="J50" s="24" t="s">
        <v>26</v>
      </c>
      <c r="K50" s="24" t="s">
        <v>26</v>
      </c>
    </row>
    <row r="51" spans="2:11" x14ac:dyDescent="0.2">
      <c r="F51" s="22"/>
    </row>
    <row r="52" spans="2:11" x14ac:dyDescent="0.2">
      <c r="D52" s="1" t="s">
        <v>606</v>
      </c>
      <c r="F52" s="19">
        <v>355.96100000000001</v>
      </c>
      <c r="G52" s="21">
        <v>355.33</v>
      </c>
      <c r="H52" s="21">
        <v>354.95</v>
      </c>
      <c r="I52" s="21">
        <v>354.62099999999998</v>
      </c>
      <c r="J52" s="21">
        <v>354.28699999999998</v>
      </c>
      <c r="K52" s="21">
        <v>356.685</v>
      </c>
    </row>
    <row r="53" spans="2:11" x14ac:dyDescent="0.2">
      <c r="D53" s="1" t="s">
        <v>607</v>
      </c>
      <c r="F53" s="19">
        <v>250.20599999999999</v>
      </c>
      <c r="G53" s="21">
        <v>249.541</v>
      </c>
      <c r="H53" s="21">
        <v>249.94200000000001</v>
      </c>
      <c r="I53" s="21">
        <v>240.791</v>
      </c>
      <c r="J53" s="21">
        <v>234.73</v>
      </c>
      <c r="K53" s="21">
        <v>238.43100000000001</v>
      </c>
    </row>
    <row r="54" spans="2:11" x14ac:dyDescent="0.2">
      <c r="D54" s="1" t="s">
        <v>94</v>
      </c>
      <c r="F54" s="19">
        <v>12332.379000000001</v>
      </c>
      <c r="G54" s="21">
        <v>15617.807000000001</v>
      </c>
      <c r="H54" s="21">
        <v>15437.581</v>
      </c>
      <c r="I54" s="21">
        <v>17729.031999999999</v>
      </c>
      <c r="J54" s="21">
        <v>21504.738000000001</v>
      </c>
      <c r="K54" s="21">
        <v>16998.785</v>
      </c>
    </row>
    <row r="55" spans="2:11" x14ac:dyDescent="0.2">
      <c r="F55" s="19"/>
      <c r="G55" s="21"/>
      <c r="H55" s="21"/>
      <c r="I55" s="21"/>
      <c r="J55" s="21"/>
      <c r="K55" s="21"/>
    </row>
    <row r="56" spans="2:11" x14ac:dyDescent="0.2">
      <c r="C56" s="2" t="s">
        <v>608</v>
      </c>
      <c r="F56" s="26" t="s">
        <v>26</v>
      </c>
      <c r="G56" s="24" t="s">
        <v>26</v>
      </c>
      <c r="H56" s="24" t="s">
        <v>26</v>
      </c>
      <c r="I56" s="24" t="s">
        <v>26</v>
      </c>
      <c r="J56" s="24" t="s">
        <v>26</v>
      </c>
      <c r="K56" s="24" t="s">
        <v>26</v>
      </c>
    </row>
    <row r="57" spans="2:11" x14ac:dyDescent="0.2">
      <c r="B57" s="13"/>
      <c r="C57" s="1" t="s">
        <v>140</v>
      </c>
      <c r="F57" s="16">
        <f>F58+F59</f>
        <v>2539.277</v>
      </c>
      <c r="G57" s="18">
        <f>G58+G59</f>
        <v>4429.1480000000001</v>
      </c>
      <c r="H57" s="18">
        <f>H58+H59</f>
        <v>4444.3209999999999</v>
      </c>
      <c r="I57" s="18">
        <f>I58+I59</f>
        <v>4278.8229999999994</v>
      </c>
      <c r="J57" s="18">
        <v>4004.3919999999998</v>
      </c>
      <c r="K57" s="18">
        <v>3373.43</v>
      </c>
    </row>
    <row r="58" spans="2:11" x14ac:dyDescent="0.2">
      <c r="D58" s="1" t="s">
        <v>609</v>
      </c>
      <c r="F58" s="19">
        <v>892.21600000000001</v>
      </c>
      <c r="G58" s="21">
        <v>1095.202</v>
      </c>
      <c r="H58" s="21">
        <v>688.35</v>
      </c>
      <c r="I58" s="21">
        <v>616.9</v>
      </c>
      <c r="J58" s="21">
        <v>523.72</v>
      </c>
      <c r="K58" s="21">
        <v>415.733</v>
      </c>
    </row>
    <row r="59" spans="2:11" x14ac:dyDescent="0.2">
      <c r="D59" s="1" t="s">
        <v>610</v>
      </c>
      <c r="F59" s="19">
        <v>1647.0609999999999</v>
      </c>
      <c r="G59" s="21">
        <v>3333.9459999999999</v>
      </c>
      <c r="H59" s="21">
        <v>3755.971</v>
      </c>
      <c r="I59" s="21">
        <v>3661.9229999999998</v>
      </c>
      <c r="J59" s="21">
        <v>3480.672</v>
      </c>
      <c r="K59" s="21">
        <v>2957.6970000000001</v>
      </c>
    </row>
    <row r="60" spans="2:11" x14ac:dyDescent="0.2">
      <c r="F60" s="19"/>
      <c r="G60" s="21"/>
      <c r="H60" s="21"/>
      <c r="I60" s="21"/>
      <c r="J60" s="21"/>
      <c r="K60" s="21"/>
    </row>
    <row r="61" spans="2:11" x14ac:dyDescent="0.2">
      <c r="B61" s="13"/>
      <c r="C61" s="1" t="s">
        <v>611</v>
      </c>
      <c r="F61" s="19">
        <v>374.62599999999998</v>
      </c>
      <c r="G61" s="21">
        <v>60.728000000000002</v>
      </c>
      <c r="H61" s="21">
        <v>115.727</v>
      </c>
      <c r="I61" s="21">
        <v>8.5500000000000007</v>
      </c>
      <c r="J61" s="21">
        <v>15</v>
      </c>
      <c r="K61" s="21">
        <v>16.030999999999999</v>
      </c>
    </row>
    <row r="62" spans="2:11" x14ac:dyDescent="0.2">
      <c r="B62" s="13"/>
      <c r="C62" s="1" t="s">
        <v>612</v>
      </c>
      <c r="F62" s="19">
        <v>43050.696000000004</v>
      </c>
      <c r="G62" s="21">
        <v>25478.705000000002</v>
      </c>
      <c r="H62" s="21">
        <v>29953.976999999999</v>
      </c>
      <c r="I62" s="21">
        <v>3601.9360000000001</v>
      </c>
      <c r="J62" s="21">
        <v>6027.0929999999998</v>
      </c>
      <c r="K62" s="21">
        <v>4330.4480000000003</v>
      </c>
    </row>
    <row r="63" spans="2:11" x14ac:dyDescent="0.2">
      <c r="B63" s="13"/>
      <c r="C63" s="1" t="s">
        <v>613</v>
      </c>
      <c r="F63" s="19">
        <v>13378.208000000001</v>
      </c>
      <c r="G63" s="21">
        <v>15682.694</v>
      </c>
      <c r="H63" s="21">
        <v>18960.32</v>
      </c>
      <c r="I63" s="21">
        <v>16380.723</v>
      </c>
      <c r="J63" s="21">
        <v>16133.262000000001</v>
      </c>
      <c r="K63" s="21">
        <v>15837.611999999999</v>
      </c>
    </row>
    <row r="64" spans="2:11" x14ac:dyDescent="0.2">
      <c r="F64" s="22"/>
    </row>
    <row r="65" spans="1:12" x14ac:dyDescent="0.2">
      <c r="B65" s="13"/>
      <c r="C65" s="1" t="s">
        <v>614</v>
      </c>
      <c r="F65" s="19">
        <v>46511.41</v>
      </c>
      <c r="G65" s="21">
        <v>50563.927000000003</v>
      </c>
      <c r="H65" s="21">
        <v>50475.379000000001</v>
      </c>
      <c r="I65" s="21">
        <v>50559.650999999998</v>
      </c>
      <c r="J65" s="21">
        <v>48324.057000000001</v>
      </c>
      <c r="K65" s="21">
        <v>54654.226000000002</v>
      </c>
    </row>
    <row r="66" spans="1:12" x14ac:dyDescent="0.2">
      <c r="B66" s="13"/>
      <c r="C66" s="1" t="s">
        <v>615</v>
      </c>
      <c r="F66" s="19">
        <v>87114.748000000007</v>
      </c>
      <c r="G66" s="21">
        <v>100160.849</v>
      </c>
      <c r="H66" s="21">
        <v>75465.341</v>
      </c>
      <c r="I66" s="21">
        <v>59146.468999999997</v>
      </c>
      <c r="J66" s="21">
        <v>63062.565999999999</v>
      </c>
      <c r="K66" s="21">
        <v>71852.589000000007</v>
      </c>
    </row>
    <row r="67" spans="1:12" ht="18" thickBot="1" x14ac:dyDescent="0.25">
      <c r="B67" s="27"/>
      <c r="C67" s="3"/>
      <c r="D67" s="3"/>
      <c r="E67" s="3"/>
      <c r="F67" s="25"/>
      <c r="G67" s="3"/>
      <c r="H67" s="3"/>
      <c r="I67" s="3"/>
      <c r="J67" s="3"/>
      <c r="K67" s="3"/>
    </row>
    <row r="68" spans="1:12" x14ac:dyDescent="0.2">
      <c r="F68" s="2" t="s">
        <v>616</v>
      </c>
    </row>
    <row r="69" spans="1:12" x14ac:dyDescent="0.2">
      <c r="A69" s="1"/>
      <c r="B69" s="13"/>
      <c r="F69" s="1" t="s">
        <v>617</v>
      </c>
    </row>
    <row r="70" spans="1:12" x14ac:dyDescent="0.2">
      <c r="A70" s="1"/>
      <c r="B70" s="13"/>
      <c r="F70" s="1"/>
    </row>
    <row r="71" spans="1:12" x14ac:dyDescent="0.2">
      <c r="B71" s="13"/>
    </row>
    <row r="72" spans="1:12" x14ac:dyDescent="0.2">
      <c r="B72" s="13"/>
    </row>
    <row r="73" spans="1:12" x14ac:dyDescent="0.2">
      <c r="B73" s="13"/>
    </row>
    <row r="74" spans="1:12" x14ac:dyDescent="0.2">
      <c r="B74" s="13"/>
    </row>
    <row r="75" spans="1:12" x14ac:dyDescent="0.2">
      <c r="F75" s="14" t="s">
        <v>618</v>
      </c>
    </row>
    <row r="76" spans="1:12" x14ac:dyDescent="0.2">
      <c r="A76" s="13"/>
      <c r="B76" s="13"/>
      <c r="E76" s="14" t="s">
        <v>619</v>
      </c>
    </row>
    <row r="77" spans="1:12" ht="18" thickBot="1" x14ac:dyDescent="0.25">
      <c r="A77" s="13"/>
      <c r="B77" s="27"/>
      <c r="C77" s="3"/>
      <c r="D77" s="3"/>
      <c r="E77" s="5" t="s">
        <v>620</v>
      </c>
      <c r="F77" s="3"/>
      <c r="G77" s="3"/>
      <c r="H77" s="3"/>
      <c r="I77" s="3"/>
      <c r="J77" s="5" t="s">
        <v>1</v>
      </c>
      <c r="K77" s="3"/>
    </row>
    <row r="78" spans="1:12" x14ac:dyDescent="0.2">
      <c r="A78" s="13"/>
      <c r="B78" s="13"/>
      <c r="F78" s="32" t="s">
        <v>2</v>
      </c>
      <c r="G78" s="32" t="s">
        <v>3</v>
      </c>
      <c r="H78" s="32" t="s">
        <v>4</v>
      </c>
      <c r="I78" s="8">
        <v>2000</v>
      </c>
      <c r="J78" s="8" t="s">
        <v>70</v>
      </c>
      <c r="K78" s="8" t="s">
        <v>6</v>
      </c>
      <c r="L78" s="12"/>
    </row>
    <row r="79" spans="1:12" x14ac:dyDescent="0.2">
      <c r="B79" s="28"/>
      <c r="C79" s="9"/>
      <c r="D79" s="9"/>
      <c r="E79" s="9"/>
      <c r="F79" s="10" t="s">
        <v>7</v>
      </c>
      <c r="G79" s="10" t="s">
        <v>8</v>
      </c>
      <c r="H79" s="10" t="s">
        <v>9</v>
      </c>
      <c r="I79" s="10" t="s">
        <v>71</v>
      </c>
      <c r="J79" s="10" t="s">
        <v>72</v>
      </c>
      <c r="K79" s="10" t="s">
        <v>73</v>
      </c>
      <c r="L79" s="12"/>
    </row>
    <row r="80" spans="1:12" x14ac:dyDescent="0.2">
      <c r="B80" s="13"/>
      <c r="F80" s="35"/>
    </row>
    <row r="81" spans="2:11" x14ac:dyDescent="0.2">
      <c r="B81" s="13"/>
      <c r="C81" s="14" t="s">
        <v>621</v>
      </c>
      <c r="E81" s="13"/>
      <c r="F81" s="11">
        <f t="shared" ref="F81:K81" si="2">SUM(F83:F106)</f>
        <v>588347.00099999993</v>
      </c>
      <c r="G81" s="15">
        <f t="shared" si="2"/>
        <v>611825.12699999998</v>
      </c>
      <c r="H81" s="13">
        <f t="shared" si="2"/>
        <v>612854.32900000003</v>
      </c>
      <c r="I81" s="13">
        <f t="shared" si="2"/>
        <v>584314.55099999998</v>
      </c>
      <c r="J81" s="13">
        <f t="shared" si="2"/>
        <v>568269.92000000004</v>
      </c>
      <c r="K81" s="13">
        <f t="shared" si="2"/>
        <v>544905.95299999998</v>
      </c>
    </row>
    <row r="82" spans="2:11" x14ac:dyDescent="0.2">
      <c r="B82" s="13"/>
      <c r="F82" s="22"/>
    </row>
    <row r="83" spans="2:11" x14ac:dyDescent="0.2">
      <c r="B83" s="13"/>
      <c r="C83" s="1" t="s">
        <v>622</v>
      </c>
      <c r="F83" s="19">
        <v>1491.6</v>
      </c>
      <c r="G83" s="21">
        <v>1493.4110000000001</v>
      </c>
      <c r="H83" s="21">
        <v>1431.4829999999999</v>
      </c>
      <c r="I83" s="21">
        <v>1443.153</v>
      </c>
      <c r="J83" s="21">
        <v>1409.904</v>
      </c>
      <c r="K83" s="21">
        <v>1340.2729999999999</v>
      </c>
    </row>
    <row r="84" spans="2:11" x14ac:dyDescent="0.2">
      <c r="B84" s="13"/>
      <c r="C84" s="1" t="s">
        <v>623</v>
      </c>
      <c r="F84" s="19">
        <v>55399.650999999998</v>
      </c>
      <c r="G84" s="21">
        <v>38943.699000000001</v>
      </c>
      <c r="H84" s="21">
        <v>52966.902999999998</v>
      </c>
      <c r="I84" s="21">
        <v>33283.517</v>
      </c>
      <c r="J84" s="21">
        <v>28153.830999999998</v>
      </c>
      <c r="K84" s="21">
        <v>32990.927000000003</v>
      </c>
    </row>
    <row r="85" spans="2:11" x14ac:dyDescent="0.2">
      <c r="B85" s="13"/>
      <c r="C85" s="1" t="s">
        <v>624</v>
      </c>
      <c r="F85" s="19">
        <v>38405.019999999997</v>
      </c>
      <c r="G85" s="21">
        <v>38961.752</v>
      </c>
      <c r="H85" s="21">
        <v>41066.438000000002</v>
      </c>
      <c r="I85" s="21">
        <v>48425.699000000001</v>
      </c>
      <c r="J85" s="21">
        <v>52396.546000000002</v>
      </c>
      <c r="K85" s="21">
        <v>48759.010999999999</v>
      </c>
    </row>
    <row r="86" spans="2:11" x14ac:dyDescent="0.2">
      <c r="F86" s="22"/>
    </row>
    <row r="87" spans="2:11" x14ac:dyDescent="0.2">
      <c r="B87" s="13"/>
      <c r="C87" s="1" t="s">
        <v>625</v>
      </c>
      <c r="F87" s="19">
        <v>15534.14</v>
      </c>
      <c r="G87" s="21">
        <v>16092.92</v>
      </c>
      <c r="H87" s="21">
        <v>19417.967000000001</v>
      </c>
      <c r="I87" s="21">
        <v>16349.602000000001</v>
      </c>
      <c r="J87" s="21">
        <v>14100.183999999999</v>
      </c>
      <c r="K87" s="21">
        <v>14698.681</v>
      </c>
    </row>
    <row r="88" spans="2:11" x14ac:dyDescent="0.2">
      <c r="B88" s="13"/>
      <c r="C88" s="1" t="s">
        <v>626</v>
      </c>
      <c r="F88" s="19">
        <v>1990.694</v>
      </c>
      <c r="G88" s="21">
        <v>1832.5450000000001</v>
      </c>
      <c r="H88" s="21">
        <v>3256.9079999999999</v>
      </c>
      <c r="I88" s="21">
        <v>1642.2070000000001</v>
      </c>
      <c r="J88" s="21">
        <v>5605.0290000000005</v>
      </c>
      <c r="K88" s="21">
        <v>2005.9659999999999</v>
      </c>
    </row>
    <row r="89" spans="2:11" x14ac:dyDescent="0.2">
      <c r="B89" s="13"/>
      <c r="C89" s="1" t="s">
        <v>154</v>
      </c>
      <c r="F89" s="19">
        <v>63151.985999999997</v>
      </c>
      <c r="G89" s="21">
        <v>64324.063000000002</v>
      </c>
      <c r="H89" s="21">
        <v>64056.593000000001</v>
      </c>
      <c r="I89" s="21">
        <v>62737.671999999999</v>
      </c>
      <c r="J89" s="21">
        <v>57221.231</v>
      </c>
      <c r="K89" s="21">
        <v>50181.516000000003</v>
      </c>
    </row>
    <row r="90" spans="2:11" x14ac:dyDescent="0.2">
      <c r="F90" s="22"/>
    </row>
    <row r="91" spans="2:11" x14ac:dyDescent="0.2">
      <c r="B91" s="13"/>
      <c r="C91" s="1" t="s">
        <v>627</v>
      </c>
      <c r="F91" s="19">
        <v>34974.108999999997</v>
      </c>
      <c r="G91" s="21">
        <v>40742.160000000003</v>
      </c>
      <c r="H91" s="21">
        <v>37242.067999999999</v>
      </c>
      <c r="I91" s="21">
        <v>36825.019999999997</v>
      </c>
      <c r="J91" s="21">
        <v>35291.504999999997</v>
      </c>
      <c r="K91" s="21">
        <v>44792.472000000002</v>
      </c>
    </row>
    <row r="92" spans="2:11" x14ac:dyDescent="0.2">
      <c r="B92" s="13"/>
      <c r="C92" s="1" t="s">
        <v>628</v>
      </c>
      <c r="F92" s="19">
        <v>136288.79399999999</v>
      </c>
      <c r="G92" s="21">
        <v>155223.58199999999</v>
      </c>
      <c r="H92" s="21">
        <v>143422.277</v>
      </c>
      <c r="I92" s="21">
        <v>124131.90700000001</v>
      </c>
      <c r="J92" s="21">
        <v>112367.30499999999</v>
      </c>
      <c r="K92" s="21">
        <v>99399.180999999997</v>
      </c>
    </row>
    <row r="93" spans="2:11" x14ac:dyDescent="0.2">
      <c r="B93" s="13"/>
      <c r="C93" s="1" t="s">
        <v>629</v>
      </c>
      <c r="F93" s="19">
        <v>31654.538</v>
      </c>
      <c r="G93" s="21">
        <v>31105.731</v>
      </c>
      <c r="H93" s="21">
        <v>30849.142</v>
      </c>
      <c r="I93" s="21">
        <v>29857.206999999999</v>
      </c>
      <c r="J93" s="21">
        <v>28735.041000000001</v>
      </c>
      <c r="K93" s="21">
        <v>29237.928</v>
      </c>
    </row>
    <row r="94" spans="2:11" x14ac:dyDescent="0.2">
      <c r="F94" s="22"/>
    </row>
    <row r="95" spans="2:11" x14ac:dyDescent="0.2">
      <c r="B95" s="13"/>
      <c r="C95" s="1" t="s">
        <v>630</v>
      </c>
      <c r="F95" s="19">
        <v>142819.86499999999</v>
      </c>
      <c r="G95" s="21">
        <v>141046.54800000001</v>
      </c>
      <c r="H95" s="21">
        <v>131431.20600000001</v>
      </c>
      <c r="I95" s="21">
        <v>129772.925</v>
      </c>
      <c r="J95" s="21">
        <v>130823.329</v>
      </c>
      <c r="K95" s="21">
        <v>126922.66800000001</v>
      </c>
    </row>
    <row r="96" spans="2:11" x14ac:dyDescent="0.2">
      <c r="B96" s="13"/>
      <c r="C96" s="84" t="s">
        <v>631</v>
      </c>
      <c r="D96" s="85"/>
      <c r="F96" s="19">
        <v>2896.0039999999999</v>
      </c>
      <c r="G96" s="21">
        <v>5136.1819999999998</v>
      </c>
      <c r="H96" s="21">
        <v>2690.922</v>
      </c>
      <c r="I96" s="21">
        <v>1803.7070000000001</v>
      </c>
      <c r="J96" s="21">
        <v>4536.4939999999997</v>
      </c>
      <c r="K96" s="21">
        <v>2182.9</v>
      </c>
    </row>
    <row r="97" spans="2:12" x14ac:dyDescent="0.2">
      <c r="B97" s="13"/>
      <c r="C97" s="1" t="s">
        <v>632</v>
      </c>
      <c r="F97" s="19">
        <v>55100.125999999997</v>
      </c>
      <c r="G97" s="21">
        <v>62383.605000000003</v>
      </c>
      <c r="H97" s="21">
        <v>71129.895999999993</v>
      </c>
      <c r="I97" s="21">
        <v>77604.606</v>
      </c>
      <c r="J97" s="21">
        <v>78148.637000000002</v>
      </c>
      <c r="K97" s="21">
        <v>79892.646999999997</v>
      </c>
    </row>
    <row r="98" spans="2:12" x14ac:dyDescent="0.2">
      <c r="F98" s="19"/>
      <c r="G98" s="21"/>
      <c r="H98" s="21"/>
      <c r="I98" s="21"/>
      <c r="J98" s="21"/>
      <c r="K98" s="21"/>
    </row>
    <row r="99" spans="2:12" x14ac:dyDescent="0.2">
      <c r="C99" s="86" t="s">
        <v>633</v>
      </c>
      <c r="D99" s="86"/>
      <c r="F99" s="26" t="s">
        <v>26</v>
      </c>
      <c r="G99" s="24" t="s">
        <v>26</v>
      </c>
      <c r="H99" s="24" t="s">
        <v>26</v>
      </c>
      <c r="I99" s="24" t="s">
        <v>26</v>
      </c>
      <c r="J99" s="24" t="s">
        <v>26</v>
      </c>
      <c r="K99" s="24" t="s">
        <v>26</v>
      </c>
    </row>
    <row r="100" spans="2:12" x14ac:dyDescent="0.2">
      <c r="C100" s="1" t="s">
        <v>126</v>
      </c>
      <c r="F100" s="19">
        <v>2105.1950000000002</v>
      </c>
      <c r="G100" s="21">
        <v>1561.616</v>
      </c>
      <c r="H100" s="21">
        <v>1694.329</v>
      </c>
      <c r="I100" s="21">
        <v>8348.9760000000006</v>
      </c>
      <c r="J100" s="21">
        <v>7628.259</v>
      </c>
      <c r="K100" s="21">
        <v>2121.5830000000001</v>
      </c>
    </row>
    <row r="101" spans="2:12" x14ac:dyDescent="0.2">
      <c r="C101" s="1" t="s">
        <v>127</v>
      </c>
      <c r="F101" s="19">
        <v>2131.6010000000001</v>
      </c>
      <c r="G101" s="21">
        <v>9406.4279999999999</v>
      </c>
      <c r="H101" s="21">
        <v>8905.607</v>
      </c>
      <c r="I101" s="21">
        <v>9184.0830000000005</v>
      </c>
      <c r="J101" s="21">
        <v>9125.6620000000003</v>
      </c>
      <c r="K101" s="21">
        <v>7990</v>
      </c>
    </row>
    <row r="102" spans="2:12" x14ac:dyDescent="0.2">
      <c r="F102" s="22"/>
    </row>
    <row r="103" spans="2:12" x14ac:dyDescent="0.2">
      <c r="C103" s="1" t="s">
        <v>634</v>
      </c>
      <c r="F103" s="19">
        <v>798.81500000000005</v>
      </c>
      <c r="G103" s="21">
        <v>751.00900000000001</v>
      </c>
      <c r="H103" s="21">
        <v>691.851</v>
      </c>
      <c r="I103" s="21">
        <v>637.28</v>
      </c>
      <c r="J103" s="21">
        <v>599.15599999999995</v>
      </c>
      <c r="K103" s="21">
        <v>524.17899999999997</v>
      </c>
    </row>
    <row r="104" spans="2:12" x14ac:dyDescent="0.2">
      <c r="C104" s="1" t="s">
        <v>130</v>
      </c>
      <c r="F104" s="19">
        <v>533.93899999999996</v>
      </c>
      <c r="G104" s="21">
        <v>493.76400000000001</v>
      </c>
      <c r="H104" s="21">
        <v>414.40699999999998</v>
      </c>
      <c r="I104" s="21">
        <v>92.709000000000003</v>
      </c>
      <c r="J104" s="21">
        <v>0.27900000000000003</v>
      </c>
      <c r="K104" s="21">
        <v>0.26900000000000002</v>
      </c>
    </row>
    <row r="105" spans="2:12" x14ac:dyDescent="0.2">
      <c r="C105" s="1" t="s">
        <v>131</v>
      </c>
      <c r="F105" s="19">
        <v>3070.924</v>
      </c>
      <c r="G105" s="21">
        <v>2326.1120000000001</v>
      </c>
      <c r="H105" s="21">
        <v>2186.3319999999999</v>
      </c>
      <c r="I105" s="21">
        <v>2174.2809999999999</v>
      </c>
      <c r="J105" s="21">
        <v>2127.5279999999998</v>
      </c>
      <c r="K105" s="21">
        <v>1865.752</v>
      </c>
    </row>
    <row r="106" spans="2:12" ht="18" thickBot="1" x14ac:dyDescent="0.25">
      <c r="B106" s="27"/>
      <c r="C106" s="27"/>
      <c r="D106" s="3"/>
      <c r="E106" s="3"/>
      <c r="F106" s="25"/>
      <c r="G106" s="3"/>
      <c r="H106" s="3"/>
      <c r="I106" s="3"/>
      <c r="J106" s="3"/>
      <c r="K106" s="3"/>
    </row>
    <row r="107" spans="2:12" x14ac:dyDescent="0.2">
      <c r="E107" s="1" t="s">
        <v>617</v>
      </c>
    </row>
    <row r="108" spans="2:12" x14ac:dyDescent="0.2">
      <c r="B108" s="13"/>
      <c r="C108" s="13"/>
    </row>
    <row r="109" spans="2:12" x14ac:dyDescent="0.2">
      <c r="B109" s="13"/>
      <c r="E109" s="14" t="s">
        <v>635</v>
      </c>
      <c r="F109" s="13"/>
    </row>
    <row r="110" spans="2:12" ht="18" thickBot="1" x14ac:dyDescent="0.25">
      <c r="B110" s="27"/>
      <c r="C110" s="3"/>
      <c r="D110" s="3"/>
      <c r="E110" s="3"/>
      <c r="F110" s="3"/>
      <c r="G110" s="3"/>
      <c r="H110" s="3"/>
      <c r="I110" s="3"/>
      <c r="J110" s="5" t="s">
        <v>1</v>
      </c>
      <c r="K110" s="3"/>
    </row>
    <row r="111" spans="2:12" x14ac:dyDescent="0.2">
      <c r="B111" s="13"/>
      <c r="F111" s="32" t="s">
        <v>2</v>
      </c>
      <c r="G111" s="32" t="s">
        <v>3</v>
      </c>
      <c r="H111" s="32" t="s">
        <v>4</v>
      </c>
      <c r="I111" s="8">
        <v>2000</v>
      </c>
      <c r="J111" s="8" t="s">
        <v>70</v>
      </c>
      <c r="K111" s="8" t="s">
        <v>6</v>
      </c>
      <c r="L111" s="12"/>
    </row>
    <row r="112" spans="2:12" x14ac:dyDescent="0.2">
      <c r="B112" s="28"/>
      <c r="C112" s="9"/>
      <c r="D112" s="9"/>
      <c r="E112" s="9"/>
      <c r="F112" s="10" t="s">
        <v>7</v>
      </c>
      <c r="G112" s="10" t="s">
        <v>8</v>
      </c>
      <c r="H112" s="10" t="s">
        <v>9</v>
      </c>
      <c r="I112" s="10" t="s">
        <v>71</v>
      </c>
      <c r="J112" s="10" t="s">
        <v>72</v>
      </c>
      <c r="K112" s="10" t="s">
        <v>73</v>
      </c>
      <c r="L112" s="12"/>
    </row>
    <row r="113" spans="2:11" x14ac:dyDescent="0.2">
      <c r="F113" s="33"/>
    </row>
    <row r="114" spans="2:11" x14ac:dyDescent="0.2">
      <c r="B114" s="13"/>
      <c r="C114" s="14" t="s">
        <v>621</v>
      </c>
      <c r="E114" s="13"/>
      <c r="F114" s="11">
        <f t="shared" ref="F114:K114" si="3">SUM(F116:F123,F130:F138)</f>
        <v>588347.00100000005</v>
      </c>
      <c r="G114" s="13">
        <f t="shared" si="3"/>
        <v>611825.12700000009</v>
      </c>
      <c r="H114" s="13">
        <f t="shared" si="3"/>
        <v>612854.32899999991</v>
      </c>
      <c r="I114" s="13">
        <f t="shared" si="3"/>
        <v>584314.55100000009</v>
      </c>
      <c r="J114" s="13">
        <f t="shared" si="3"/>
        <v>568269.91999999993</v>
      </c>
      <c r="K114" s="13">
        <f t="shared" si="3"/>
        <v>544905.9530000001</v>
      </c>
    </row>
    <row r="115" spans="2:11" x14ac:dyDescent="0.2">
      <c r="F115" s="22"/>
    </row>
    <row r="116" spans="2:11" x14ac:dyDescent="0.2">
      <c r="C116" s="1" t="s">
        <v>167</v>
      </c>
      <c r="F116" s="19">
        <v>177370.02100000001</v>
      </c>
      <c r="G116" s="21">
        <v>178548.41899999999</v>
      </c>
      <c r="H116" s="21">
        <v>179943.584</v>
      </c>
      <c r="I116" s="21">
        <v>180218.33600000001</v>
      </c>
      <c r="J116" s="21">
        <v>178949.36499999999</v>
      </c>
      <c r="K116" s="21">
        <v>177460.071</v>
      </c>
    </row>
    <row r="117" spans="2:11" x14ac:dyDescent="0.2">
      <c r="C117" s="1" t="s">
        <v>168</v>
      </c>
      <c r="F117" s="19">
        <v>14042.974</v>
      </c>
      <c r="G117" s="21">
        <v>14198.236999999999</v>
      </c>
      <c r="H117" s="21">
        <v>14067.367</v>
      </c>
      <c r="I117" s="21">
        <v>14019.450999999999</v>
      </c>
      <c r="J117" s="21">
        <v>13200.967000000001</v>
      </c>
      <c r="K117" s="21">
        <v>12450.901</v>
      </c>
    </row>
    <row r="118" spans="2:11" x14ac:dyDescent="0.2">
      <c r="C118" s="1" t="s">
        <v>169</v>
      </c>
      <c r="F118" s="19">
        <v>3420.7289999999998</v>
      </c>
      <c r="G118" s="21">
        <v>3848.5709999999999</v>
      </c>
      <c r="H118" s="21">
        <v>3788.0430000000001</v>
      </c>
      <c r="I118" s="21">
        <v>3517.0920000000001</v>
      </c>
      <c r="J118" s="21">
        <v>3483.5430000000001</v>
      </c>
      <c r="K118" s="21">
        <v>3411.6680000000001</v>
      </c>
    </row>
    <row r="119" spans="2:11" x14ac:dyDescent="0.2">
      <c r="F119" s="22"/>
    </row>
    <row r="120" spans="2:11" x14ac:dyDescent="0.2">
      <c r="C120" s="1" t="s">
        <v>170</v>
      </c>
      <c r="F120" s="19">
        <v>13518.375</v>
      </c>
      <c r="G120" s="21">
        <v>13811.82</v>
      </c>
      <c r="H120" s="21">
        <v>14285.289000000001</v>
      </c>
      <c r="I120" s="21">
        <v>14521.364</v>
      </c>
      <c r="J120" s="21">
        <v>15690.465</v>
      </c>
      <c r="K120" s="21">
        <v>15121.5</v>
      </c>
    </row>
    <row r="121" spans="2:11" x14ac:dyDescent="0.2">
      <c r="C121" s="1" t="s">
        <v>171</v>
      </c>
      <c r="F121" s="19">
        <v>47838.567999999999</v>
      </c>
      <c r="G121" s="21">
        <v>56485.652999999998</v>
      </c>
      <c r="H121" s="21">
        <v>56104.875999999997</v>
      </c>
      <c r="I121" s="21">
        <v>67179.673999999999</v>
      </c>
      <c r="J121" s="21">
        <v>67746.127999999997</v>
      </c>
      <c r="K121" s="21">
        <v>60167.495000000003</v>
      </c>
    </row>
    <row r="122" spans="2:11" x14ac:dyDescent="0.2">
      <c r="F122" s="22"/>
    </row>
    <row r="123" spans="2:11" x14ac:dyDescent="0.2">
      <c r="C123" s="1" t="s">
        <v>173</v>
      </c>
      <c r="F123" s="16">
        <f>SUM(F124:F128)</f>
        <v>210488.28900000002</v>
      </c>
      <c r="G123" s="18">
        <f>SUM(G124:G128)</f>
        <v>226117.70199999999</v>
      </c>
      <c r="H123" s="18">
        <f>SUM(H124:H128)</f>
        <v>196869.55100000001</v>
      </c>
      <c r="I123" s="18">
        <f>SUM(I124:I128)</f>
        <v>173397.04499999998</v>
      </c>
      <c r="J123" s="18">
        <v>154972.93100000001</v>
      </c>
      <c r="K123" s="18">
        <v>134601.23499999999</v>
      </c>
    </row>
    <row r="124" spans="2:11" x14ac:dyDescent="0.2">
      <c r="D124" s="1" t="s">
        <v>636</v>
      </c>
      <c r="F124" s="19">
        <v>94839.392000000007</v>
      </c>
      <c r="G124" s="21">
        <v>108765.63099999999</v>
      </c>
      <c r="H124" s="21">
        <v>107969.06</v>
      </c>
      <c r="I124" s="21">
        <v>100942.18799999999</v>
      </c>
      <c r="J124" s="21">
        <v>89647.551000000007</v>
      </c>
      <c r="K124" s="21">
        <v>79978.554000000004</v>
      </c>
    </row>
    <row r="125" spans="2:11" x14ac:dyDescent="0.2">
      <c r="D125" s="1" t="s">
        <v>637</v>
      </c>
      <c r="F125" s="19">
        <v>101744.626</v>
      </c>
      <c r="G125" s="21">
        <v>97165.445000000007</v>
      </c>
      <c r="H125" s="21">
        <v>69761.048999999999</v>
      </c>
      <c r="I125" s="21">
        <v>55728.741999999998</v>
      </c>
      <c r="J125" s="21">
        <v>48344.856</v>
      </c>
      <c r="K125" s="21">
        <v>40781.741999999998</v>
      </c>
    </row>
    <row r="126" spans="2:11" x14ac:dyDescent="0.2">
      <c r="D126" s="1" t="s">
        <v>638</v>
      </c>
      <c r="F126" s="19">
        <v>13276.003000000001</v>
      </c>
      <c r="G126" s="21">
        <v>19620.454000000002</v>
      </c>
      <c r="H126" s="21">
        <v>18648.842000000001</v>
      </c>
      <c r="I126" s="21">
        <v>16182.992</v>
      </c>
      <c r="J126" s="21">
        <v>16530.59</v>
      </c>
      <c r="K126" s="21">
        <v>13405.057000000001</v>
      </c>
    </row>
    <row r="127" spans="2:11" x14ac:dyDescent="0.2">
      <c r="D127" s="1" t="s">
        <v>639</v>
      </c>
      <c r="F127" s="26" t="s">
        <v>26</v>
      </c>
      <c r="G127" s="24" t="s">
        <v>26</v>
      </c>
      <c r="H127" s="24" t="s">
        <v>26</v>
      </c>
      <c r="I127" s="24" t="s">
        <v>26</v>
      </c>
      <c r="J127" s="24" t="s">
        <v>26</v>
      </c>
      <c r="K127" s="24" t="s">
        <v>26</v>
      </c>
    </row>
    <row r="128" spans="2:11" x14ac:dyDescent="0.2">
      <c r="D128" s="1" t="s">
        <v>640</v>
      </c>
      <c r="F128" s="19">
        <v>628.26800000000003</v>
      </c>
      <c r="G128" s="21">
        <v>566.17200000000003</v>
      </c>
      <c r="H128" s="21">
        <v>490.6</v>
      </c>
      <c r="I128" s="21">
        <v>543.12300000000005</v>
      </c>
      <c r="J128" s="21">
        <v>449.93400000000003</v>
      </c>
      <c r="K128" s="21">
        <v>435.88200000000001</v>
      </c>
    </row>
    <row r="129" spans="2:11" x14ac:dyDescent="0.2">
      <c r="D129" s="1" t="s">
        <v>641</v>
      </c>
      <c r="F129" s="19"/>
      <c r="G129" s="21"/>
      <c r="H129" s="21"/>
      <c r="I129" s="21"/>
      <c r="J129" s="21"/>
      <c r="K129" s="21"/>
    </row>
    <row r="130" spans="2:11" x14ac:dyDescent="0.2">
      <c r="C130" s="1" t="s">
        <v>176</v>
      </c>
      <c r="F130" s="19">
        <v>2895.752</v>
      </c>
      <c r="G130" s="21">
        <v>5132.7089999999998</v>
      </c>
      <c r="H130" s="21">
        <v>2689.866</v>
      </c>
      <c r="I130" s="21">
        <v>1803.7070000000001</v>
      </c>
      <c r="J130" s="21">
        <v>4536.4939999999997</v>
      </c>
      <c r="K130" s="21">
        <v>2182.9</v>
      </c>
    </row>
    <row r="131" spans="2:11" x14ac:dyDescent="0.2">
      <c r="C131" s="1" t="s">
        <v>642</v>
      </c>
      <c r="F131" s="19">
        <v>3.4319999999999999</v>
      </c>
      <c r="G131" s="24" t="s">
        <v>26</v>
      </c>
      <c r="H131" s="24" t="s">
        <v>26</v>
      </c>
      <c r="I131" s="24" t="s">
        <v>26</v>
      </c>
      <c r="J131" s="24" t="s">
        <v>26</v>
      </c>
      <c r="K131" s="24" t="s">
        <v>26</v>
      </c>
    </row>
    <row r="132" spans="2:11" x14ac:dyDescent="0.2">
      <c r="C132" s="1" t="s">
        <v>160</v>
      </c>
      <c r="F132" s="19">
        <v>55070.603999999999</v>
      </c>
      <c r="G132" s="21">
        <v>62363.790999999997</v>
      </c>
      <c r="H132" s="21">
        <v>71092.92</v>
      </c>
      <c r="I132" s="21">
        <v>77596.978000000003</v>
      </c>
      <c r="J132" s="21">
        <v>78145.414000000004</v>
      </c>
      <c r="K132" s="21">
        <v>79891.642000000007</v>
      </c>
    </row>
    <row r="133" spans="2:11" x14ac:dyDescent="0.2">
      <c r="C133" s="1" t="s">
        <v>178</v>
      </c>
      <c r="F133" s="19">
        <v>19524.86</v>
      </c>
      <c r="G133" s="21">
        <v>2829.6689999999999</v>
      </c>
      <c r="H133" s="21">
        <v>25202.612000000001</v>
      </c>
      <c r="I133" s="21">
        <v>6373.8339999999998</v>
      </c>
      <c r="J133" s="21">
        <v>9461.0490000000009</v>
      </c>
      <c r="K133" s="21">
        <v>8079.2820000000002</v>
      </c>
    </row>
    <row r="134" spans="2:11" x14ac:dyDescent="0.2">
      <c r="C134" s="1" t="s">
        <v>643</v>
      </c>
      <c r="F134" s="19">
        <v>706.73400000000004</v>
      </c>
      <c r="G134" s="21">
        <v>2609.1129999999998</v>
      </c>
      <c r="H134" s="21">
        <v>2435.5360000000001</v>
      </c>
      <c r="I134" s="21">
        <v>1204.087</v>
      </c>
      <c r="J134" s="21">
        <v>874.77099999999996</v>
      </c>
      <c r="K134" s="21">
        <v>669.89099999999996</v>
      </c>
    </row>
    <row r="135" spans="2:11" x14ac:dyDescent="0.2">
      <c r="F135" s="22"/>
    </row>
    <row r="136" spans="2:11" x14ac:dyDescent="0.2">
      <c r="C136" s="1" t="s">
        <v>644</v>
      </c>
      <c r="F136" s="19">
        <v>37797.464</v>
      </c>
      <c r="G136" s="21">
        <v>40313.785000000003</v>
      </c>
      <c r="H136" s="21">
        <v>37363.212</v>
      </c>
      <c r="I136" s="21">
        <v>37587.591</v>
      </c>
      <c r="J136" s="21">
        <v>36333.894</v>
      </c>
      <c r="K136" s="21">
        <v>45291.180999999997</v>
      </c>
    </row>
    <row r="137" spans="2:11" x14ac:dyDescent="0.2">
      <c r="C137" s="1" t="s">
        <v>180</v>
      </c>
      <c r="F137" s="19">
        <v>5669.1989999999996</v>
      </c>
      <c r="G137" s="21">
        <v>5565.6580000000004</v>
      </c>
      <c r="H137" s="21">
        <v>9011.473</v>
      </c>
      <c r="I137" s="21">
        <v>6895.3919999999998</v>
      </c>
      <c r="J137" s="21">
        <v>4874.8990000000003</v>
      </c>
      <c r="K137" s="21">
        <v>5578.1869999999999</v>
      </c>
    </row>
    <row r="138" spans="2:11" x14ac:dyDescent="0.2">
      <c r="C138" s="1" t="s">
        <v>645</v>
      </c>
      <c r="F138" s="26" t="s">
        <v>26</v>
      </c>
      <c r="G138" s="24" t="s">
        <v>26</v>
      </c>
      <c r="H138" s="24" t="s">
        <v>26</v>
      </c>
      <c r="I138" s="24" t="s">
        <v>26</v>
      </c>
      <c r="J138" s="24" t="s">
        <v>26</v>
      </c>
      <c r="K138" s="24" t="s">
        <v>26</v>
      </c>
    </row>
    <row r="139" spans="2:11" ht="18" thickBot="1" x14ac:dyDescent="0.25">
      <c r="B139" s="3"/>
      <c r="C139" s="3"/>
      <c r="D139" s="3"/>
      <c r="E139" s="3"/>
      <c r="F139" s="25"/>
      <c r="G139" s="3"/>
      <c r="H139" s="3"/>
      <c r="I139" s="3"/>
      <c r="J139" s="3"/>
      <c r="K139" s="3"/>
    </row>
    <row r="140" spans="2:11" x14ac:dyDescent="0.2">
      <c r="E140" s="1" t="s">
        <v>617</v>
      </c>
    </row>
  </sheetData>
  <mergeCells count="2">
    <mergeCell ref="C96:D96"/>
    <mergeCell ref="C99:D99"/>
  </mergeCells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  <rowBreaks count="1" manualBreakCount="1">
    <brk id="6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5"/>
  <sheetViews>
    <sheetView showGridLines="0" tabSelected="1" zoomScale="75" zoomScaleNormal="75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ht="18" thickBot="1" x14ac:dyDescent="0.25">
      <c r="B6" s="3"/>
      <c r="C6" s="3"/>
      <c r="D6" s="3"/>
      <c r="E6" s="3"/>
      <c r="F6" s="4" t="s">
        <v>0</v>
      </c>
      <c r="G6" s="3"/>
      <c r="H6" s="3"/>
      <c r="I6" s="5"/>
      <c r="J6" s="5" t="s">
        <v>1</v>
      </c>
      <c r="K6" s="3"/>
    </row>
    <row r="7" spans="1:11" x14ac:dyDescent="0.2">
      <c r="F7" s="6" t="s">
        <v>2</v>
      </c>
      <c r="G7" s="6" t="s">
        <v>3</v>
      </c>
      <c r="H7" s="6" t="s">
        <v>4</v>
      </c>
      <c r="I7" s="7">
        <v>2000</v>
      </c>
      <c r="J7" s="7" t="s">
        <v>5</v>
      </c>
      <c r="K7" s="8" t="s">
        <v>6</v>
      </c>
    </row>
    <row r="8" spans="1:11" x14ac:dyDescent="0.2">
      <c r="B8" s="9"/>
      <c r="C8" s="9"/>
      <c r="D8" s="9"/>
      <c r="E8" s="9"/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10" t="s">
        <v>12</v>
      </c>
    </row>
    <row r="9" spans="1:11" x14ac:dyDescent="0.2">
      <c r="F9" s="11"/>
      <c r="G9" s="12"/>
      <c r="H9" s="12"/>
      <c r="I9" s="12"/>
      <c r="J9" s="12"/>
    </row>
    <row r="10" spans="1:11" x14ac:dyDescent="0.2">
      <c r="B10" s="13"/>
      <c r="C10" s="14" t="s">
        <v>13</v>
      </c>
      <c r="E10" s="13"/>
      <c r="F10" s="11">
        <f t="shared" ref="F10:K10" si="0">F11+F29+F33</f>
        <v>95624.633000000002</v>
      </c>
      <c r="G10" s="15">
        <f t="shared" si="0"/>
        <v>92870.406000000003</v>
      </c>
      <c r="H10" s="15">
        <f t="shared" si="0"/>
        <v>91325.873000000007</v>
      </c>
      <c r="I10" s="15">
        <f t="shared" si="0"/>
        <v>101028.16200000001</v>
      </c>
      <c r="J10" s="15">
        <f t="shared" si="0"/>
        <v>95131.268000000011</v>
      </c>
      <c r="K10" s="13">
        <f t="shared" si="0"/>
        <v>82229.335000000006</v>
      </c>
    </row>
    <row r="11" spans="1:11" x14ac:dyDescent="0.2">
      <c r="C11" s="1" t="s">
        <v>14</v>
      </c>
      <c r="F11" s="16">
        <f t="shared" ref="F11:K11" si="1">SUM(F12:F27)</f>
        <v>82577.394</v>
      </c>
      <c r="G11" s="17">
        <f t="shared" si="1"/>
        <v>80961.038</v>
      </c>
      <c r="H11" s="17">
        <f t="shared" si="1"/>
        <v>80312.614000000001</v>
      </c>
      <c r="I11" s="17">
        <f t="shared" si="1"/>
        <v>90902.861000000019</v>
      </c>
      <c r="J11" s="17">
        <f t="shared" si="1"/>
        <v>84850.689000000013</v>
      </c>
      <c r="K11" s="18">
        <f t="shared" si="1"/>
        <v>72342.513000000006</v>
      </c>
    </row>
    <row r="12" spans="1:11" x14ac:dyDescent="0.2">
      <c r="D12" s="1" t="s">
        <v>15</v>
      </c>
      <c r="F12" s="19">
        <v>18646.932000000001</v>
      </c>
      <c r="G12" s="20">
        <v>15657.870999999999</v>
      </c>
      <c r="H12" s="20">
        <v>16345.627</v>
      </c>
      <c r="I12" s="20">
        <v>15886.965</v>
      </c>
      <c r="J12" s="20">
        <v>15394.013000000001</v>
      </c>
      <c r="K12" s="21">
        <v>14571.982</v>
      </c>
    </row>
    <row r="13" spans="1:11" x14ac:dyDescent="0.2">
      <c r="D13" s="1" t="s">
        <v>16</v>
      </c>
      <c r="F13" s="19">
        <v>5643.4219999999996</v>
      </c>
      <c r="G13" s="20">
        <v>4747.5159999999996</v>
      </c>
      <c r="H13" s="20">
        <v>4608.1869999999999</v>
      </c>
      <c r="I13" s="20">
        <v>4587.7960000000003</v>
      </c>
      <c r="J13" s="20">
        <v>4339.9949999999999</v>
      </c>
      <c r="K13" s="21">
        <v>4168.9219999999996</v>
      </c>
    </row>
    <row r="14" spans="1:11" x14ac:dyDescent="0.2">
      <c r="D14" s="1" t="s">
        <v>17</v>
      </c>
      <c r="F14" s="19">
        <v>3895.6759999999999</v>
      </c>
      <c r="G14" s="20">
        <v>2842.0929999999998</v>
      </c>
      <c r="H14" s="20">
        <v>3239.6320000000001</v>
      </c>
      <c r="I14" s="20">
        <v>15962.807000000001</v>
      </c>
      <c r="J14" s="20">
        <v>12309.893</v>
      </c>
      <c r="K14" s="21">
        <v>3835.3490000000002</v>
      </c>
    </row>
    <row r="15" spans="1:11" x14ac:dyDescent="0.2">
      <c r="F15" s="22"/>
      <c r="G15" s="12"/>
      <c r="H15" s="12"/>
      <c r="I15" s="12"/>
      <c r="J15" s="12"/>
    </row>
    <row r="16" spans="1:11" x14ac:dyDescent="0.2">
      <c r="D16" s="1" t="s">
        <v>18</v>
      </c>
      <c r="F16" s="19">
        <v>2143.0189999999998</v>
      </c>
      <c r="G16" s="20">
        <v>2004.19</v>
      </c>
      <c r="H16" s="20">
        <v>1765.1769999999999</v>
      </c>
      <c r="I16" s="20">
        <v>1621.3330000000001</v>
      </c>
      <c r="J16" s="20">
        <v>1488.316</v>
      </c>
      <c r="K16" s="21">
        <v>1395.645</v>
      </c>
    </row>
    <row r="17" spans="3:11" x14ac:dyDescent="0.2">
      <c r="D17" s="1" t="s">
        <v>19</v>
      </c>
      <c r="F17" s="19">
        <v>26053.800999999999</v>
      </c>
      <c r="G17" s="20">
        <v>20900.349999999999</v>
      </c>
      <c r="H17" s="20">
        <v>19922.194</v>
      </c>
      <c r="I17" s="20">
        <v>19680.184000000001</v>
      </c>
      <c r="J17" s="20">
        <v>19057.092000000001</v>
      </c>
      <c r="K17" s="21">
        <v>17414.362000000001</v>
      </c>
    </row>
    <row r="18" spans="3:11" x14ac:dyDescent="0.2">
      <c r="D18" s="1" t="s">
        <v>20</v>
      </c>
      <c r="F18" s="19">
        <v>2603.5100000000002</v>
      </c>
      <c r="G18" s="20">
        <v>10457.549000000001</v>
      </c>
      <c r="H18" s="20">
        <v>9629.2139999999999</v>
      </c>
      <c r="I18" s="20">
        <v>9369.7459999999992</v>
      </c>
      <c r="J18" s="20">
        <v>8898.7250000000004</v>
      </c>
      <c r="K18" s="21">
        <v>8580.9519999999993</v>
      </c>
    </row>
    <row r="19" spans="3:11" x14ac:dyDescent="0.2">
      <c r="D19" s="1" t="s">
        <v>21</v>
      </c>
      <c r="F19" s="19">
        <v>1536.4090000000001</v>
      </c>
      <c r="G19" s="20">
        <v>2725.8690000000001</v>
      </c>
      <c r="H19" s="20">
        <v>2227.614</v>
      </c>
      <c r="I19" s="20">
        <v>2816.402</v>
      </c>
      <c r="J19" s="20">
        <v>2989.9450000000002</v>
      </c>
      <c r="K19" s="21">
        <v>2514.2959999999998</v>
      </c>
    </row>
    <row r="20" spans="3:11" x14ac:dyDescent="0.2">
      <c r="F20" s="22"/>
      <c r="G20" s="12"/>
      <c r="H20" s="12"/>
      <c r="I20" s="12"/>
      <c r="J20" s="12"/>
    </row>
    <row r="21" spans="3:11" x14ac:dyDescent="0.2">
      <c r="D21" s="1" t="s">
        <v>22</v>
      </c>
      <c r="F21" s="19">
        <v>4189.585</v>
      </c>
      <c r="G21" s="20">
        <v>3975.84</v>
      </c>
      <c r="H21" s="20">
        <v>4728.915</v>
      </c>
      <c r="I21" s="20">
        <v>3914.6640000000002</v>
      </c>
      <c r="J21" s="20">
        <v>3552.6080000000002</v>
      </c>
      <c r="K21" s="21">
        <v>3318.1370000000002</v>
      </c>
    </row>
    <row r="22" spans="3:11" x14ac:dyDescent="0.2">
      <c r="D22" s="1" t="s">
        <v>23</v>
      </c>
      <c r="F22" s="19">
        <v>2093.855</v>
      </c>
      <c r="G22" s="20">
        <v>1960.463</v>
      </c>
      <c r="H22" s="20">
        <v>2334.5549999999998</v>
      </c>
      <c r="I22" s="20">
        <v>2362.4830000000002</v>
      </c>
      <c r="J22" s="20">
        <v>2301.875</v>
      </c>
      <c r="K22" s="21">
        <v>2229.9250000000002</v>
      </c>
    </row>
    <row r="23" spans="3:11" x14ac:dyDescent="0.2">
      <c r="D23" s="1" t="s">
        <v>24</v>
      </c>
      <c r="F23" s="19">
        <v>1149.6659999999999</v>
      </c>
      <c r="G23" s="20">
        <v>1067.8920000000001</v>
      </c>
      <c r="H23" s="20">
        <v>986.78599999999994</v>
      </c>
      <c r="I23" s="20">
        <v>902.97400000000005</v>
      </c>
      <c r="J23" s="20">
        <v>855.81399999999996</v>
      </c>
      <c r="K23" s="21">
        <v>776.41200000000003</v>
      </c>
    </row>
    <row r="24" spans="3:11" x14ac:dyDescent="0.2">
      <c r="D24" s="1" t="s">
        <v>25</v>
      </c>
      <c r="F24" s="19">
        <v>1174.2850000000001</v>
      </c>
      <c r="G24" s="20">
        <v>953.01099999999997</v>
      </c>
      <c r="H24" s="20">
        <v>804.28300000000002</v>
      </c>
      <c r="I24" s="20">
        <v>64.385999999999996</v>
      </c>
      <c r="J24" s="20">
        <v>0.45200000000000001</v>
      </c>
      <c r="K24" s="23" t="s">
        <v>26</v>
      </c>
    </row>
    <row r="25" spans="3:11" x14ac:dyDescent="0.2">
      <c r="D25" s="1" t="s">
        <v>27</v>
      </c>
      <c r="F25" s="19">
        <v>13412.460999999999</v>
      </c>
      <c r="G25" s="20">
        <v>13636.215</v>
      </c>
      <c r="H25" s="20">
        <v>13687.429</v>
      </c>
      <c r="I25" s="20">
        <v>13700.186</v>
      </c>
      <c r="J25" s="20">
        <v>13630.803</v>
      </c>
      <c r="K25" s="21">
        <v>13505.855</v>
      </c>
    </row>
    <row r="26" spans="3:11" x14ac:dyDescent="0.2">
      <c r="D26" s="1" t="s">
        <v>28</v>
      </c>
      <c r="F26" s="19">
        <v>0.308</v>
      </c>
      <c r="G26" s="20">
        <v>0.28100000000000003</v>
      </c>
      <c r="H26" s="20">
        <v>0.27800000000000002</v>
      </c>
      <c r="I26" s="20">
        <v>0.25900000000000001</v>
      </c>
      <c r="J26" s="20">
        <v>0.32</v>
      </c>
      <c r="K26" s="21">
        <v>0.39800000000000002</v>
      </c>
    </row>
    <row r="27" spans="3:11" x14ac:dyDescent="0.2">
      <c r="D27" s="1" t="s">
        <v>29</v>
      </c>
      <c r="F27" s="19">
        <v>34.465000000000003</v>
      </c>
      <c r="G27" s="20">
        <v>31.898</v>
      </c>
      <c r="H27" s="20">
        <v>32.722999999999999</v>
      </c>
      <c r="I27" s="20">
        <v>32.676000000000002</v>
      </c>
      <c r="J27" s="20">
        <v>30.838000000000001</v>
      </c>
      <c r="K27" s="21">
        <v>30.277999999999999</v>
      </c>
    </row>
    <row r="28" spans="3:11" x14ac:dyDescent="0.2">
      <c r="F28" s="22"/>
      <c r="G28" s="12"/>
      <c r="H28" s="12"/>
      <c r="I28" s="12"/>
      <c r="J28" s="12"/>
    </row>
    <row r="29" spans="3:11" x14ac:dyDescent="0.2">
      <c r="C29" s="1" t="s">
        <v>30</v>
      </c>
      <c r="F29" s="16">
        <f t="shared" ref="F29:K29" si="2">F30+F31+F32</f>
        <v>13047.234</v>
      </c>
      <c r="G29" s="17">
        <f t="shared" si="2"/>
        <v>11909.357</v>
      </c>
      <c r="H29" s="17">
        <f t="shared" si="2"/>
        <v>11013.259</v>
      </c>
      <c r="I29" s="17">
        <f t="shared" si="2"/>
        <v>10124.598</v>
      </c>
      <c r="J29" s="17">
        <f t="shared" si="2"/>
        <v>10280.563</v>
      </c>
      <c r="K29" s="18">
        <f t="shared" si="2"/>
        <v>9886.0029999999988</v>
      </c>
    </row>
    <row r="30" spans="3:11" x14ac:dyDescent="0.2">
      <c r="D30" s="1" t="s">
        <v>31</v>
      </c>
      <c r="F30" s="19">
        <v>4189.277</v>
      </c>
      <c r="G30" s="20">
        <v>3685.683</v>
      </c>
      <c r="H30" s="20">
        <v>3335.5630000000001</v>
      </c>
      <c r="I30" s="20">
        <v>3310.319</v>
      </c>
      <c r="J30" s="20">
        <v>3086.6729999999998</v>
      </c>
      <c r="K30" s="21">
        <v>2826.4969999999998</v>
      </c>
    </row>
    <row r="31" spans="3:11" x14ac:dyDescent="0.2">
      <c r="D31" s="1" t="s">
        <v>32</v>
      </c>
      <c r="F31" s="19">
        <v>8832.3559999999998</v>
      </c>
      <c r="G31" s="20">
        <v>8198.9439999999995</v>
      </c>
      <c r="H31" s="20">
        <v>7652.9660000000003</v>
      </c>
      <c r="I31" s="20">
        <v>6789.5680000000002</v>
      </c>
      <c r="J31" s="20">
        <v>7170.299</v>
      </c>
      <c r="K31" s="21">
        <v>7035.9830000000002</v>
      </c>
    </row>
    <row r="32" spans="3:11" x14ac:dyDescent="0.2">
      <c r="D32" s="1" t="s">
        <v>33</v>
      </c>
      <c r="F32" s="19">
        <v>25.600999999999999</v>
      </c>
      <c r="G32" s="20">
        <v>24.73</v>
      </c>
      <c r="H32" s="20">
        <v>24.73</v>
      </c>
      <c r="I32" s="20">
        <v>24.710999999999999</v>
      </c>
      <c r="J32" s="20">
        <v>23.591000000000001</v>
      </c>
      <c r="K32" s="21">
        <v>23.523</v>
      </c>
    </row>
    <row r="33" spans="2:11" x14ac:dyDescent="0.2">
      <c r="C33" s="1" t="s">
        <v>34</v>
      </c>
      <c r="F33" s="19">
        <v>5.0000000000000001E-3</v>
      </c>
      <c r="G33" s="20">
        <v>1.0999999999999999E-2</v>
      </c>
      <c r="H33" s="23" t="s">
        <v>26</v>
      </c>
      <c r="I33" s="23">
        <v>0.70299999999999996</v>
      </c>
      <c r="J33" s="23">
        <v>1.6E-2</v>
      </c>
      <c r="K33" s="24">
        <v>0.81899999999999995</v>
      </c>
    </row>
    <row r="34" spans="2:11" ht="18" thickBot="1" x14ac:dyDescent="0.25">
      <c r="B34" s="3"/>
      <c r="C34" s="3"/>
      <c r="D34" s="3"/>
      <c r="E34" s="3"/>
      <c r="F34" s="25"/>
      <c r="G34" s="3"/>
      <c r="H34" s="3"/>
      <c r="I34" s="3"/>
      <c r="J34" s="3"/>
      <c r="K34" s="3"/>
    </row>
    <row r="35" spans="2:11" x14ac:dyDescent="0.2">
      <c r="E35" s="1" t="s">
        <v>35</v>
      </c>
    </row>
  </sheetData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1"/>
  <sheetViews>
    <sheetView showGridLines="0" zoomScale="75" zoomScaleNormal="75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ht="18" thickBot="1" x14ac:dyDescent="0.25">
      <c r="B6" s="3"/>
      <c r="C6" s="3"/>
      <c r="D6" s="3"/>
      <c r="E6" s="3"/>
      <c r="F6" s="4" t="s">
        <v>36</v>
      </c>
      <c r="G6" s="3"/>
      <c r="H6" s="3"/>
      <c r="I6" s="3"/>
      <c r="J6" s="5" t="s">
        <v>37</v>
      </c>
      <c r="K6" s="3"/>
    </row>
    <row r="7" spans="1:11" x14ac:dyDescent="0.2">
      <c r="F7" s="6" t="s">
        <v>2</v>
      </c>
      <c r="G7" s="6" t="s">
        <v>3</v>
      </c>
      <c r="H7" s="6" t="s">
        <v>4</v>
      </c>
      <c r="I7" s="7">
        <v>2000</v>
      </c>
      <c r="J7" s="7" t="s">
        <v>38</v>
      </c>
      <c r="K7" s="8" t="s">
        <v>39</v>
      </c>
    </row>
    <row r="8" spans="1:11" x14ac:dyDescent="0.2">
      <c r="B8" s="9"/>
      <c r="C8" s="9"/>
      <c r="D8" s="9"/>
      <c r="E8" s="9"/>
      <c r="F8" s="10" t="s">
        <v>7</v>
      </c>
      <c r="G8" s="10" t="s">
        <v>8</v>
      </c>
      <c r="H8" s="10" t="s">
        <v>9</v>
      </c>
      <c r="I8" s="10" t="s">
        <v>40</v>
      </c>
      <c r="J8" s="10" t="s">
        <v>41</v>
      </c>
      <c r="K8" s="10" t="s">
        <v>42</v>
      </c>
    </row>
    <row r="9" spans="1:11" x14ac:dyDescent="0.2">
      <c r="F9" s="22"/>
      <c r="G9" s="12"/>
      <c r="H9" s="12"/>
      <c r="I9" s="12"/>
      <c r="J9" s="12"/>
    </row>
    <row r="10" spans="1:11" x14ac:dyDescent="0.2">
      <c r="B10" s="1" t="s">
        <v>43</v>
      </c>
      <c r="F10" s="22"/>
      <c r="G10" s="12"/>
      <c r="H10" s="12"/>
      <c r="I10" s="12"/>
      <c r="J10" s="12"/>
    </row>
    <row r="11" spans="1:11" x14ac:dyDescent="0.2">
      <c r="B11" s="1"/>
      <c r="C11" s="1" t="s">
        <v>44</v>
      </c>
      <c r="F11" s="19">
        <v>1524.644</v>
      </c>
      <c r="G11" s="20">
        <v>1517.2719999999999</v>
      </c>
      <c r="H11" s="20">
        <v>1434.383</v>
      </c>
      <c r="I11" s="20">
        <v>1438.8989999999999</v>
      </c>
      <c r="J11" s="20">
        <v>1319.643</v>
      </c>
      <c r="K11" s="21">
        <v>1332.9639999999999</v>
      </c>
    </row>
    <row r="12" spans="1:11" x14ac:dyDescent="0.2">
      <c r="C12" s="1" t="s">
        <v>45</v>
      </c>
      <c r="F12" s="19">
        <v>19.335000000000001</v>
      </c>
      <c r="G12" s="20">
        <v>21.504999999999999</v>
      </c>
      <c r="H12" s="20">
        <v>14.378</v>
      </c>
      <c r="I12" s="20">
        <v>39.164999999999999</v>
      </c>
      <c r="J12" s="20">
        <v>3.722</v>
      </c>
      <c r="K12" s="21">
        <v>2.1589999999999998</v>
      </c>
    </row>
    <row r="13" spans="1:11" x14ac:dyDescent="0.2">
      <c r="C13" s="1" t="s">
        <v>46</v>
      </c>
      <c r="F13" s="19">
        <v>1056.367</v>
      </c>
      <c r="G13" s="20">
        <v>1035.4549999999999</v>
      </c>
      <c r="H13" s="20">
        <v>1033.002</v>
      </c>
      <c r="I13" s="20">
        <v>1047.798</v>
      </c>
      <c r="J13" s="20">
        <v>996.87699999999995</v>
      </c>
      <c r="K13" s="21">
        <v>981.77800000000002</v>
      </c>
    </row>
    <row r="14" spans="1:11" x14ac:dyDescent="0.2">
      <c r="C14" s="1" t="s">
        <v>47</v>
      </c>
      <c r="F14" s="19">
        <v>390.20299999999997</v>
      </c>
      <c r="G14" s="20">
        <v>374.30200000000002</v>
      </c>
      <c r="H14" s="20">
        <v>358.94900000000001</v>
      </c>
      <c r="I14" s="20">
        <v>336.03300000000002</v>
      </c>
      <c r="J14" s="20">
        <v>315.43299999999999</v>
      </c>
      <c r="K14" s="21">
        <v>293.07900000000001</v>
      </c>
    </row>
    <row r="15" spans="1:11" x14ac:dyDescent="0.2">
      <c r="B15" s="1" t="s">
        <v>48</v>
      </c>
      <c r="F15" s="22"/>
      <c r="G15" s="12"/>
      <c r="H15" s="12"/>
      <c r="I15" s="12"/>
      <c r="J15" s="12"/>
    </row>
    <row r="16" spans="1:11" x14ac:dyDescent="0.2">
      <c r="B16" s="1"/>
      <c r="C16" s="1" t="s">
        <v>49</v>
      </c>
      <c r="F16" s="19">
        <v>929.25900000000001</v>
      </c>
      <c r="G16" s="20">
        <v>890.173</v>
      </c>
      <c r="H16" s="20">
        <v>909.94</v>
      </c>
      <c r="I16" s="20">
        <v>861.94799999999998</v>
      </c>
      <c r="J16" s="20">
        <v>914.88</v>
      </c>
      <c r="K16" s="21">
        <v>883.17499999999995</v>
      </c>
    </row>
    <row r="17" spans="2:11" x14ac:dyDescent="0.2">
      <c r="C17" s="1" t="s">
        <v>45</v>
      </c>
      <c r="F17" s="19">
        <v>44.048999999999999</v>
      </c>
      <c r="G17" s="20">
        <v>47.854999999999997</v>
      </c>
      <c r="H17" s="20">
        <v>39.616999999999997</v>
      </c>
      <c r="I17" s="20">
        <v>35.155999999999999</v>
      </c>
      <c r="J17" s="20">
        <v>18.907</v>
      </c>
      <c r="K17" s="21">
        <v>4.1820000000000004</v>
      </c>
    </row>
    <row r="18" spans="2:11" x14ac:dyDescent="0.2">
      <c r="C18" s="1" t="s">
        <v>46</v>
      </c>
      <c r="F18" s="19">
        <v>746.822</v>
      </c>
      <c r="G18" s="20">
        <v>695.09</v>
      </c>
      <c r="H18" s="20">
        <v>727.92700000000002</v>
      </c>
      <c r="I18" s="20">
        <v>738.86</v>
      </c>
      <c r="J18" s="20">
        <v>741.44799999999998</v>
      </c>
      <c r="K18" s="21">
        <v>700.32600000000002</v>
      </c>
    </row>
    <row r="19" spans="2:11" x14ac:dyDescent="0.2">
      <c r="C19" s="1" t="s">
        <v>47</v>
      </c>
      <c r="F19" s="19">
        <v>70.522000000000006</v>
      </c>
      <c r="G19" s="20">
        <v>66.793999999999997</v>
      </c>
      <c r="H19" s="20">
        <v>58.584000000000003</v>
      </c>
      <c r="I19" s="20">
        <v>58.795999999999999</v>
      </c>
      <c r="J19" s="20">
        <v>56.557000000000002</v>
      </c>
      <c r="K19" s="21">
        <v>57.253</v>
      </c>
    </row>
    <row r="20" spans="2:11" x14ac:dyDescent="0.2">
      <c r="B20" s="1" t="s">
        <v>50</v>
      </c>
      <c r="F20" s="22"/>
      <c r="G20" s="12"/>
      <c r="H20" s="12"/>
      <c r="I20" s="12"/>
      <c r="J20" s="12"/>
    </row>
    <row r="21" spans="2:11" x14ac:dyDescent="0.2">
      <c r="B21" s="1"/>
      <c r="C21" s="1" t="s">
        <v>51</v>
      </c>
      <c r="F21" s="19">
        <v>3410.3910000000001</v>
      </c>
      <c r="G21" s="20">
        <v>730.27499999999998</v>
      </c>
      <c r="H21" s="20">
        <v>393.404</v>
      </c>
      <c r="I21" s="20">
        <v>2048.6170000000002</v>
      </c>
      <c r="J21" s="20">
        <v>464.54599999999999</v>
      </c>
      <c r="K21" s="21">
        <v>844.39700000000005</v>
      </c>
    </row>
    <row r="22" spans="2:11" x14ac:dyDescent="0.2">
      <c r="C22" s="1" t="s">
        <v>45</v>
      </c>
      <c r="F22" s="19">
        <v>6.7720000000000002</v>
      </c>
      <c r="G22" s="20">
        <v>2.9689999999999999</v>
      </c>
      <c r="H22" s="20">
        <v>5.7469999999999999</v>
      </c>
      <c r="I22" s="20">
        <v>19.297000000000001</v>
      </c>
      <c r="J22" s="20">
        <v>11.615</v>
      </c>
      <c r="K22" s="21">
        <v>32.012999999999998</v>
      </c>
    </row>
    <row r="23" spans="2:11" x14ac:dyDescent="0.2">
      <c r="C23" s="1" t="s">
        <v>46</v>
      </c>
      <c r="F23" s="19">
        <v>3040.6239999999998</v>
      </c>
      <c r="G23" s="20">
        <v>644.48199999999997</v>
      </c>
      <c r="H23" s="20">
        <v>187.149</v>
      </c>
      <c r="I23" s="20">
        <v>2324.3739999999998</v>
      </c>
      <c r="J23" s="20">
        <v>613.13900000000001</v>
      </c>
      <c r="K23" s="21">
        <v>465.81200000000001</v>
      </c>
    </row>
    <row r="24" spans="2:11" x14ac:dyDescent="0.2">
      <c r="C24" s="1" t="s">
        <v>47</v>
      </c>
      <c r="F24" s="26" t="s">
        <v>52</v>
      </c>
      <c r="G24" s="23" t="s">
        <v>52</v>
      </c>
      <c r="H24" s="20">
        <v>6.2E-2</v>
      </c>
      <c r="I24" s="23" t="s">
        <v>52</v>
      </c>
      <c r="J24" s="23" t="s">
        <v>52</v>
      </c>
      <c r="K24" s="24">
        <v>353.76400000000001</v>
      </c>
    </row>
    <row r="25" spans="2:11" x14ac:dyDescent="0.2">
      <c r="B25" s="1" t="s">
        <v>53</v>
      </c>
      <c r="F25" s="22"/>
      <c r="G25" s="12"/>
      <c r="H25" s="12"/>
      <c r="I25" s="12"/>
      <c r="J25" s="12"/>
    </row>
    <row r="26" spans="2:11" x14ac:dyDescent="0.2">
      <c r="B26" s="1"/>
      <c r="C26" s="1" t="s">
        <v>54</v>
      </c>
      <c r="F26" s="19">
        <v>83.144000000000005</v>
      </c>
      <c r="G26" s="20">
        <v>81.584000000000003</v>
      </c>
      <c r="H26" s="20">
        <v>80.463999999999999</v>
      </c>
      <c r="I26" s="20">
        <v>69.221999999999994</v>
      </c>
      <c r="J26" s="20">
        <v>72.08</v>
      </c>
      <c r="K26" s="21">
        <v>50.43</v>
      </c>
    </row>
    <row r="27" spans="2:11" x14ac:dyDescent="0.2">
      <c r="C27" s="1" t="s">
        <v>45</v>
      </c>
      <c r="F27" s="19">
        <v>19.295000000000002</v>
      </c>
      <c r="G27" s="20">
        <v>19.766999999999999</v>
      </c>
      <c r="H27" s="20">
        <v>19.462</v>
      </c>
      <c r="I27" s="20">
        <v>18.832000000000001</v>
      </c>
      <c r="J27" s="20">
        <v>17.867000000000001</v>
      </c>
      <c r="K27" s="21">
        <v>16.835000000000001</v>
      </c>
    </row>
    <row r="28" spans="2:11" x14ac:dyDescent="0.2">
      <c r="C28" s="1" t="s">
        <v>46</v>
      </c>
      <c r="F28" s="19">
        <v>138.22499999999999</v>
      </c>
      <c r="G28" s="20">
        <v>137.911</v>
      </c>
      <c r="H28" s="20">
        <v>140.31299999999999</v>
      </c>
      <c r="I28" s="20">
        <v>137.08000000000001</v>
      </c>
      <c r="J28" s="20">
        <v>133.01</v>
      </c>
      <c r="K28" s="21">
        <v>131.59899999999999</v>
      </c>
    </row>
    <row r="29" spans="2:11" x14ac:dyDescent="0.2">
      <c r="C29" s="1" t="s">
        <v>47</v>
      </c>
      <c r="F29" s="19">
        <v>31.686</v>
      </c>
      <c r="G29" s="20">
        <v>31.57</v>
      </c>
      <c r="H29" s="20">
        <v>30.952000000000002</v>
      </c>
      <c r="I29" s="20">
        <v>29.64</v>
      </c>
      <c r="J29" s="20">
        <v>28.201000000000001</v>
      </c>
      <c r="K29" s="21">
        <v>26.707999999999998</v>
      </c>
    </row>
    <row r="30" spans="2:11" x14ac:dyDescent="0.2">
      <c r="B30" s="1" t="s">
        <v>55</v>
      </c>
      <c r="F30" s="22"/>
      <c r="G30" s="12"/>
      <c r="H30" s="12"/>
      <c r="I30" s="12"/>
      <c r="J30" s="12"/>
    </row>
    <row r="31" spans="2:11" x14ac:dyDescent="0.2">
      <c r="B31" s="1"/>
      <c r="C31" s="1" t="s">
        <v>56</v>
      </c>
      <c r="F31" s="26" t="s">
        <v>52</v>
      </c>
      <c r="G31" s="23" t="s">
        <v>52</v>
      </c>
      <c r="H31" s="23" t="s">
        <v>52</v>
      </c>
      <c r="I31" s="23" t="s">
        <v>52</v>
      </c>
      <c r="J31" s="23" t="s">
        <v>52</v>
      </c>
      <c r="K31" s="24" t="s">
        <v>52</v>
      </c>
    </row>
    <row r="32" spans="2:11" x14ac:dyDescent="0.2">
      <c r="C32" s="1" t="s">
        <v>45</v>
      </c>
      <c r="F32" s="19">
        <v>0.125</v>
      </c>
      <c r="G32" s="20">
        <v>0.44500000000000001</v>
      </c>
      <c r="H32" s="20">
        <v>0.32900000000000001</v>
      </c>
      <c r="I32" s="20">
        <v>0.78800000000000003</v>
      </c>
      <c r="J32" s="20">
        <v>0.19600000000000001</v>
      </c>
      <c r="K32" s="24" t="s">
        <v>52</v>
      </c>
    </row>
    <row r="33" spans="2:11" x14ac:dyDescent="0.2">
      <c r="C33" s="1" t="s">
        <v>46</v>
      </c>
      <c r="F33" s="26" t="s">
        <v>52</v>
      </c>
      <c r="G33" s="23" t="s">
        <v>52</v>
      </c>
      <c r="H33" s="23" t="s">
        <v>52</v>
      </c>
      <c r="I33" s="23" t="s">
        <v>52</v>
      </c>
      <c r="J33" s="23" t="s">
        <v>52</v>
      </c>
      <c r="K33" s="24" t="s">
        <v>52</v>
      </c>
    </row>
    <row r="34" spans="2:11" x14ac:dyDescent="0.2">
      <c r="C34" s="1" t="s">
        <v>47</v>
      </c>
      <c r="F34" s="26" t="s">
        <v>52</v>
      </c>
      <c r="G34" s="23" t="s">
        <v>52</v>
      </c>
      <c r="H34" s="23" t="s">
        <v>52</v>
      </c>
      <c r="I34" s="23" t="s">
        <v>52</v>
      </c>
      <c r="J34" s="23" t="s">
        <v>52</v>
      </c>
      <c r="K34" s="24" t="s">
        <v>52</v>
      </c>
    </row>
    <row r="35" spans="2:11" x14ac:dyDescent="0.2">
      <c r="B35" s="1" t="s">
        <v>57</v>
      </c>
      <c r="F35" s="22"/>
      <c r="G35" s="12"/>
      <c r="H35" s="12"/>
      <c r="I35" s="12"/>
      <c r="J35" s="12"/>
    </row>
    <row r="36" spans="2:11" x14ac:dyDescent="0.2">
      <c r="B36" s="1"/>
      <c r="C36" s="1" t="s">
        <v>58</v>
      </c>
      <c r="F36" s="19">
        <v>1325.296</v>
      </c>
      <c r="G36" s="20">
        <v>1294.5309999999999</v>
      </c>
      <c r="H36" s="20">
        <v>1247.1289999999999</v>
      </c>
      <c r="I36" s="20">
        <v>1264.817</v>
      </c>
      <c r="J36" s="20">
        <v>1374.682</v>
      </c>
      <c r="K36" s="21">
        <v>1496.1089999999999</v>
      </c>
    </row>
    <row r="37" spans="2:11" x14ac:dyDescent="0.2">
      <c r="C37" s="1" t="s">
        <v>59</v>
      </c>
      <c r="F37" s="19">
        <v>629.04600000000005</v>
      </c>
      <c r="G37" s="20">
        <v>658.18100000000004</v>
      </c>
      <c r="H37" s="20">
        <v>670.01800000000003</v>
      </c>
      <c r="I37" s="20">
        <v>728.02099999999996</v>
      </c>
      <c r="J37" s="20">
        <v>800.41499999999996</v>
      </c>
      <c r="K37" s="21">
        <v>702.29</v>
      </c>
    </row>
    <row r="38" spans="2:11" x14ac:dyDescent="0.2">
      <c r="C38" s="1" t="s">
        <v>60</v>
      </c>
      <c r="F38" s="19">
        <v>1949.3130000000001</v>
      </c>
      <c r="G38" s="20">
        <v>1948.8520000000001</v>
      </c>
      <c r="H38" s="20">
        <v>1910.5540000000001</v>
      </c>
      <c r="I38" s="20">
        <v>1991.0709999999999</v>
      </c>
      <c r="J38" s="20">
        <v>2221.1770000000001</v>
      </c>
      <c r="K38" s="21">
        <v>2225.4189999999999</v>
      </c>
    </row>
    <row r="39" spans="2:11" x14ac:dyDescent="0.2">
      <c r="C39" s="1" t="s">
        <v>61</v>
      </c>
      <c r="F39" s="19">
        <v>5.0289999999999999</v>
      </c>
      <c r="G39" s="20">
        <v>3.86</v>
      </c>
      <c r="H39" s="20">
        <v>6.593</v>
      </c>
      <c r="I39" s="20">
        <v>1.7669999999999999</v>
      </c>
      <c r="J39" s="20">
        <v>70.513000000000005</v>
      </c>
      <c r="K39" s="21">
        <v>95.064999999999998</v>
      </c>
    </row>
    <row r="40" spans="2:11" ht="18" thickBot="1" x14ac:dyDescent="0.25">
      <c r="B40" s="3"/>
      <c r="C40" s="3"/>
      <c r="D40" s="3"/>
      <c r="E40" s="3"/>
      <c r="F40" s="25"/>
      <c r="G40" s="3"/>
      <c r="H40" s="3"/>
      <c r="I40" s="3"/>
      <c r="J40" s="3"/>
      <c r="K40" s="3"/>
    </row>
    <row r="41" spans="2:11" x14ac:dyDescent="0.2">
      <c r="E41" s="1" t="s">
        <v>35</v>
      </c>
    </row>
  </sheetData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6"/>
  <sheetViews>
    <sheetView showGridLines="0" zoomScale="75" zoomScaleNormal="75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x14ac:dyDescent="0.2">
      <c r="C6" s="13"/>
      <c r="E6" s="13"/>
      <c r="F6" s="14" t="s">
        <v>62</v>
      </c>
    </row>
    <row r="8" spans="1:11" x14ac:dyDescent="0.2">
      <c r="E8" s="1" t="s">
        <v>63</v>
      </c>
    </row>
    <row r="9" spans="1:11" x14ac:dyDescent="0.2">
      <c r="E9" s="1" t="s">
        <v>64</v>
      </c>
    </row>
    <row r="10" spans="1:11" x14ac:dyDescent="0.2">
      <c r="E10" s="1" t="s">
        <v>65</v>
      </c>
    </row>
    <row r="11" spans="1:11" x14ac:dyDescent="0.2">
      <c r="E11" s="1" t="s">
        <v>66</v>
      </c>
    </row>
    <row r="12" spans="1:11" x14ac:dyDescent="0.2">
      <c r="E12" s="1" t="s">
        <v>67</v>
      </c>
    </row>
    <row r="13" spans="1:11" x14ac:dyDescent="0.2">
      <c r="E13" s="1" t="s">
        <v>68</v>
      </c>
    </row>
    <row r="14" spans="1:11" x14ac:dyDescent="0.2">
      <c r="E14" s="1" t="s">
        <v>69</v>
      </c>
    </row>
    <row r="15" spans="1:11" ht="18" thickBot="1" x14ac:dyDescent="0.25">
      <c r="B15" s="27"/>
      <c r="C15" s="27"/>
      <c r="D15" s="3"/>
      <c r="E15" s="27"/>
      <c r="F15" s="3"/>
      <c r="G15" s="3"/>
      <c r="H15" s="3"/>
      <c r="I15" s="3"/>
      <c r="J15" s="5" t="s">
        <v>1</v>
      </c>
      <c r="K15" s="3"/>
    </row>
    <row r="16" spans="1:11" x14ac:dyDescent="0.2">
      <c r="B16" s="13"/>
      <c r="C16" s="13"/>
      <c r="E16" s="13"/>
      <c r="F16" s="6" t="s">
        <v>2</v>
      </c>
      <c r="G16" s="6" t="s">
        <v>3</v>
      </c>
      <c r="H16" s="6" t="s">
        <v>4</v>
      </c>
      <c r="I16" s="7">
        <v>2000</v>
      </c>
      <c r="J16" s="7" t="s">
        <v>70</v>
      </c>
      <c r="K16" s="8" t="s">
        <v>6</v>
      </c>
    </row>
    <row r="17" spans="2:11" x14ac:dyDescent="0.2">
      <c r="B17" s="28"/>
      <c r="C17" s="28"/>
      <c r="D17" s="9"/>
      <c r="E17" s="28"/>
      <c r="F17" s="10" t="s">
        <v>7</v>
      </c>
      <c r="G17" s="10" t="s">
        <v>8</v>
      </c>
      <c r="H17" s="10" t="s">
        <v>9</v>
      </c>
      <c r="I17" s="10" t="s">
        <v>71</v>
      </c>
      <c r="J17" s="10" t="s">
        <v>72</v>
      </c>
      <c r="K17" s="10" t="s">
        <v>73</v>
      </c>
    </row>
    <row r="18" spans="2:11" x14ac:dyDescent="0.2">
      <c r="C18" s="13"/>
      <c r="E18" s="13"/>
      <c r="F18" s="22"/>
      <c r="G18" s="12"/>
      <c r="H18" s="12"/>
      <c r="I18" s="12"/>
      <c r="J18" s="12"/>
    </row>
    <row r="19" spans="2:11" x14ac:dyDescent="0.2">
      <c r="C19" s="14" t="s">
        <v>74</v>
      </c>
      <c r="D19" s="13"/>
      <c r="E19" s="13"/>
      <c r="F19" s="11">
        <f t="shared" ref="F19:K19" si="0">F21+F50+SUM(F60:F63)</f>
        <v>648977.73600000003</v>
      </c>
      <c r="G19" s="15">
        <f t="shared" si="0"/>
        <v>731087</v>
      </c>
      <c r="H19" s="15">
        <f t="shared" si="0"/>
        <v>757893</v>
      </c>
      <c r="I19" s="15">
        <f t="shared" si="0"/>
        <v>759712</v>
      </c>
      <c r="J19" s="15">
        <f t="shared" si="0"/>
        <v>759594</v>
      </c>
      <c r="K19" s="13">
        <f t="shared" si="0"/>
        <v>768035</v>
      </c>
    </row>
    <row r="20" spans="2:11" x14ac:dyDescent="0.2">
      <c r="F20" s="22"/>
      <c r="G20" s="12"/>
      <c r="H20" s="12"/>
      <c r="I20" s="12"/>
      <c r="J20" s="12"/>
    </row>
    <row r="21" spans="2:11" x14ac:dyDescent="0.2">
      <c r="B21" s="14" t="s">
        <v>75</v>
      </c>
      <c r="C21" s="13"/>
      <c r="D21" s="13"/>
      <c r="E21" s="13"/>
      <c r="F21" s="11">
        <f>SUM(F23:F48)</f>
        <v>571699</v>
      </c>
      <c r="G21" s="15">
        <f>SUM(G23:G48)</f>
        <v>630065</v>
      </c>
      <c r="H21" s="15">
        <f>SUM(H23:H48)</f>
        <v>654694</v>
      </c>
      <c r="I21" s="15">
        <f>SUM(I23:I48)</f>
        <v>655607</v>
      </c>
      <c r="J21" s="15">
        <f>SUM(J23:J49)</f>
        <v>658387</v>
      </c>
      <c r="K21" s="13">
        <f>SUM(K23:K49)</f>
        <v>666919</v>
      </c>
    </row>
    <row r="22" spans="2:11" x14ac:dyDescent="0.2">
      <c r="F22" s="22"/>
      <c r="G22" s="12"/>
      <c r="H22" s="12"/>
      <c r="I22" s="12"/>
      <c r="J22" s="12"/>
    </row>
    <row r="23" spans="2:11" x14ac:dyDescent="0.2">
      <c r="C23" s="1" t="s">
        <v>76</v>
      </c>
      <c r="F23" s="19">
        <v>153921</v>
      </c>
      <c r="G23" s="20">
        <v>186178</v>
      </c>
      <c r="H23" s="20">
        <v>219202</v>
      </c>
      <c r="I23" s="20">
        <v>244950</v>
      </c>
      <c r="J23" s="20">
        <v>267450</v>
      </c>
      <c r="K23" s="21">
        <v>281787</v>
      </c>
    </row>
    <row r="24" spans="2:11" x14ac:dyDescent="0.2">
      <c r="C24" s="1" t="s">
        <v>77</v>
      </c>
      <c r="F24" s="19">
        <v>272258</v>
      </c>
      <c r="G24" s="20">
        <v>296263</v>
      </c>
      <c r="H24" s="20">
        <v>295613</v>
      </c>
      <c r="I24" s="20">
        <v>281074</v>
      </c>
      <c r="J24" s="20">
        <v>262163</v>
      </c>
      <c r="K24" s="21">
        <v>239425</v>
      </c>
    </row>
    <row r="25" spans="2:11" x14ac:dyDescent="0.2">
      <c r="C25" s="1" t="s">
        <v>78</v>
      </c>
      <c r="F25" s="19">
        <v>8417</v>
      </c>
      <c r="G25" s="20">
        <v>9578</v>
      </c>
      <c r="H25" s="20">
        <v>9695</v>
      </c>
      <c r="I25" s="20">
        <v>9531</v>
      </c>
      <c r="J25" s="20">
        <v>9190</v>
      </c>
      <c r="K25" s="21">
        <v>9117</v>
      </c>
    </row>
    <row r="26" spans="2:11" x14ac:dyDescent="0.2">
      <c r="F26" s="22"/>
      <c r="G26" s="12"/>
      <c r="H26" s="12"/>
      <c r="I26" s="12"/>
      <c r="J26" s="12"/>
    </row>
    <row r="27" spans="2:11" x14ac:dyDescent="0.2">
      <c r="C27" s="1" t="s">
        <v>79</v>
      </c>
      <c r="F27" s="19">
        <v>992</v>
      </c>
      <c r="G27" s="20">
        <v>1083</v>
      </c>
      <c r="H27" s="20">
        <v>1016</v>
      </c>
      <c r="I27" s="20">
        <v>948</v>
      </c>
      <c r="J27" s="20">
        <v>881</v>
      </c>
      <c r="K27" s="21">
        <v>798</v>
      </c>
    </row>
    <row r="28" spans="2:11" x14ac:dyDescent="0.2">
      <c r="C28" s="1" t="s">
        <v>80</v>
      </c>
      <c r="F28" s="19">
        <v>6340</v>
      </c>
      <c r="G28" s="20">
        <v>7370</v>
      </c>
      <c r="H28" s="20">
        <v>6789</v>
      </c>
      <c r="I28" s="20">
        <v>6454</v>
      </c>
      <c r="J28" s="20">
        <v>3931</v>
      </c>
      <c r="K28" s="21">
        <v>3398</v>
      </c>
    </row>
    <row r="29" spans="2:11" x14ac:dyDescent="0.2">
      <c r="C29" s="1" t="s">
        <v>81</v>
      </c>
      <c r="F29" s="19">
        <v>9380</v>
      </c>
      <c r="G29" s="20">
        <v>8992</v>
      </c>
      <c r="H29" s="20">
        <v>7825</v>
      </c>
      <c r="I29" s="20">
        <v>6688</v>
      </c>
      <c r="J29" s="20">
        <v>6632</v>
      </c>
      <c r="K29" s="21">
        <v>6104</v>
      </c>
    </row>
    <row r="30" spans="2:11" x14ac:dyDescent="0.2">
      <c r="F30" s="22"/>
      <c r="G30" s="12"/>
      <c r="H30" s="12"/>
      <c r="I30" s="12"/>
      <c r="J30" s="12"/>
    </row>
    <row r="31" spans="2:11" x14ac:dyDescent="0.2">
      <c r="C31" s="1" t="s">
        <v>82</v>
      </c>
      <c r="F31" s="19">
        <v>8225</v>
      </c>
      <c r="G31" s="20">
        <v>7109</v>
      </c>
      <c r="H31" s="20">
        <v>5801</v>
      </c>
      <c r="I31" s="20">
        <v>4451</v>
      </c>
      <c r="J31" s="20">
        <v>3369</v>
      </c>
      <c r="K31" s="21">
        <v>2419</v>
      </c>
    </row>
    <row r="32" spans="2:11" x14ac:dyDescent="0.2">
      <c r="C32" s="1" t="s">
        <v>83</v>
      </c>
      <c r="F32" s="19">
        <v>985</v>
      </c>
      <c r="G32" s="20">
        <v>850</v>
      </c>
      <c r="H32" s="20">
        <v>710</v>
      </c>
      <c r="I32" s="20">
        <v>608</v>
      </c>
      <c r="J32" s="20">
        <v>495</v>
      </c>
      <c r="K32" s="21">
        <v>428</v>
      </c>
    </row>
    <row r="33" spans="3:11" x14ac:dyDescent="0.2">
      <c r="C33" s="1" t="s">
        <v>84</v>
      </c>
      <c r="F33" s="19">
        <v>398</v>
      </c>
      <c r="G33" s="20">
        <v>360</v>
      </c>
      <c r="H33" s="20">
        <v>320</v>
      </c>
      <c r="I33" s="20">
        <v>277</v>
      </c>
      <c r="J33" s="20">
        <v>232</v>
      </c>
      <c r="K33" s="21">
        <v>185</v>
      </c>
    </row>
    <row r="34" spans="3:11" x14ac:dyDescent="0.2">
      <c r="F34" s="19"/>
      <c r="G34" s="20"/>
      <c r="H34" s="20"/>
      <c r="I34" s="20"/>
      <c r="J34" s="20"/>
      <c r="K34" s="21"/>
    </row>
    <row r="35" spans="3:11" x14ac:dyDescent="0.2">
      <c r="C35" s="1" t="s">
        <v>85</v>
      </c>
      <c r="F35" s="19">
        <v>16164</v>
      </c>
      <c r="G35" s="20">
        <v>17675</v>
      </c>
      <c r="H35" s="20">
        <v>17345</v>
      </c>
      <c r="I35" s="20">
        <v>16428</v>
      </c>
      <c r="J35" s="20">
        <v>15838</v>
      </c>
      <c r="K35" s="21">
        <v>15067</v>
      </c>
    </row>
    <row r="36" spans="3:11" x14ac:dyDescent="0.2">
      <c r="C36" s="1" t="s">
        <v>86</v>
      </c>
      <c r="F36" s="19">
        <v>12010</v>
      </c>
      <c r="G36" s="20">
        <v>13279</v>
      </c>
      <c r="H36" s="20">
        <v>14523</v>
      </c>
      <c r="I36" s="20">
        <v>14926</v>
      </c>
      <c r="J36" s="20">
        <v>14530</v>
      </c>
      <c r="K36" s="21">
        <v>13977</v>
      </c>
    </row>
    <row r="37" spans="3:11" x14ac:dyDescent="0.2">
      <c r="C37" s="1" t="s">
        <v>87</v>
      </c>
      <c r="F37" s="19">
        <v>6824</v>
      </c>
      <c r="G37" s="20">
        <v>8298</v>
      </c>
      <c r="H37" s="20">
        <v>7218</v>
      </c>
      <c r="I37" s="20">
        <v>6138</v>
      </c>
      <c r="J37" s="20">
        <v>5058</v>
      </c>
      <c r="K37" s="21">
        <v>3845</v>
      </c>
    </row>
    <row r="38" spans="3:11" x14ac:dyDescent="0.2">
      <c r="F38" s="19"/>
      <c r="G38" s="20"/>
      <c r="H38" s="20"/>
      <c r="I38" s="20"/>
      <c r="J38" s="20"/>
      <c r="K38" s="21"/>
    </row>
    <row r="39" spans="3:11" x14ac:dyDescent="0.2">
      <c r="C39" s="1" t="s">
        <v>88</v>
      </c>
      <c r="F39" s="19">
        <v>43344</v>
      </c>
      <c r="G39" s="20">
        <v>40295</v>
      </c>
      <c r="H39" s="20">
        <v>37102</v>
      </c>
      <c r="I39" s="20">
        <v>33731</v>
      </c>
      <c r="J39" s="20">
        <v>30181</v>
      </c>
      <c r="K39" s="21">
        <v>26442</v>
      </c>
    </row>
    <row r="40" spans="3:11" x14ac:dyDescent="0.2">
      <c r="C40" s="1" t="s">
        <v>89</v>
      </c>
      <c r="F40" s="19">
        <v>7711</v>
      </c>
      <c r="G40" s="20">
        <v>6756</v>
      </c>
      <c r="H40" s="20">
        <v>5755</v>
      </c>
      <c r="I40" s="20">
        <v>4707</v>
      </c>
      <c r="J40" s="20">
        <v>3610</v>
      </c>
      <c r="K40" s="21">
        <v>2462</v>
      </c>
    </row>
    <row r="41" spans="3:11" x14ac:dyDescent="0.2">
      <c r="C41" s="1" t="s">
        <v>90</v>
      </c>
      <c r="F41" s="19">
        <v>8012</v>
      </c>
      <c r="G41" s="20">
        <v>10988</v>
      </c>
      <c r="H41" s="20">
        <v>11717</v>
      </c>
      <c r="I41" s="20">
        <v>11717</v>
      </c>
      <c r="J41" s="20">
        <v>11717</v>
      </c>
      <c r="K41" s="21">
        <v>12542</v>
      </c>
    </row>
    <row r="42" spans="3:11" x14ac:dyDescent="0.2">
      <c r="F42" s="19"/>
      <c r="G42" s="20"/>
      <c r="H42" s="20"/>
      <c r="I42" s="20"/>
      <c r="J42" s="20"/>
      <c r="K42" s="21"/>
    </row>
    <row r="43" spans="3:11" x14ac:dyDescent="0.2">
      <c r="C43" s="1" t="s">
        <v>91</v>
      </c>
      <c r="F43" s="19">
        <v>3400</v>
      </c>
      <c r="G43" s="20">
        <v>3400</v>
      </c>
      <c r="H43" s="20">
        <v>3400</v>
      </c>
      <c r="I43" s="20">
        <v>3298</v>
      </c>
      <c r="J43" s="20">
        <v>3094</v>
      </c>
      <c r="K43" s="21">
        <v>2890</v>
      </c>
    </row>
    <row r="44" spans="3:11" x14ac:dyDescent="0.2">
      <c r="C44" s="1" t="s">
        <v>92</v>
      </c>
      <c r="F44" s="26" t="s">
        <v>26</v>
      </c>
      <c r="G44" s="23" t="s">
        <v>26</v>
      </c>
      <c r="H44" s="23" t="s">
        <v>26</v>
      </c>
      <c r="I44" s="23" t="s">
        <v>26</v>
      </c>
      <c r="J44" s="20">
        <v>10338</v>
      </c>
      <c r="K44" s="21">
        <v>31984</v>
      </c>
    </row>
    <row r="45" spans="3:11" x14ac:dyDescent="0.2">
      <c r="C45" s="1" t="s">
        <v>93</v>
      </c>
      <c r="F45" s="19">
        <v>11917</v>
      </c>
      <c r="G45" s="20">
        <v>10213</v>
      </c>
      <c r="H45" s="20">
        <v>9314</v>
      </c>
      <c r="I45" s="20">
        <v>8368</v>
      </c>
      <c r="J45" s="20">
        <v>7375</v>
      </c>
      <c r="K45" s="21">
        <v>6332</v>
      </c>
    </row>
    <row r="46" spans="3:11" x14ac:dyDescent="0.2">
      <c r="F46" s="22"/>
      <c r="G46" s="12"/>
      <c r="H46" s="12"/>
      <c r="I46" s="12"/>
      <c r="J46" s="20"/>
      <c r="K46" s="21"/>
    </row>
    <row r="47" spans="3:11" x14ac:dyDescent="0.2">
      <c r="C47" s="1" t="s">
        <v>94</v>
      </c>
      <c r="F47" s="19">
        <v>1401</v>
      </c>
      <c r="G47" s="20">
        <v>1378</v>
      </c>
      <c r="H47" s="20">
        <v>1349</v>
      </c>
      <c r="I47" s="20">
        <v>1313</v>
      </c>
      <c r="J47" s="20">
        <v>1275</v>
      </c>
      <c r="K47" s="21">
        <v>1235</v>
      </c>
    </row>
    <row r="48" spans="3:11" x14ac:dyDescent="0.2">
      <c r="C48" s="1" t="s">
        <v>95</v>
      </c>
      <c r="F48" s="26" t="s">
        <v>26</v>
      </c>
      <c r="G48" s="23" t="s">
        <v>26</v>
      </c>
      <c r="H48" s="23" t="s">
        <v>26</v>
      </c>
      <c r="I48" s="23" t="s">
        <v>26</v>
      </c>
      <c r="J48" s="23">
        <v>1028</v>
      </c>
      <c r="K48" s="24">
        <v>6482</v>
      </c>
    </row>
    <row r="49" spans="2:11" x14ac:dyDescent="0.2">
      <c r="F49" s="22"/>
      <c r="G49" s="12"/>
      <c r="H49" s="12"/>
      <c r="I49" s="12"/>
      <c r="J49" s="23"/>
      <c r="K49" s="24"/>
    </row>
    <row r="50" spans="2:11" x14ac:dyDescent="0.2">
      <c r="B50" s="14" t="s">
        <v>96</v>
      </c>
      <c r="C50" s="13"/>
      <c r="D50" s="13"/>
      <c r="E50" s="13"/>
      <c r="F50" s="11">
        <f t="shared" ref="F50:K50" si="1">SUM(F52:F58)</f>
        <v>65641</v>
      </c>
      <c r="G50" s="15">
        <f t="shared" si="1"/>
        <v>87692</v>
      </c>
      <c r="H50" s="15">
        <f t="shared" si="1"/>
        <v>88628</v>
      </c>
      <c r="I50" s="15">
        <f t="shared" si="1"/>
        <v>88069</v>
      </c>
      <c r="J50" s="15">
        <f t="shared" si="1"/>
        <v>84913</v>
      </c>
      <c r="K50" s="13">
        <f t="shared" si="1"/>
        <v>82782</v>
      </c>
    </row>
    <row r="51" spans="2:11" x14ac:dyDescent="0.2">
      <c r="F51" s="22"/>
      <c r="G51" s="12"/>
      <c r="H51" s="12"/>
      <c r="I51" s="12"/>
      <c r="J51" s="12"/>
    </row>
    <row r="52" spans="2:11" x14ac:dyDescent="0.2">
      <c r="C52" s="1" t="s">
        <v>97</v>
      </c>
      <c r="F52" s="19">
        <v>6636</v>
      </c>
      <c r="G52" s="20">
        <v>6407</v>
      </c>
      <c r="H52" s="20">
        <v>6085</v>
      </c>
      <c r="I52" s="20">
        <v>5749</v>
      </c>
      <c r="J52" s="20">
        <v>5401</v>
      </c>
      <c r="K52" s="21">
        <v>5032</v>
      </c>
    </row>
    <row r="53" spans="2:11" x14ac:dyDescent="0.2">
      <c r="C53" s="1" t="s">
        <v>98</v>
      </c>
      <c r="F53" s="19">
        <v>1353</v>
      </c>
      <c r="G53" s="20">
        <v>1260</v>
      </c>
      <c r="H53" s="20">
        <v>1450</v>
      </c>
      <c r="I53" s="20">
        <v>1539</v>
      </c>
      <c r="J53" s="20">
        <v>1694</v>
      </c>
      <c r="K53" s="21">
        <v>1617</v>
      </c>
    </row>
    <row r="54" spans="2:11" x14ac:dyDescent="0.2">
      <c r="C54" s="1" t="s">
        <v>99</v>
      </c>
      <c r="F54" s="19">
        <v>16654</v>
      </c>
      <c r="G54" s="20">
        <v>16866</v>
      </c>
      <c r="H54" s="20">
        <v>18198</v>
      </c>
      <c r="I54" s="20">
        <v>17011</v>
      </c>
      <c r="J54" s="20">
        <v>16157</v>
      </c>
      <c r="K54" s="21">
        <v>15907</v>
      </c>
    </row>
    <row r="55" spans="2:11" x14ac:dyDescent="0.2">
      <c r="F55" s="22"/>
      <c r="G55" s="12"/>
      <c r="H55" s="12"/>
      <c r="I55" s="12"/>
      <c r="J55" s="12"/>
    </row>
    <row r="56" spans="2:11" x14ac:dyDescent="0.2">
      <c r="C56" s="1" t="s">
        <v>100</v>
      </c>
      <c r="F56" s="19">
        <v>1385</v>
      </c>
      <c r="G56" s="20">
        <v>1375</v>
      </c>
      <c r="H56" s="20">
        <v>1338</v>
      </c>
      <c r="I56" s="20">
        <v>1286</v>
      </c>
      <c r="J56" s="20">
        <v>1226</v>
      </c>
      <c r="K56" s="21">
        <v>1162</v>
      </c>
    </row>
    <row r="57" spans="2:11" x14ac:dyDescent="0.2">
      <c r="C57" s="1" t="s">
        <v>101</v>
      </c>
      <c r="F57" s="19">
        <v>77</v>
      </c>
      <c r="G57" s="20">
        <v>216</v>
      </c>
      <c r="H57" s="20">
        <v>450</v>
      </c>
      <c r="I57" s="20">
        <v>4585</v>
      </c>
      <c r="J57" s="20">
        <v>5555</v>
      </c>
      <c r="K57" s="21">
        <v>7365</v>
      </c>
    </row>
    <row r="58" spans="2:11" x14ac:dyDescent="0.2">
      <c r="C58" s="1" t="s">
        <v>102</v>
      </c>
      <c r="F58" s="19">
        <v>39536</v>
      </c>
      <c r="G58" s="20">
        <v>61568</v>
      </c>
      <c r="H58" s="20">
        <v>61107</v>
      </c>
      <c r="I58" s="20">
        <v>57899</v>
      </c>
      <c r="J58" s="20">
        <v>54880</v>
      </c>
      <c r="K58" s="21">
        <v>51699</v>
      </c>
    </row>
    <row r="59" spans="2:11" x14ac:dyDescent="0.2">
      <c r="F59" s="19"/>
      <c r="G59" s="20"/>
      <c r="H59" s="20"/>
      <c r="I59" s="20"/>
      <c r="J59" s="20"/>
      <c r="K59" s="21"/>
    </row>
    <row r="60" spans="2:11" x14ac:dyDescent="0.2">
      <c r="B60" s="1" t="s">
        <v>103</v>
      </c>
      <c r="E60" s="29"/>
      <c r="F60" s="19">
        <v>827.80499999999995</v>
      </c>
      <c r="G60" s="20">
        <v>828</v>
      </c>
      <c r="H60" s="20">
        <v>828</v>
      </c>
      <c r="I60" s="20">
        <v>828</v>
      </c>
      <c r="J60" s="20">
        <v>415</v>
      </c>
      <c r="K60" s="21">
        <v>415</v>
      </c>
    </row>
    <row r="61" spans="2:11" x14ac:dyDescent="0.2">
      <c r="B61" s="1" t="s">
        <v>104</v>
      </c>
      <c r="E61" s="30"/>
      <c r="F61" s="19">
        <v>3822.364</v>
      </c>
      <c r="G61" s="20">
        <v>4556</v>
      </c>
      <c r="H61" s="20">
        <v>4767</v>
      </c>
      <c r="I61" s="20">
        <v>5605</v>
      </c>
      <c r="J61" s="20">
        <v>6014</v>
      </c>
      <c r="K61" s="21">
        <v>5969</v>
      </c>
    </row>
    <row r="62" spans="2:11" x14ac:dyDescent="0.2">
      <c r="B62" s="1" t="s">
        <v>105</v>
      </c>
      <c r="E62" s="30"/>
      <c r="F62" s="19">
        <v>3871.567</v>
      </c>
      <c r="G62" s="20">
        <v>4568</v>
      </c>
      <c r="H62" s="20">
        <v>5760</v>
      </c>
      <c r="I62" s="20">
        <v>6474</v>
      </c>
      <c r="J62" s="20">
        <v>6786</v>
      </c>
      <c r="K62" s="21">
        <v>7228</v>
      </c>
    </row>
    <row r="63" spans="2:11" x14ac:dyDescent="0.2">
      <c r="B63" s="1" t="s">
        <v>106</v>
      </c>
      <c r="E63" s="29"/>
      <c r="F63" s="19">
        <v>3116</v>
      </c>
      <c r="G63" s="20">
        <v>3378</v>
      </c>
      <c r="H63" s="20">
        <v>3216</v>
      </c>
      <c r="I63" s="20">
        <v>3129</v>
      </c>
      <c r="J63" s="20">
        <v>3079</v>
      </c>
      <c r="K63" s="20">
        <v>4722</v>
      </c>
    </row>
    <row r="64" spans="2:11" ht="18" thickBot="1" x14ac:dyDescent="0.25">
      <c r="B64" s="3"/>
      <c r="C64" s="3"/>
      <c r="D64" s="3"/>
      <c r="E64" s="3"/>
      <c r="F64" s="25"/>
      <c r="G64" s="3"/>
      <c r="H64" s="3"/>
      <c r="I64" s="3"/>
      <c r="J64" s="3"/>
      <c r="K64" s="31"/>
    </row>
    <row r="65" spans="1:6" x14ac:dyDescent="0.2">
      <c r="F65" s="1" t="s">
        <v>107</v>
      </c>
    </row>
    <row r="66" spans="1:6" x14ac:dyDescent="0.2">
      <c r="A66" s="1"/>
      <c r="E66" s="13"/>
    </row>
  </sheetData>
  <phoneticPr fontId="2"/>
  <pageMargins left="0.34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0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5.875" style="2" customWidth="1"/>
    <col min="4" max="4" width="10.875" style="2" customWidth="1"/>
    <col min="5" max="5" width="18.375" style="2" customWidth="1"/>
    <col min="6" max="6" width="14" style="2" customWidth="1"/>
    <col min="7" max="12" width="13.375" style="2" customWidth="1"/>
    <col min="13" max="256" width="14.625" style="2"/>
    <col min="257" max="257" width="13.375" style="2" customWidth="1"/>
    <col min="258" max="258" width="4.625" style="2" customWidth="1"/>
    <col min="259" max="259" width="5.875" style="2" customWidth="1"/>
    <col min="260" max="260" width="10.875" style="2" customWidth="1"/>
    <col min="261" max="261" width="18.375" style="2" customWidth="1"/>
    <col min="262" max="262" width="14" style="2" customWidth="1"/>
    <col min="263" max="268" width="13.375" style="2" customWidth="1"/>
    <col min="269" max="512" width="14.625" style="2"/>
    <col min="513" max="513" width="13.375" style="2" customWidth="1"/>
    <col min="514" max="514" width="4.625" style="2" customWidth="1"/>
    <col min="515" max="515" width="5.875" style="2" customWidth="1"/>
    <col min="516" max="516" width="10.875" style="2" customWidth="1"/>
    <col min="517" max="517" width="18.375" style="2" customWidth="1"/>
    <col min="518" max="518" width="14" style="2" customWidth="1"/>
    <col min="519" max="524" width="13.375" style="2" customWidth="1"/>
    <col min="525" max="768" width="14.625" style="2"/>
    <col min="769" max="769" width="13.375" style="2" customWidth="1"/>
    <col min="770" max="770" width="4.625" style="2" customWidth="1"/>
    <col min="771" max="771" width="5.875" style="2" customWidth="1"/>
    <col min="772" max="772" width="10.875" style="2" customWidth="1"/>
    <col min="773" max="773" width="18.375" style="2" customWidth="1"/>
    <col min="774" max="774" width="14" style="2" customWidth="1"/>
    <col min="775" max="780" width="13.375" style="2" customWidth="1"/>
    <col min="781" max="1024" width="14.625" style="2"/>
    <col min="1025" max="1025" width="13.375" style="2" customWidth="1"/>
    <col min="1026" max="1026" width="4.625" style="2" customWidth="1"/>
    <col min="1027" max="1027" width="5.875" style="2" customWidth="1"/>
    <col min="1028" max="1028" width="10.875" style="2" customWidth="1"/>
    <col min="1029" max="1029" width="18.375" style="2" customWidth="1"/>
    <col min="1030" max="1030" width="14" style="2" customWidth="1"/>
    <col min="1031" max="1036" width="13.375" style="2" customWidth="1"/>
    <col min="1037" max="1280" width="14.625" style="2"/>
    <col min="1281" max="1281" width="13.375" style="2" customWidth="1"/>
    <col min="1282" max="1282" width="4.625" style="2" customWidth="1"/>
    <col min="1283" max="1283" width="5.875" style="2" customWidth="1"/>
    <col min="1284" max="1284" width="10.875" style="2" customWidth="1"/>
    <col min="1285" max="1285" width="18.375" style="2" customWidth="1"/>
    <col min="1286" max="1286" width="14" style="2" customWidth="1"/>
    <col min="1287" max="1292" width="13.375" style="2" customWidth="1"/>
    <col min="1293" max="1536" width="14.625" style="2"/>
    <col min="1537" max="1537" width="13.375" style="2" customWidth="1"/>
    <col min="1538" max="1538" width="4.625" style="2" customWidth="1"/>
    <col min="1539" max="1539" width="5.875" style="2" customWidth="1"/>
    <col min="1540" max="1540" width="10.875" style="2" customWidth="1"/>
    <col min="1541" max="1541" width="18.375" style="2" customWidth="1"/>
    <col min="1542" max="1542" width="14" style="2" customWidth="1"/>
    <col min="1543" max="1548" width="13.375" style="2" customWidth="1"/>
    <col min="1549" max="1792" width="14.625" style="2"/>
    <col min="1793" max="1793" width="13.375" style="2" customWidth="1"/>
    <col min="1794" max="1794" width="4.625" style="2" customWidth="1"/>
    <col min="1795" max="1795" width="5.875" style="2" customWidth="1"/>
    <col min="1796" max="1796" width="10.875" style="2" customWidth="1"/>
    <col min="1797" max="1797" width="18.375" style="2" customWidth="1"/>
    <col min="1798" max="1798" width="14" style="2" customWidth="1"/>
    <col min="1799" max="1804" width="13.375" style="2" customWidth="1"/>
    <col min="1805" max="2048" width="14.625" style="2"/>
    <col min="2049" max="2049" width="13.375" style="2" customWidth="1"/>
    <col min="2050" max="2050" width="4.625" style="2" customWidth="1"/>
    <col min="2051" max="2051" width="5.875" style="2" customWidth="1"/>
    <col min="2052" max="2052" width="10.875" style="2" customWidth="1"/>
    <col min="2053" max="2053" width="18.375" style="2" customWidth="1"/>
    <col min="2054" max="2054" width="14" style="2" customWidth="1"/>
    <col min="2055" max="2060" width="13.375" style="2" customWidth="1"/>
    <col min="2061" max="2304" width="14.625" style="2"/>
    <col min="2305" max="2305" width="13.375" style="2" customWidth="1"/>
    <col min="2306" max="2306" width="4.625" style="2" customWidth="1"/>
    <col min="2307" max="2307" width="5.875" style="2" customWidth="1"/>
    <col min="2308" max="2308" width="10.875" style="2" customWidth="1"/>
    <col min="2309" max="2309" width="18.375" style="2" customWidth="1"/>
    <col min="2310" max="2310" width="14" style="2" customWidth="1"/>
    <col min="2311" max="2316" width="13.375" style="2" customWidth="1"/>
    <col min="2317" max="2560" width="14.625" style="2"/>
    <col min="2561" max="2561" width="13.375" style="2" customWidth="1"/>
    <col min="2562" max="2562" width="4.625" style="2" customWidth="1"/>
    <col min="2563" max="2563" width="5.875" style="2" customWidth="1"/>
    <col min="2564" max="2564" width="10.875" style="2" customWidth="1"/>
    <col min="2565" max="2565" width="18.375" style="2" customWidth="1"/>
    <col min="2566" max="2566" width="14" style="2" customWidth="1"/>
    <col min="2567" max="2572" width="13.375" style="2" customWidth="1"/>
    <col min="2573" max="2816" width="14.625" style="2"/>
    <col min="2817" max="2817" width="13.375" style="2" customWidth="1"/>
    <col min="2818" max="2818" width="4.625" style="2" customWidth="1"/>
    <col min="2819" max="2819" width="5.875" style="2" customWidth="1"/>
    <col min="2820" max="2820" width="10.875" style="2" customWidth="1"/>
    <col min="2821" max="2821" width="18.375" style="2" customWidth="1"/>
    <col min="2822" max="2822" width="14" style="2" customWidth="1"/>
    <col min="2823" max="2828" width="13.375" style="2" customWidth="1"/>
    <col min="2829" max="3072" width="14.625" style="2"/>
    <col min="3073" max="3073" width="13.375" style="2" customWidth="1"/>
    <col min="3074" max="3074" width="4.625" style="2" customWidth="1"/>
    <col min="3075" max="3075" width="5.875" style="2" customWidth="1"/>
    <col min="3076" max="3076" width="10.875" style="2" customWidth="1"/>
    <col min="3077" max="3077" width="18.375" style="2" customWidth="1"/>
    <col min="3078" max="3078" width="14" style="2" customWidth="1"/>
    <col min="3079" max="3084" width="13.375" style="2" customWidth="1"/>
    <col min="3085" max="3328" width="14.625" style="2"/>
    <col min="3329" max="3329" width="13.375" style="2" customWidth="1"/>
    <col min="3330" max="3330" width="4.625" style="2" customWidth="1"/>
    <col min="3331" max="3331" width="5.875" style="2" customWidth="1"/>
    <col min="3332" max="3332" width="10.875" style="2" customWidth="1"/>
    <col min="3333" max="3333" width="18.375" style="2" customWidth="1"/>
    <col min="3334" max="3334" width="14" style="2" customWidth="1"/>
    <col min="3335" max="3340" width="13.375" style="2" customWidth="1"/>
    <col min="3341" max="3584" width="14.625" style="2"/>
    <col min="3585" max="3585" width="13.375" style="2" customWidth="1"/>
    <col min="3586" max="3586" width="4.625" style="2" customWidth="1"/>
    <col min="3587" max="3587" width="5.875" style="2" customWidth="1"/>
    <col min="3588" max="3588" width="10.875" style="2" customWidth="1"/>
    <col min="3589" max="3589" width="18.375" style="2" customWidth="1"/>
    <col min="3590" max="3590" width="14" style="2" customWidth="1"/>
    <col min="3591" max="3596" width="13.375" style="2" customWidth="1"/>
    <col min="3597" max="3840" width="14.625" style="2"/>
    <col min="3841" max="3841" width="13.375" style="2" customWidth="1"/>
    <col min="3842" max="3842" width="4.625" style="2" customWidth="1"/>
    <col min="3843" max="3843" width="5.875" style="2" customWidth="1"/>
    <col min="3844" max="3844" width="10.875" style="2" customWidth="1"/>
    <col min="3845" max="3845" width="18.375" style="2" customWidth="1"/>
    <col min="3846" max="3846" width="14" style="2" customWidth="1"/>
    <col min="3847" max="3852" width="13.375" style="2" customWidth="1"/>
    <col min="3853" max="4096" width="14.625" style="2"/>
    <col min="4097" max="4097" width="13.375" style="2" customWidth="1"/>
    <col min="4098" max="4098" width="4.625" style="2" customWidth="1"/>
    <col min="4099" max="4099" width="5.875" style="2" customWidth="1"/>
    <col min="4100" max="4100" width="10.875" style="2" customWidth="1"/>
    <col min="4101" max="4101" width="18.375" style="2" customWidth="1"/>
    <col min="4102" max="4102" width="14" style="2" customWidth="1"/>
    <col min="4103" max="4108" width="13.375" style="2" customWidth="1"/>
    <col min="4109" max="4352" width="14.625" style="2"/>
    <col min="4353" max="4353" width="13.375" style="2" customWidth="1"/>
    <col min="4354" max="4354" width="4.625" style="2" customWidth="1"/>
    <col min="4355" max="4355" width="5.875" style="2" customWidth="1"/>
    <col min="4356" max="4356" width="10.875" style="2" customWidth="1"/>
    <col min="4357" max="4357" width="18.375" style="2" customWidth="1"/>
    <col min="4358" max="4358" width="14" style="2" customWidth="1"/>
    <col min="4359" max="4364" width="13.375" style="2" customWidth="1"/>
    <col min="4365" max="4608" width="14.625" style="2"/>
    <col min="4609" max="4609" width="13.375" style="2" customWidth="1"/>
    <col min="4610" max="4610" width="4.625" style="2" customWidth="1"/>
    <col min="4611" max="4611" width="5.875" style="2" customWidth="1"/>
    <col min="4612" max="4612" width="10.875" style="2" customWidth="1"/>
    <col min="4613" max="4613" width="18.375" style="2" customWidth="1"/>
    <col min="4614" max="4614" width="14" style="2" customWidth="1"/>
    <col min="4615" max="4620" width="13.375" style="2" customWidth="1"/>
    <col min="4621" max="4864" width="14.625" style="2"/>
    <col min="4865" max="4865" width="13.375" style="2" customWidth="1"/>
    <col min="4866" max="4866" width="4.625" style="2" customWidth="1"/>
    <col min="4867" max="4867" width="5.875" style="2" customWidth="1"/>
    <col min="4868" max="4868" width="10.875" style="2" customWidth="1"/>
    <col min="4869" max="4869" width="18.375" style="2" customWidth="1"/>
    <col min="4870" max="4870" width="14" style="2" customWidth="1"/>
    <col min="4871" max="4876" width="13.375" style="2" customWidth="1"/>
    <col min="4877" max="5120" width="14.625" style="2"/>
    <col min="5121" max="5121" width="13.375" style="2" customWidth="1"/>
    <col min="5122" max="5122" width="4.625" style="2" customWidth="1"/>
    <col min="5123" max="5123" width="5.875" style="2" customWidth="1"/>
    <col min="5124" max="5124" width="10.875" style="2" customWidth="1"/>
    <col min="5125" max="5125" width="18.375" style="2" customWidth="1"/>
    <col min="5126" max="5126" width="14" style="2" customWidth="1"/>
    <col min="5127" max="5132" width="13.375" style="2" customWidth="1"/>
    <col min="5133" max="5376" width="14.625" style="2"/>
    <col min="5377" max="5377" width="13.375" style="2" customWidth="1"/>
    <col min="5378" max="5378" width="4.625" style="2" customWidth="1"/>
    <col min="5379" max="5379" width="5.875" style="2" customWidth="1"/>
    <col min="5380" max="5380" width="10.875" style="2" customWidth="1"/>
    <col min="5381" max="5381" width="18.375" style="2" customWidth="1"/>
    <col min="5382" max="5382" width="14" style="2" customWidth="1"/>
    <col min="5383" max="5388" width="13.375" style="2" customWidth="1"/>
    <col min="5389" max="5632" width="14.625" style="2"/>
    <col min="5633" max="5633" width="13.375" style="2" customWidth="1"/>
    <col min="5634" max="5634" width="4.625" style="2" customWidth="1"/>
    <col min="5635" max="5635" width="5.875" style="2" customWidth="1"/>
    <col min="5636" max="5636" width="10.875" style="2" customWidth="1"/>
    <col min="5637" max="5637" width="18.375" style="2" customWidth="1"/>
    <col min="5638" max="5638" width="14" style="2" customWidth="1"/>
    <col min="5639" max="5644" width="13.375" style="2" customWidth="1"/>
    <col min="5645" max="5888" width="14.625" style="2"/>
    <col min="5889" max="5889" width="13.375" style="2" customWidth="1"/>
    <col min="5890" max="5890" width="4.625" style="2" customWidth="1"/>
    <col min="5891" max="5891" width="5.875" style="2" customWidth="1"/>
    <col min="5892" max="5892" width="10.875" style="2" customWidth="1"/>
    <col min="5893" max="5893" width="18.375" style="2" customWidth="1"/>
    <col min="5894" max="5894" width="14" style="2" customWidth="1"/>
    <col min="5895" max="5900" width="13.375" style="2" customWidth="1"/>
    <col min="5901" max="6144" width="14.625" style="2"/>
    <col min="6145" max="6145" width="13.375" style="2" customWidth="1"/>
    <col min="6146" max="6146" width="4.625" style="2" customWidth="1"/>
    <col min="6147" max="6147" width="5.875" style="2" customWidth="1"/>
    <col min="6148" max="6148" width="10.875" style="2" customWidth="1"/>
    <col min="6149" max="6149" width="18.375" style="2" customWidth="1"/>
    <col min="6150" max="6150" width="14" style="2" customWidth="1"/>
    <col min="6151" max="6156" width="13.375" style="2" customWidth="1"/>
    <col min="6157" max="6400" width="14.625" style="2"/>
    <col min="6401" max="6401" width="13.375" style="2" customWidth="1"/>
    <col min="6402" max="6402" width="4.625" style="2" customWidth="1"/>
    <col min="6403" max="6403" width="5.875" style="2" customWidth="1"/>
    <col min="6404" max="6404" width="10.875" style="2" customWidth="1"/>
    <col min="6405" max="6405" width="18.375" style="2" customWidth="1"/>
    <col min="6406" max="6406" width="14" style="2" customWidth="1"/>
    <col min="6407" max="6412" width="13.375" style="2" customWidth="1"/>
    <col min="6413" max="6656" width="14.625" style="2"/>
    <col min="6657" max="6657" width="13.375" style="2" customWidth="1"/>
    <col min="6658" max="6658" width="4.625" style="2" customWidth="1"/>
    <col min="6659" max="6659" width="5.875" style="2" customWidth="1"/>
    <col min="6660" max="6660" width="10.875" style="2" customWidth="1"/>
    <col min="6661" max="6661" width="18.375" style="2" customWidth="1"/>
    <col min="6662" max="6662" width="14" style="2" customWidth="1"/>
    <col min="6663" max="6668" width="13.375" style="2" customWidth="1"/>
    <col min="6669" max="6912" width="14.625" style="2"/>
    <col min="6913" max="6913" width="13.375" style="2" customWidth="1"/>
    <col min="6914" max="6914" width="4.625" style="2" customWidth="1"/>
    <col min="6915" max="6915" width="5.875" style="2" customWidth="1"/>
    <col min="6916" max="6916" width="10.875" style="2" customWidth="1"/>
    <col min="6917" max="6917" width="18.375" style="2" customWidth="1"/>
    <col min="6918" max="6918" width="14" style="2" customWidth="1"/>
    <col min="6919" max="6924" width="13.375" style="2" customWidth="1"/>
    <col min="6925" max="7168" width="14.625" style="2"/>
    <col min="7169" max="7169" width="13.375" style="2" customWidth="1"/>
    <col min="7170" max="7170" width="4.625" style="2" customWidth="1"/>
    <col min="7171" max="7171" width="5.875" style="2" customWidth="1"/>
    <col min="7172" max="7172" width="10.875" style="2" customWidth="1"/>
    <col min="7173" max="7173" width="18.375" style="2" customWidth="1"/>
    <col min="7174" max="7174" width="14" style="2" customWidth="1"/>
    <col min="7175" max="7180" width="13.375" style="2" customWidth="1"/>
    <col min="7181" max="7424" width="14.625" style="2"/>
    <col min="7425" max="7425" width="13.375" style="2" customWidth="1"/>
    <col min="7426" max="7426" width="4.625" style="2" customWidth="1"/>
    <col min="7427" max="7427" width="5.875" style="2" customWidth="1"/>
    <col min="7428" max="7428" width="10.875" style="2" customWidth="1"/>
    <col min="7429" max="7429" width="18.375" style="2" customWidth="1"/>
    <col min="7430" max="7430" width="14" style="2" customWidth="1"/>
    <col min="7431" max="7436" width="13.375" style="2" customWidth="1"/>
    <col min="7437" max="7680" width="14.625" style="2"/>
    <col min="7681" max="7681" width="13.375" style="2" customWidth="1"/>
    <col min="7682" max="7682" width="4.625" style="2" customWidth="1"/>
    <col min="7683" max="7683" width="5.875" style="2" customWidth="1"/>
    <col min="7684" max="7684" width="10.875" style="2" customWidth="1"/>
    <col min="7685" max="7685" width="18.375" style="2" customWidth="1"/>
    <col min="7686" max="7686" width="14" style="2" customWidth="1"/>
    <col min="7687" max="7692" width="13.375" style="2" customWidth="1"/>
    <col min="7693" max="7936" width="14.625" style="2"/>
    <col min="7937" max="7937" width="13.375" style="2" customWidth="1"/>
    <col min="7938" max="7938" width="4.625" style="2" customWidth="1"/>
    <col min="7939" max="7939" width="5.875" style="2" customWidth="1"/>
    <col min="7940" max="7940" width="10.875" style="2" customWidth="1"/>
    <col min="7941" max="7941" width="18.375" style="2" customWidth="1"/>
    <col min="7942" max="7942" width="14" style="2" customWidth="1"/>
    <col min="7943" max="7948" width="13.375" style="2" customWidth="1"/>
    <col min="7949" max="8192" width="14.625" style="2"/>
    <col min="8193" max="8193" width="13.375" style="2" customWidth="1"/>
    <col min="8194" max="8194" width="4.625" style="2" customWidth="1"/>
    <col min="8195" max="8195" width="5.875" style="2" customWidth="1"/>
    <col min="8196" max="8196" width="10.875" style="2" customWidth="1"/>
    <col min="8197" max="8197" width="18.375" style="2" customWidth="1"/>
    <col min="8198" max="8198" width="14" style="2" customWidth="1"/>
    <col min="8199" max="8204" width="13.375" style="2" customWidth="1"/>
    <col min="8205" max="8448" width="14.625" style="2"/>
    <col min="8449" max="8449" width="13.375" style="2" customWidth="1"/>
    <col min="8450" max="8450" width="4.625" style="2" customWidth="1"/>
    <col min="8451" max="8451" width="5.875" style="2" customWidth="1"/>
    <col min="8452" max="8452" width="10.875" style="2" customWidth="1"/>
    <col min="8453" max="8453" width="18.375" style="2" customWidth="1"/>
    <col min="8454" max="8454" width="14" style="2" customWidth="1"/>
    <col min="8455" max="8460" width="13.375" style="2" customWidth="1"/>
    <col min="8461" max="8704" width="14.625" style="2"/>
    <col min="8705" max="8705" width="13.375" style="2" customWidth="1"/>
    <col min="8706" max="8706" width="4.625" style="2" customWidth="1"/>
    <col min="8707" max="8707" width="5.875" style="2" customWidth="1"/>
    <col min="8708" max="8708" width="10.875" style="2" customWidth="1"/>
    <col min="8709" max="8709" width="18.375" style="2" customWidth="1"/>
    <col min="8710" max="8710" width="14" style="2" customWidth="1"/>
    <col min="8711" max="8716" width="13.375" style="2" customWidth="1"/>
    <col min="8717" max="8960" width="14.625" style="2"/>
    <col min="8961" max="8961" width="13.375" style="2" customWidth="1"/>
    <col min="8962" max="8962" width="4.625" style="2" customWidth="1"/>
    <col min="8963" max="8963" width="5.875" style="2" customWidth="1"/>
    <col min="8964" max="8964" width="10.875" style="2" customWidth="1"/>
    <col min="8965" max="8965" width="18.375" style="2" customWidth="1"/>
    <col min="8966" max="8966" width="14" style="2" customWidth="1"/>
    <col min="8967" max="8972" width="13.375" style="2" customWidth="1"/>
    <col min="8973" max="9216" width="14.625" style="2"/>
    <col min="9217" max="9217" width="13.375" style="2" customWidth="1"/>
    <col min="9218" max="9218" width="4.625" style="2" customWidth="1"/>
    <col min="9219" max="9219" width="5.875" style="2" customWidth="1"/>
    <col min="9220" max="9220" width="10.875" style="2" customWidth="1"/>
    <col min="9221" max="9221" width="18.375" style="2" customWidth="1"/>
    <col min="9222" max="9222" width="14" style="2" customWidth="1"/>
    <col min="9223" max="9228" width="13.375" style="2" customWidth="1"/>
    <col min="9229" max="9472" width="14.625" style="2"/>
    <col min="9473" max="9473" width="13.375" style="2" customWidth="1"/>
    <col min="9474" max="9474" width="4.625" style="2" customWidth="1"/>
    <col min="9475" max="9475" width="5.875" style="2" customWidth="1"/>
    <col min="9476" max="9476" width="10.875" style="2" customWidth="1"/>
    <col min="9477" max="9477" width="18.375" style="2" customWidth="1"/>
    <col min="9478" max="9478" width="14" style="2" customWidth="1"/>
    <col min="9479" max="9484" width="13.375" style="2" customWidth="1"/>
    <col min="9485" max="9728" width="14.625" style="2"/>
    <col min="9729" max="9729" width="13.375" style="2" customWidth="1"/>
    <col min="9730" max="9730" width="4.625" style="2" customWidth="1"/>
    <col min="9731" max="9731" width="5.875" style="2" customWidth="1"/>
    <col min="9732" max="9732" width="10.875" style="2" customWidth="1"/>
    <col min="9733" max="9733" width="18.375" style="2" customWidth="1"/>
    <col min="9734" max="9734" width="14" style="2" customWidth="1"/>
    <col min="9735" max="9740" width="13.375" style="2" customWidth="1"/>
    <col min="9741" max="9984" width="14.625" style="2"/>
    <col min="9985" max="9985" width="13.375" style="2" customWidth="1"/>
    <col min="9986" max="9986" width="4.625" style="2" customWidth="1"/>
    <col min="9987" max="9987" width="5.875" style="2" customWidth="1"/>
    <col min="9988" max="9988" width="10.875" style="2" customWidth="1"/>
    <col min="9989" max="9989" width="18.375" style="2" customWidth="1"/>
    <col min="9990" max="9990" width="14" style="2" customWidth="1"/>
    <col min="9991" max="9996" width="13.375" style="2" customWidth="1"/>
    <col min="9997" max="10240" width="14.625" style="2"/>
    <col min="10241" max="10241" width="13.375" style="2" customWidth="1"/>
    <col min="10242" max="10242" width="4.625" style="2" customWidth="1"/>
    <col min="10243" max="10243" width="5.875" style="2" customWidth="1"/>
    <col min="10244" max="10244" width="10.875" style="2" customWidth="1"/>
    <col min="10245" max="10245" width="18.375" style="2" customWidth="1"/>
    <col min="10246" max="10246" width="14" style="2" customWidth="1"/>
    <col min="10247" max="10252" width="13.375" style="2" customWidth="1"/>
    <col min="10253" max="10496" width="14.625" style="2"/>
    <col min="10497" max="10497" width="13.375" style="2" customWidth="1"/>
    <col min="10498" max="10498" width="4.625" style="2" customWidth="1"/>
    <col min="10499" max="10499" width="5.875" style="2" customWidth="1"/>
    <col min="10500" max="10500" width="10.875" style="2" customWidth="1"/>
    <col min="10501" max="10501" width="18.375" style="2" customWidth="1"/>
    <col min="10502" max="10502" width="14" style="2" customWidth="1"/>
    <col min="10503" max="10508" width="13.375" style="2" customWidth="1"/>
    <col min="10509" max="10752" width="14.625" style="2"/>
    <col min="10753" max="10753" width="13.375" style="2" customWidth="1"/>
    <col min="10754" max="10754" width="4.625" style="2" customWidth="1"/>
    <col min="10755" max="10755" width="5.875" style="2" customWidth="1"/>
    <col min="10756" max="10756" width="10.875" style="2" customWidth="1"/>
    <col min="10757" max="10757" width="18.375" style="2" customWidth="1"/>
    <col min="10758" max="10758" width="14" style="2" customWidth="1"/>
    <col min="10759" max="10764" width="13.375" style="2" customWidth="1"/>
    <col min="10765" max="11008" width="14.625" style="2"/>
    <col min="11009" max="11009" width="13.375" style="2" customWidth="1"/>
    <col min="11010" max="11010" width="4.625" style="2" customWidth="1"/>
    <col min="11011" max="11011" width="5.875" style="2" customWidth="1"/>
    <col min="11012" max="11012" width="10.875" style="2" customWidth="1"/>
    <col min="11013" max="11013" width="18.375" style="2" customWidth="1"/>
    <col min="11014" max="11014" width="14" style="2" customWidth="1"/>
    <col min="11015" max="11020" width="13.375" style="2" customWidth="1"/>
    <col min="11021" max="11264" width="14.625" style="2"/>
    <col min="11265" max="11265" width="13.375" style="2" customWidth="1"/>
    <col min="11266" max="11266" width="4.625" style="2" customWidth="1"/>
    <col min="11267" max="11267" width="5.875" style="2" customWidth="1"/>
    <col min="11268" max="11268" width="10.875" style="2" customWidth="1"/>
    <col min="11269" max="11269" width="18.375" style="2" customWidth="1"/>
    <col min="11270" max="11270" width="14" style="2" customWidth="1"/>
    <col min="11271" max="11276" width="13.375" style="2" customWidth="1"/>
    <col min="11277" max="11520" width="14.625" style="2"/>
    <col min="11521" max="11521" width="13.375" style="2" customWidth="1"/>
    <col min="11522" max="11522" width="4.625" style="2" customWidth="1"/>
    <col min="11523" max="11523" width="5.875" style="2" customWidth="1"/>
    <col min="11524" max="11524" width="10.875" style="2" customWidth="1"/>
    <col min="11525" max="11525" width="18.375" style="2" customWidth="1"/>
    <col min="11526" max="11526" width="14" style="2" customWidth="1"/>
    <col min="11527" max="11532" width="13.375" style="2" customWidth="1"/>
    <col min="11533" max="11776" width="14.625" style="2"/>
    <col min="11777" max="11777" width="13.375" style="2" customWidth="1"/>
    <col min="11778" max="11778" width="4.625" style="2" customWidth="1"/>
    <col min="11779" max="11779" width="5.875" style="2" customWidth="1"/>
    <col min="11780" max="11780" width="10.875" style="2" customWidth="1"/>
    <col min="11781" max="11781" width="18.375" style="2" customWidth="1"/>
    <col min="11782" max="11782" width="14" style="2" customWidth="1"/>
    <col min="11783" max="11788" width="13.375" style="2" customWidth="1"/>
    <col min="11789" max="12032" width="14.625" style="2"/>
    <col min="12033" max="12033" width="13.375" style="2" customWidth="1"/>
    <col min="12034" max="12034" width="4.625" style="2" customWidth="1"/>
    <col min="12035" max="12035" width="5.875" style="2" customWidth="1"/>
    <col min="12036" max="12036" width="10.875" style="2" customWidth="1"/>
    <col min="12037" max="12037" width="18.375" style="2" customWidth="1"/>
    <col min="12038" max="12038" width="14" style="2" customWidth="1"/>
    <col min="12039" max="12044" width="13.375" style="2" customWidth="1"/>
    <col min="12045" max="12288" width="14.625" style="2"/>
    <col min="12289" max="12289" width="13.375" style="2" customWidth="1"/>
    <col min="12290" max="12290" width="4.625" style="2" customWidth="1"/>
    <col min="12291" max="12291" width="5.875" style="2" customWidth="1"/>
    <col min="12292" max="12292" width="10.875" style="2" customWidth="1"/>
    <col min="12293" max="12293" width="18.375" style="2" customWidth="1"/>
    <col min="12294" max="12294" width="14" style="2" customWidth="1"/>
    <col min="12295" max="12300" width="13.375" style="2" customWidth="1"/>
    <col min="12301" max="12544" width="14.625" style="2"/>
    <col min="12545" max="12545" width="13.375" style="2" customWidth="1"/>
    <col min="12546" max="12546" width="4.625" style="2" customWidth="1"/>
    <col min="12547" max="12547" width="5.875" style="2" customWidth="1"/>
    <col min="12548" max="12548" width="10.875" style="2" customWidth="1"/>
    <col min="12549" max="12549" width="18.375" style="2" customWidth="1"/>
    <col min="12550" max="12550" width="14" style="2" customWidth="1"/>
    <col min="12551" max="12556" width="13.375" style="2" customWidth="1"/>
    <col min="12557" max="12800" width="14.625" style="2"/>
    <col min="12801" max="12801" width="13.375" style="2" customWidth="1"/>
    <col min="12802" max="12802" width="4.625" style="2" customWidth="1"/>
    <col min="12803" max="12803" width="5.875" style="2" customWidth="1"/>
    <col min="12804" max="12804" width="10.875" style="2" customWidth="1"/>
    <col min="12805" max="12805" width="18.375" style="2" customWidth="1"/>
    <col min="12806" max="12806" width="14" style="2" customWidth="1"/>
    <col min="12807" max="12812" width="13.375" style="2" customWidth="1"/>
    <col min="12813" max="13056" width="14.625" style="2"/>
    <col min="13057" max="13057" width="13.375" style="2" customWidth="1"/>
    <col min="13058" max="13058" width="4.625" style="2" customWidth="1"/>
    <col min="13059" max="13059" width="5.875" style="2" customWidth="1"/>
    <col min="13060" max="13060" width="10.875" style="2" customWidth="1"/>
    <col min="13061" max="13061" width="18.375" style="2" customWidth="1"/>
    <col min="13062" max="13062" width="14" style="2" customWidth="1"/>
    <col min="13063" max="13068" width="13.375" style="2" customWidth="1"/>
    <col min="13069" max="13312" width="14.625" style="2"/>
    <col min="13313" max="13313" width="13.375" style="2" customWidth="1"/>
    <col min="13314" max="13314" width="4.625" style="2" customWidth="1"/>
    <col min="13315" max="13315" width="5.875" style="2" customWidth="1"/>
    <col min="13316" max="13316" width="10.875" style="2" customWidth="1"/>
    <col min="13317" max="13317" width="18.375" style="2" customWidth="1"/>
    <col min="13318" max="13318" width="14" style="2" customWidth="1"/>
    <col min="13319" max="13324" width="13.375" style="2" customWidth="1"/>
    <col min="13325" max="13568" width="14.625" style="2"/>
    <col min="13569" max="13569" width="13.375" style="2" customWidth="1"/>
    <col min="13570" max="13570" width="4.625" style="2" customWidth="1"/>
    <col min="13571" max="13571" width="5.875" style="2" customWidth="1"/>
    <col min="13572" max="13572" width="10.875" style="2" customWidth="1"/>
    <col min="13573" max="13573" width="18.375" style="2" customWidth="1"/>
    <col min="13574" max="13574" width="14" style="2" customWidth="1"/>
    <col min="13575" max="13580" width="13.375" style="2" customWidth="1"/>
    <col min="13581" max="13824" width="14.625" style="2"/>
    <col min="13825" max="13825" width="13.375" style="2" customWidth="1"/>
    <col min="13826" max="13826" width="4.625" style="2" customWidth="1"/>
    <col min="13827" max="13827" width="5.875" style="2" customWidth="1"/>
    <col min="13828" max="13828" width="10.875" style="2" customWidth="1"/>
    <col min="13829" max="13829" width="18.375" style="2" customWidth="1"/>
    <col min="13830" max="13830" width="14" style="2" customWidth="1"/>
    <col min="13831" max="13836" width="13.375" style="2" customWidth="1"/>
    <col min="13837" max="14080" width="14.625" style="2"/>
    <col min="14081" max="14081" width="13.375" style="2" customWidth="1"/>
    <col min="14082" max="14082" width="4.625" style="2" customWidth="1"/>
    <col min="14083" max="14083" width="5.875" style="2" customWidth="1"/>
    <col min="14084" max="14084" width="10.875" style="2" customWidth="1"/>
    <col min="14085" max="14085" width="18.375" style="2" customWidth="1"/>
    <col min="14086" max="14086" width="14" style="2" customWidth="1"/>
    <col min="14087" max="14092" width="13.375" style="2" customWidth="1"/>
    <col min="14093" max="14336" width="14.625" style="2"/>
    <col min="14337" max="14337" width="13.375" style="2" customWidth="1"/>
    <col min="14338" max="14338" width="4.625" style="2" customWidth="1"/>
    <col min="14339" max="14339" width="5.875" style="2" customWidth="1"/>
    <col min="14340" max="14340" width="10.875" style="2" customWidth="1"/>
    <col min="14341" max="14341" width="18.375" style="2" customWidth="1"/>
    <col min="14342" max="14342" width="14" style="2" customWidth="1"/>
    <col min="14343" max="14348" width="13.375" style="2" customWidth="1"/>
    <col min="14349" max="14592" width="14.625" style="2"/>
    <col min="14593" max="14593" width="13.375" style="2" customWidth="1"/>
    <col min="14594" max="14594" width="4.625" style="2" customWidth="1"/>
    <col min="14595" max="14595" width="5.875" style="2" customWidth="1"/>
    <col min="14596" max="14596" width="10.875" style="2" customWidth="1"/>
    <col min="14597" max="14597" width="18.375" style="2" customWidth="1"/>
    <col min="14598" max="14598" width="14" style="2" customWidth="1"/>
    <col min="14599" max="14604" width="13.375" style="2" customWidth="1"/>
    <col min="14605" max="14848" width="14.625" style="2"/>
    <col min="14849" max="14849" width="13.375" style="2" customWidth="1"/>
    <col min="14850" max="14850" width="4.625" style="2" customWidth="1"/>
    <col min="14851" max="14851" width="5.875" style="2" customWidth="1"/>
    <col min="14852" max="14852" width="10.875" style="2" customWidth="1"/>
    <col min="14853" max="14853" width="18.375" style="2" customWidth="1"/>
    <col min="14854" max="14854" width="14" style="2" customWidth="1"/>
    <col min="14855" max="14860" width="13.375" style="2" customWidth="1"/>
    <col min="14861" max="15104" width="14.625" style="2"/>
    <col min="15105" max="15105" width="13.375" style="2" customWidth="1"/>
    <col min="15106" max="15106" width="4.625" style="2" customWidth="1"/>
    <col min="15107" max="15107" width="5.875" style="2" customWidth="1"/>
    <col min="15108" max="15108" width="10.875" style="2" customWidth="1"/>
    <col min="15109" max="15109" width="18.375" style="2" customWidth="1"/>
    <col min="15110" max="15110" width="14" style="2" customWidth="1"/>
    <col min="15111" max="15116" width="13.375" style="2" customWidth="1"/>
    <col min="15117" max="15360" width="14.625" style="2"/>
    <col min="15361" max="15361" width="13.375" style="2" customWidth="1"/>
    <col min="15362" max="15362" width="4.625" style="2" customWidth="1"/>
    <col min="15363" max="15363" width="5.875" style="2" customWidth="1"/>
    <col min="15364" max="15364" width="10.875" style="2" customWidth="1"/>
    <col min="15365" max="15365" width="18.375" style="2" customWidth="1"/>
    <col min="15366" max="15366" width="14" style="2" customWidth="1"/>
    <col min="15367" max="15372" width="13.375" style="2" customWidth="1"/>
    <col min="15373" max="15616" width="14.625" style="2"/>
    <col min="15617" max="15617" width="13.375" style="2" customWidth="1"/>
    <col min="15618" max="15618" width="4.625" style="2" customWidth="1"/>
    <col min="15619" max="15619" width="5.875" style="2" customWidth="1"/>
    <col min="15620" max="15620" width="10.875" style="2" customWidth="1"/>
    <col min="15621" max="15621" width="18.375" style="2" customWidth="1"/>
    <col min="15622" max="15622" width="14" style="2" customWidth="1"/>
    <col min="15623" max="15628" width="13.375" style="2" customWidth="1"/>
    <col min="15629" max="15872" width="14.625" style="2"/>
    <col min="15873" max="15873" width="13.375" style="2" customWidth="1"/>
    <col min="15874" max="15874" width="4.625" style="2" customWidth="1"/>
    <col min="15875" max="15875" width="5.875" style="2" customWidth="1"/>
    <col min="15876" max="15876" width="10.875" style="2" customWidth="1"/>
    <col min="15877" max="15877" width="18.375" style="2" customWidth="1"/>
    <col min="15878" max="15878" width="14" style="2" customWidth="1"/>
    <col min="15879" max="15884" width="13.375" style="2" customWidth="1"/>
    <col min="15885" max="16128" width="14.625" style="2"/>
    <col min="16129" max="16129" width="13.375" style="2" customWidth="1"/>
    <col min="16130" max="16130" width="4.625" style="2" customWidth="1"/>
    <col min="16131" max="16131" width="5.875" style="2" customWidth="1"/>
    <col min="16132" max="16132" width="10.875" style="2" customWidth="1"/>
    <col min="16133" max="16133" width="18.375" style="2" customWidth="1"/>
    <col min="16134" max="16134" width="14" style="2" customWidth="1"/>
    <col min="16135" max="16140" width="13.375" style="2" customWidth="1"/>
    <col min="16141" max="16384" width="14.625" style="2"/>
  </cols>
  <sheetData>
    <row r="1" spans="1:12" x14ac:dyDescent="0.2">
      <c r="A1" s="1"/>
    </row>
    <row r="6" spans="1:12" x14ac:dyDescent="0.2">
      <c r="F6" s="14" t="s">
        <v>108</v>
      </c>
    </row>
    <row r="7" spans="1:12" x14ac:dyDescent="0.2">
      <c r="E7" s="1" t="s">
        <v>109</v>
      </c>
    </row>
    <row r="9" spans="1:12" x14ac:dyDescent="0.2">
      <c r="E9" s="14" t="s">
        <v>110</v>
      </c>
    </row>
    <row r="10" spans="1:12" ht="18" thickBot="1" x14ac:dyDescent="0.25">
      <c r="B10" s="3"/>
      <c r="C10" s="3"/>
      <c r="D10" s="3"/>
      <c r="E10" s="3"/>
      <c r="F10" s="3"/>
      <c r="G10" s="3"/>
      <c r="H10" s="3"/>
      <c r="I10" s="3"/>
      <c r="J10" s="3"/>
      <c r="K10" s="5" t="s">
        <v>111</v>
      </c>
      <c r="L10" s="3"/>
    </row>
    <row r="11" spans="1:12" x14ac:dyDescent="0.2">
      <c r="F11" s="32" t="s">
        <v>112</v>
      </c>
      <c r="G11" s="32" t="s">
        <v>113</v>
      </c>
      <c r="H11" s="32" t="s">
        <v>114</v>
      </c>
      <c r="I11" s="32" t="s">
        <v>115</v>
      </c>
      <c r="J11" s="8">
        <v>2000</v>
      </c>
      <c r="K11" s="8" t="s">
        <v>70</v>
      </c>
      <c r="L11" s="8" t="s">
        <v>6</v>
      </c>
    </row>
    <row r="12" spans="1:12" x14ac:dyDescent="0.2">
      <c r="B12" s="9"/>
      <c r="C12" s="9"/>
      <c r="D12" s="9"/>
      <c r="E12" s="9"/>
      <c r="F12" s="10" t="s">
        <v>116</v>
      </c>
      <c r="G12" s="10" t="s">
        <v>117</v>
      </c>
      <c r="H12" s="10" t="s">
        <v>118</v>
      </c>
      <c r="I12" s="10" t="s">
        <v>119</v>
      </c>
      <c r="J12" s="10" t="s">
        <v>120</v>
      </c>
      <c r="K12" s="10" t="s">
        <v>121</v>
      </c>
      <c r="L12" s="10" t="s">
        <v>122</v>
      </c>
    </row>
    <row r="13" spans="1:12" x14ac:dyDescent="0.2">
      <c r="F13" s="33"/>
      <c r="G13" s="13"/>
      <c r="H13" s="13"/>
    </row>
    <row r="14" spans="1:12" x14ac:dyDescent="0.2">
      <c r="B14" s="13"/>
      <c r="C14" s="14" t="s">
        <v>123</v>
      </c>
      <c r="D14" s="13"/>
      <c r="E14" s="13"/>
      <c r="F14" s="11">
        <v>490388</v>
      </c>
      <c r="G14" s="13">
        <v>470226</v>
      </c>
      <c r="H14" s="13">
        <v>494473</v>
      </c>
      <c r="I14" s="13">
        <v>500795</v>
      </c>
      <c r="J14" s="13">
        <v>479854</v>
      </c>
      <c r="K14" s="13">
        <v>474592</v>
      </c>
      <c r="L14" s="13">
        <v>472459.83600000007</v>
      </c>
    </row>
    <row r="15" spans="1:12" x14ac:dyDescent="0.2">
      <c r="F15" s="11"/>
      <c r="G15" s="13"/>
      <c r="H15" s="13"/>
      <c r="I15" s="13"/>
      <c r="J15" s="13"/>
      <c r="K15" s="13"/>
      <c r="L15" s="13"/>
    </row>
    <row r="16" spans="1:12" x14ac:dyDescent="0.2">
      <c r="C16" s="1" t="s">
        <v>124</v>
      </c>
      <c r="F16" s="19">
        <v>132877</v>
      </c>
      <c r="G16" s="21">
        <v>139699.5</v>
      </c>
      <c r="H16" s="21">
        <v>134872</v>
      </c>
      <c r="I16" s="21">
        <v>135902</v>
      </c>
      <c r="J16" s="21">
        <v>132627</v>
      </c>
      <c r="K16" s="21">
        <v>131719</v>
      </c>
      <c r="L16" s="21">
        <v>128784.66499999999</v>
      </c>
    </row>
    <row r="17" spans="3:12" x14ac:dyDescent="0.2">
      <c r="C17" s="1" t="s">
        <v>125</v>
      </c>
      <c r="F17" s="19">
        <v>8891.5</v>
      </c>
      <c r="G17" s="21">
        <v>5615.5</v>
      </c>
      <c r="H17" s="21">
        <v>3819</v>
      </c>
      <c r="I17" s="21">
        <v>3897</v>
      </c>
      <c r="J17" s="21">
        <v>3981</v>
      </c>
      <c r="K17" s="21">
        <v>3957</v>
      </c>
      <c r="L17" s="21">
        <v>4037.2269999999999</v>
      </c>
    </row>
    <row r="18" spans="3:12" x14ac:dyDescent="0.2">
      <c r="C18" s="1" t="s">
        <v>126</v>
      </c>
      <c r="F18" s="19">
        <v>2624.5</v>
      </c>
      <c r="G18" s="21">
        <v>2104.5</v>
      </c>
      <c r="H18" s="21">
        <v>1562</v>
      </c>
      <c r="I18" s="21">
        <v>1694</v>
      </c>
      <c r="J18" s="21">
        <v>8349</v>
      </c>
      <c r="K18" s="21">
        <v>7628</v>
      </c>
      <c r="L18" s="21">
        <v>2121.5830000000001</v>
      </c>
    </row>
    <row r="19" spans="3:12" x14ac:dyDescent="0.2">
      <c r="C19" s="1" t="s">
        <v>127</v>
      </c>
      <c r="F19" s="26" t="s">
        <v>128</v>
      </c>
      <c r="G19" s="24">
        <v>2131.5</v>
      </c>
      <c r="H19" s="21">
        <v>9406</v>
      </c>
      <c r="I19" s="21">
        <v>8906</v>
      </c>
      <c r="J19" s="21">
        <v>9184</v>
      </c>
      <c r="K19" s="21">
        <v>9126</v>
      </c>
      <c r="L19" s="21">
        <v>7990</v>
      </c>
    </row>
    <row r="20" spans="3:12" x14ac:dyDescent="0.2">
      <c r="F20" s="22"/>
    </row>
    <row r="21" spans="3:12" x14ac:dyDescent="0.2">
      <c r="C21" s="1" t="s">
        <v>129</v>
      </c>
      <c r="F21" s="19">
        <v>783</v>
      </c>
      <c r="G21" s="21">
        <v>799</v>
      </c>
      <c r="H21" s="21">
        <v>751</v>
      </c>
      <c r="I21" s="21">
        <v>692</v>
      </c>
      <c r="J21" s="21">
        <v>637</v>
      </c>
      <c r="K21" s="21">
        <v>599</v>
      </c>
      <c r="L21" s="21">
        <v>524.17899999999997</v>
      </c>
    </row>
    <row r="22" spans="3:12" x14ac:dyDescent="0.2">
      <c r="C22" s="1" t="s">
        <v>130</v>
      </c>
      <c r="F22" s="19">
        <v>260</v>
      </c>
      <c r="G22" s="21">
        <v>534</v>
      </c>
      <c r="H22" s="21">
        <v>494</v>
      </c>
      <c r="I22" s="21">
        <v>414</v>
      </c>
      <c r="J22" s="21">
        <v>93</v>
      </c>
      <c r="K22" s="21">
        <v>0</v>
      </c>
      <c r="L22" s="24">
        <v>0.26900000000000002</v>
      </c>
    </row>
    <row r="23" spans="3:12" x14ac:dyDescent="0.2">
      <c r="C23" s="1" t="s">
        <v>131</v>
      </c>
      <c r="D23" s="13"/>
      <c r="E23" s="13"/>
      <c r="F23" s="19">
        <v>3201</v>
      </c>
      <c r="G23" s="21">
        <v>3071</v>
      </c>
      <c r="H23" s="21">
        <v>2326</v>
      </c>
      <c r="I23" s="21">
        <v>2186</v>
      </c>
      <c r="J23" s="21">
        <v>2174</v>
      </c>
      <c r="K23" s="21">
        <v>2128</v>
      </c>
      <c r="L23" s="21">
        <v>1865.752</v>
      </c>
    </row>
    <row r="24" spans="3:12" x14ac:dyDescent="0.2">
      <c r="C24" s="1" t="s">
        <v>132</v>
      </c>
      <c r="D24" s="13"/>
      <c r="E24" s="13"/>
      <c r="F24" s="26" t="s">
        <v>128</v>
      </c>
      <c r="G24" s="24" t="s">
        <v>128</v>
      </c>
      <c r="H24" s="24" t="s">
        <v>128</v>
      </c>
      <c r="I24" s="24">
        <v>3090</v>
      </c>
      <c r="J24" s="21">
        <v>4159</v>
      </c>
      <c r="K24" s="21">
        <v>4193</v>
      </c>
      <c r="L24" s="21">
        <v>4046.2150000000001</v>
      </c>
    </row>
    <row r="25" spans="3:12" x14ac:dyDescent="0.2">
      <c r="C25" s="1" t="s">
        <v>133</v>
      </c>
      <c r="D25" s="13"/>
      <c r="E25" s="13"/>
      <c r="F25" s="19">
        <v>118243</v>
      </c>
      <c r="G25" s="21">
        <v>124423</v>
      </c>
      <c r="H25" s="21">
        <v>130167</v>
      </c>
      <c r="I25" s="21">
        <v>141767</v>
      </c>
      <c r="J25" s="21">
        <v>142068</v>
      </c>
      <c r="K25" s="21">
        <v>130701</v>
      </c>
      <c r="L25" s="21">
        <v>126422.895</v>
      </c>
    </row>
    <row r="26" spans="3:12" x14ac:dyDescent="0.2">
      <c r="F26" s="22"/>
    </row>
    <row r="27" spans="3:12" x14ac:dyDescent="0.2">
      <c r="C27" s="1" t="s">
        <v>134</v>
      </c>
      <c r="D27" s="13"/>
      <c r="E27" s="13"/>
      <c r="F27" s="19">
        <v>241</v>
      </c>
      <c r="G27" s="21">
        <v>248</v>
      </c>
      <c r="H27" s="21">
        <v>249</v>
      </c>
      <c r="I27" s="21">
        <v>249</v>
      </c>
      <c r="J27" s="21">
        <v>213</v>
      </c>
      <c r="K27" s="21">
        <v>213</v>
      </c>
      <c r="L27" s="21">
        <v>206.74799999999999</v>
      </c>
    </row>
    <row r="28" spans="3:12" x14ac:dyDescent="0.2">
      <c r="C28" s="1" t="s">
        <v>135</v>
      </c>
      <c r="D28" s="13"/>
      <c r="E28" s="13"/>
      <c r="F28" s="19">
        <v>4525</v>
      </c>
      <c r="G28" s="21">
        <v>4947</v>
      </c>
      <c r="H28" s="21">
        <v>5388</v>
      </c>
      <c r="I28" s="21">
        <v>5774</v>
      </c>
      <c r="J28" s="21">
        <v>3884</v>
      </c>
      <c r="K28" s="21">
        <v>3706</v>
      </c>
      <c r="L28" s="21">
        <v>3667.5859999999998</v>
      </c>
    </row>
    <row r="29" spans="3:12" x14ac:dyDescent="0.2">
      <c r="C29" s="1" t="s">
        <v>136</v>
      </c>
      <c r="D29" s="13"/>
      <c r="E29" s="13"/>
      <c r="F29" s="19">
        <v>7128</v>
      </c>
      <c r="G29" s="21">
        <v>7297</v>
      </c>
      <c r="H29" s="21">
        <v>7175</v>
      </c>
      <c r="I29" s="21">
        <v>7319</v>
      </c>
      <c r="J29" s="21">
        <v>7490</v>
      </c>
      <c r="K29" s="21">
        <v>7555</v>
      </c>
      <c r="L29" s="21">
        <v>7502.7240000000002</v>
      </c>
    </row>
    <row r="30" spans="3:12" x14ac:dyDescent="0.2">
      <c r="C30" s="1" t="s">
        <v>137</v>
      </c>
      <c r="D30" s="13"/>
      <c r="E30" s="13"/>
      <c r="F30" s="19">
        <v>1730</v>
      </c>
      <c r="G30" s="21">
        <v>1791</v>
      </c>
      <c r="H30" s="21">
        <v>1811</v>
      </c>
      <c r="I30" s="21">
        <v>1847</v>
      </c>
      <c r="J30" s="21">
        <v>1892</v>
      </c>
      <c r="K30" s="21">
        <v>1941</v>
      </c>
      <c r="L30" s="21">
        <v>1992.8130000000001</v>
      </c>
    </row>
    <row r="31" spans="3:12" x14ac:dyDescent="0.2">
      <c r="F31" s="22"/>
    </row>
    <row r="32" spans="3:12" x14ac:dyDescent="0.2">
      <c r="C32" s="1" t="s">
        <v>138</v>
      </c>
      <c r="D32" s="13"/>
      <c r="E32" s="13"/>
      <c r="F32" s="19">
        <v>47303</v>
      </c>
      <c r="G32" s="21">
        <v>43649</v>
      </c>
      <c r="H32" s="21">
        <v>54492</v>
      </c>
      <c r="I32" s="21">
        <v>55749</v>
      </c>
      <c r="J32" s="21">
        <v>40576</v>
      </c>
      <c r="K32" s="21">
        <v>39989</v>
      </c>
      <c r="L32" s="21">
        <v>39416.81</v>
      </c>
    </row>
    <row r="33" spans="2:12" x14ac:dyDescent="0.2">
      <c r="C33" s="1" t="s">
        <v>139</v>
      </c>
      <c r="D33" s="13"/>
      <c r="E33" s="13"/>
      <c r="F33" s="19">
        <v>34322</v>
      </c>
      <c r="G33" s="21">
        <v>29799</v>
      </c>
      <c r="H33" s="21">
        <v>35769</v>
      </c>
      <c r="I33" s="21">
        <v>33725</v>
      </c>
      <c r="J33" s="21">
        <v>31507</v>
      </c>
      <c r="K33" s="21">
        <v>29529</v>
      </c>
      <c r="L33" s="21">
        <v>27771.641</v>
      </c>
    </row>
    <row r="34" spans="2:12" x14ac:dyDescent="0.2">
      <c r="C34" s="1" t="s">
        <v>140</v>
      </c>
      <c r="D34" s="13"/>
      <c r="E34" s="13"/>
      <c r="F34" s="19">
        <v>4335</v>
      </c>
      <c r="G34" s="21">
        <v>3856</v>
      </c>
      <c r="H34" s="21">
        <v>4739</v>
      </c>
      <c r="I34" s="21">
        <v>2745</v>
      </c>
      <c r="J34" s="21">
        <v>3287</v>
      </c>
      <c r="K34" s="21">
        <v>3291</v>
      </c>
      <c r="L34" s="21">
        <v>1929.4849999999999</v>
      </c>
    </row>
    <row r="35" spans="2:12" x14ac:dyDescent="0.2">
      <c r="C35" s="1" t="s">
        <v>141</v>
      </c>
      <c r="D35" s="13"/>
      <c r="E35" s="13"/>
      <c r="F35" s="19">
        <v>1427</v>
      </c>
      <c r="G35" s="21">
        <v>1381</v>
      </c>
      <c r="H35" s="21">
        <v>1727</v>
      </c>
      <c r="I35" s="21">
        <v>2953</v>
      </c>
      <c r="J35" s="21">
        <v>5411</v>
      </c>
      <c r="K35" s="21">
        <v>6692</v>
      </c>
      <c r="L35" s="21">
        <v>6973.2020000000002</v>
      </c>
    </row>
    <row r="36" spans="2:12" x14ac:dyDescent="0.2">
      <c r="F36" s="19"/>
      <c r="G36" s="21"/>
      <c r="H36" s="21"/>
      <c r="I36" s="21"/>
      <c r="J36" s="21"/>
    </row>
    <row r="37" spans="2:12" x14ac:dyDescent="0.2">
      <c r="B37" s="13"/>
      <c r="C37" s="1" t="s">
        <v>142</v>
      </c>
      <c r="D37" s="13"/>
      <c r="E37" s="13"/>
      <c r="F37" s="19">
        <v>15964</v>
      </c>
      <c r="G37" s="21">
        <v>13008</v>
      </c>
      <c r="H37" s="21">
        <v>16287</v>
      </c>
      <c r="I37" s="21">
        <v>11048</v>
      </c>
      <c r="J37" s="21">
        <v>11209</v>
      </c>
      <c r="K37" s="21">
        <v>13954</v>
      </c>
      <c r="L37" s="21">
        <v>24118.052</v>
      </c>
    </row>
    <row r="38" spans="2:12" x14ac:dyDescent="0.2">
      <c r="B38" s="13"/>
      <c r="C38" s="1" t="s">
        <v>143</v>
      </c>
      <c r="D38" s="13"/>
      <c r="E38" s="13"/>
      <c r="F38" s="19">
        <v>13606</v>
      </c>
      <c r="G38" s="21">
        <v>11677</v>
      </c>
      <c r="H38" s="21">
        <v>11922</v>
      </c>
      <c r="I38" s="21">
        <v>17009</v>
      </c>
      <c r="J38" s="21">
        <v>12648</v>
      </c>
      <c r="K38" s="21">
        <v>14389</v>
      </c>
      <c r="L38" s="21">
        <v>12412.03</v>
      </c>
    </row>
    <row r="39" spans="2:12" x14ac:dyDescent="0.2">
      <c r="B39" s="13"/>
      <c r="C39" s="1" t="s">
        <v>144</v>
      </c>
      <c r="D39" s="13"/>
      <c r="E39" s="13"/>
      <c r="F39" s="19">
        <v>17069</v>
      </c>
      <c r="G39" s="21">
        <v>15952</v>
      </c>
      <c r="H39" s="21">
        <v>16650</v>
      </c>
      <c r="I39" s="21">
        <v>16149</v>
      </c>
      <c r="J39" s="21">
        <v>15851</v>
      </c>
      <c r="K39" s="21">
        <v>15600</v>
      </c>
      <c r="L39" s="21">
        <v>14558.398999999999</v>
      </c>
    </row>
    <row r="40" spans="2:12" x14ac:dyDescent="0.2">
      <c r="B40" s="13"/>
      <c r="C40" s="1" t="s">
        <v>145</v>
      </c>
      <c r="D40" s="13"/>
      <c r="E40" s="13"/>
      <c r="F40" s="19">
        <v>75858</v>
      </c>
      <c r="G40" s="21">
        <v>58243</v>
      </c>
      <c r="H40" s="21">
        <v>54867</v>
      </c>
      <c r="I40" s="21">
        <v>47680</v>
      </c>
      <c r="J40" s="21">
        <v>42614</v>
      </c>
      <c r="K40" s="21">
        <v>47682</v>
      </c>
      <c r="L40" s="21">
        <v>56117.561000000002</v>
      </c>
    </row>
    <row r="41" spans="2:12" ht="18" thickBot="1" x14ac:dyDescent="0.25">
      <c r="B41" s="27"/>
      <c r="C41" s="3"/>
      <c r="D41" s="27"/>
      <c r="E41" s="27"/>
      <c r="F41" s="25"/>
      <c r="G41" s="3"/>
      <c r="H41" s="3"/>
      <c r="I41" s="3"/>
      <c r="J41" s="3"/>
      <c r="K41" s="3"/>
      <c r="L41" s="3"/>
    </row>
    <row r="42" spans="2:12" x14ac:dyDescent="0.2">
      <c r="B42" s="13"/>
      <c r="D42" s="13"/>
      <c r="F42" s="1" t="s">
        <v>146</v>
      </c>
    </row>
    <row r="46" spans="2:12" x14ac:dyDescent="0.2">
      <c r="B46" s="13"/>
      <c r="C46" s="13"/>
      <c r="D46" s="13"/>
      <c r="E46" s="14" t="s">
        <v>147</v>
      </c>
      <c r="L46" s="13"/>
    </row>
    <row r="47" spans="2:12" ht="18" thickBot="1" x14ac:dyDescent="0.25">
      <c r="B47" s="27"/>
      <c r="C47" s="27"/>
      <c r="D47" s="27"/>
      <c r="E47" s="27"/>
      <c r="F47" s="3"/>
      <c r="G47" s="3"/>
      <c r="H47" s="3"/>
      <c r="I47" s="3"/>
      <c r="J47" s="3"/>
      <c r="K47" s="5" t="s">
        <v>111</v>
      </c>
      <c r="L47" s="27"/>
    </row>
    <row r="48" spans="2:12" x14ac:dyDescent="0.2">
      <c r="B48" s="13"/>
      <c r="C48" s="13"/>
      <c r="D48" s="13"/>
      <c r="E48" s="13"/>
      <c r="F48" s="32" t="s">
        <v>112</v>
      </c>
      <c r="G48" s="32" t="s">
        <v>113</v>
      </c>
      <c r="H48" s="32" t="s">
        <v>114</v>
      </c>
      <c r="I48" s="32" t="s">
        <v>115</v>
      </c>
      <c r="J48" s="8">
        <v>2000</v>
      </c>
      <c r="K48" s="8" t="s">
        <v>70</v>
      </c>
      <c r="L48" s="8" t="s">
        <v>6</v>
      </c>
    </row>
    <row r="49" spans="2:12" x14ac:dyDescent="0.2">
      <c r="B49" s="28"/>
      <c r="C49" s="28"/>
      <c r="D49" s="28"/>
      <c r="E49" s="28"/>
      <c r="F49" s="10" t="s">
        <v>116</v>
      </c>
      <c r="G49" s="10" t="s">
        <v>117</v>
      </c>
      <c r="H49" s="10" t="s">
        <v>118</v>
      </c>
      <c r="I49" s="10" t="s">
        <v>119</v>
      </c>
      <c r="J49" s="10" t="s">
        <v>120</v>
      </c>
      <c r="K49" s="10" t="s">
        <v>121</v>
      </c>
      <c r="L49" s="10" t="s">
        <v>122</v>
      </c>
    </row>
    <row r="50" spans="2:12" x14ac:dyDescent="0.2">
      <c r="B50" s="13"/>
      <c r="C50" s="13"/>
      <c r="D50" s="13"/>
      <c r="E50" s="13"/>
      <c r="F50" s="33"/>
      <c r="G50" s="13"/>
    </row>
    <row r="51" spans="2:12" x14ac:dyDescent="0.2">
      <c r="B51" s="13"/>
      <c r="C51" s="13"/>
      <c r="D51" s="14" t="s">
        <v>148</v>
      </c>
      <c r="E51" s="13"/>
      <c r="F51" s="11">
        <v>478348.79999999999</v>
      </c>
      <c r="G51" s="13">
        <v>457739.8</v>
      </c>
      <c r="H51" s="13">
        <v>476556</v>
      </c>
      <c r="I51" s="13">
        <v>487086</v>
      </c>
      <c r="J51" s="13">
        <v>464259</v>
      </c>
      <c r="K51" s="13">
        <v>461185</v>
      </c>
      <c r="L51" s="13">
        <v>460997.87699999992</v>
      </c>
    </row>
    <row r="52" spans="2:12" x14ac:dyDescent="0.2">
      <c r="B52" s="13"/>
      <c r="C52" s="13"/>
      <c r="E52" s="13"/>
      <c r="F52" s="11"/>
      <c r="G52" s="13"/>
      <c r="H52" s="13"/>
      <c r="I52" s="13"/>
      <c r="J52" s="13"/>
      <c r="K52" s="13"/>
      <c r="L52" s="13"/>
    </row>
    <row r="53" spans="2:12" x14ac:dyDescent="0.2">
      <c r="C53" s="1" t="s">
        <v>149</v>
      </c>
      <c r="F53" s="19">
        <v>6081.4</v>
      </c>
      <c r="G53" s="21">
        <v>6063.4</v>
      </c>
      <c r="H53" s="21">
        <v>6031</v>
      </c>
      <c r="I53" s="21">
        <v>5822</v>
      </c>
      <c r="J53" s="21">
        <v>5758</v>
      </c>
      <c r="K53" s="21">
        <v>5701</v>
      </c>
      <c r="L53" s="21">
        <v>5602.7809999999999</v>
      </c>
    </row>
    <row r="54" spans="2:12" x14ac:dyDescent="0.2">
      <c r="C54" s="1" t="s">
        <v>150</v>
      </c>
      <c r="F54" s="19">
        <v>59486</v>
      </c>
      <c r="G54" s="21">
        <v>59792.4</v>
      </c>
      <c r="H54" s="21">
        <v>61221</v>
      </c>
      <c r="I54" s="21">
        <v>67000</v>
      </c>
      <c r="J54" s="21">
        <v>66085</v>
      </c>
      <c r="K54" s="21">
        <v>60902</v>
      </c>
      <c r="L54" s="21">
        <v>59962.868999999999</v>
      </c>
    </row>
    <row r="55" spans="2:12" x14ac:dyDescent="0.2">
      <c r="C55" s="1" t="s">
        <v>151</v>
      </c>
      <c r="F55" s="19">
        <v>97552</v>
      </c>
      <c r="G55" s="21">
        <v>97882</v>
      </c>
      <c r="H55" s="21">
        <v>98585</v>
      </c>
      <c r="I55" s="21">
        <v>112897</v>
      </c>
      <c r="J55" s="21">
        <v>92343</v>
      </c>
      <c r="K55" s="21">
        <v>95221</v>
      </c>
      <c r="L55" s="21">
        <v>98043.648000000001</v>
      </c>
    </row>
    <row r="56" spans="2:12" x14ac:dyDescent="0.2">
      <c r="F56" s="19"/>
      <c r="G56" s="21"/>
      <c r="H56" s="21"/>
      <c r="I56" s="21"/>
      <c r="J56" s="21"/>
    </row>
    <row r="57" spans="2:12" x14ac:dyDescent="0.2">
      <c r="C57" s="1" t="s">
        <v>152</v>
      </c>
      <c r="F57" s="19">
        <v>47817</v>
      </c>
      <c r="G57" s="21">
        <v>44192</v>
      </c>
      <c r="H57" s="21">
        <v>40872</v>
      </c>
      <c r="I57" s="21">
        <v>41618</v>
      </c>
      <c r="J57" s="21">
        <v>47884</v>
      </c>
      <c r="K57" s="21">
        <v>48476</v>
      </c>
      <c r="L57" s="21">
        <v>48447.9</v>
      </c>
    </row>
    <row r="58" spans="2:12" x14ac:dyDescent="0.2">
      <c r="C58" s="1" t="s">
        <v>153</v>
      </c>
      <c r="F58" s="19">
        <v>862.4</v>
      </c>
      <c r="G58" s="21">
        <v>587</v>
      </c>
      <c r="H58" s="21">
        <v>489</v>
      </c>
      <c r="I58" s="21">
        <v>503</v>
      </c>
      <c r="J58" s="21">
        <v>466</v>
      </c>
      <c r="K58" s="21">
        <v>457</v>
      </c>
      <c r="L58" s="21">
        <v>388.93700000000001</v>
      </c>
    </row>
    <row r="59" spans="2:12" x14ac:dyDescent="0.2">
      <c r="C59" s="1" t="s">
        <v>154</v>
      </c>
      <c r="F59" s="19">
        <v>44755</v>
      </c>
      <c r="G59" s="21">
        <v>38020</v>
      </c>
      <c r="H59" s="21">
        <v>39676</v>
      </c>
      <c r="I59" s="21">
        <v>38550</v>
      </c>
      <c r="J59" s="21">
        <v>38802</v>
      </c>
      <c r="K59" s="21">
        <v>36637</v>
      </c>
      <c r="L59" s="21">
        <v>34168.144999999997</v>
      </c>
    </row>
    <row r="60" spans="2:12" x14ac:dyDescent="0.2">
      <c r="F60" s="19"/>
      <c r="G60" s="21"/>
      <c r="H60" s="21"/>
      <c r="I60" s="21"/>
      <c r="J60" s="21"/>
    </row>
    <row r="61" spans="2:12" x14ac:dyDescent="0.2">
      <c r="C61" s="1" t="s">
        <v>155</v>
      </c>
      <c r="F61" s="19">
        <v>15518</v>
      </c>
      <c r="G61" s="21">
        <v>13944</v>
      </c>
      <c r="H61" s="21">
        <v>15528</v>
      </c>
      <c r="I61" s="21">
        <v>17101</v>
      </c>
      <c r="J61" s="21">
        <v>13891</v>
      </c>
      <c r="K61" s="21">
        <v>13514</v>
      </c>
      <c r="L61" s="21">
        <v>13348.808999999999</v>
      </c>
    </row>
    <row r="62" spans="2:12" x14ac:dyDescent="0.2">
      <c r="C62" s="1" t="s">
        <v>156</v>
      </c>
      <c r="F62" s="19">
        <v>81317</v>
      </c>
      <c r="G62" s="21">
        <v>69008</v>
      </c>
      <c r="H62" s="21">
        <v>78967</v>
      </c>
      <c r="I62" s="21">
        <v>70266</v>
      </c>
      <c r="J62" s="21">
        <v>66053</v>
      </c>
      <c r="K62" s="21">
        <v>65378</v>
      </c>
      <c r="L62" s="21">
        <v>65774.84</v>
      </c>
    </row>
    <row r="63" spans="2:12" x14ac:dyDescent="0.2">
      <c r="C63" s="1" t="s">
        <v>157</v>
      </c>
      <c r="F63" s="19">
        <v>17172</v>
      </c>
      <c r="G63" s="21">
        <v>16622</v>
      </c>
      <c r="H63" s="21">
        <v>18464</v>
      </c>
      <c r="I63" s="21">
        <v>16538</v>
      </c>
      <c r="J63" s="21">
        <v>18356</v>
      </c>
      <c r="K63" s="21">
        <v>18846</v>
      </c>
      <c r="L63" s="21">
        <v>17241.018</v>
      </c>
    </row>
    <row r="64" spans="2:12" x14ac:dyDescent="0.2">
      <c r="F64" s="19"/>
      <c r="G64" s="21"/>
      <c r="H64" s="21"/>
      <c r="I64" s="21"/>
      <c r="J64" s="21"/>
    </row>
    <row r="65" spans="1:12" x14ac:dyDescent="0.2">
      <c r="C65" s="1" t="s">
        <v>158</v>
      </c>
      <c r="F65" s="19">
        <v>44908</v>
      </c>
      <c r="G65" s="21">
        <v>47410</v>
      </c>
      <c r="H65" s="21">
        <v>46425</v>
      </c>
      <c r="I65" s="21">
        <v>46451</v>
      </c>
      <c r="J65" s="21">
        <v>47137</v>
      </c>
      <c r="K65" s="21">
        <v>47569</v>
      </c>
      <c r="L65" s="21">
        <v>51267.358</v>
      </c>
    </row>
    <row r="66" spans="1:12" x14ac:dyDescent="0.2">
      <c r="C66" s="1" t="s">
        <v>159</v>
      </c>
      <c r="F66" s="19">
        <v>1201</v>
      </c>
      <c r="G66" s="21">
        <v>2267</v>
      </c>
      <c r="H66" s="21">
        <v>5820</v>
      </c>
      <c r="I66" s="21">
        <v>2328</v>
      </c>
      <c r="J66" s="21">
        <v>2123</v>
      </c>
      <c r="K66" s="21">
        <v>3411</v>
      </c>
      <c r="L66" s="21">
        <v>1471.251</v>
      </c>
    </row>
    <row r="67" spans="1:12" x14ac:dyDescent="0.2">
      <c r="C67" s="1" t="s">
        <v>160</v>
      </c>
      <c r="F67" s="19">
        <v>60998</v>
      </c>
      <c r="G67" s="21">
        <v>61413</v>
      </c>
      <c r="H67" s="21">
        <v>63937</v>
      </c>
      <c r="I67" s="21">
        <v>67704</v>
      </c>
      <c r="J67" s="21">
        <v>64078</v>
      </c>
      <c r="K67" s="21">
        <v>64708</v>
      </c>
      <c r="L67" s="21">
        <v>64859.012999999999</v>
      </c>
    </row>
    <row r="68" spans="1:12" x14ac:dyDescent="0.2">
      <c r="F68" s="19"/>
      <c r="G68" s="21"/>
      <c r="H68" s="21"/>
      <c r="I68" s="21"/>
      <c r="J68" s="21"/>
    </row>
    <row r="69" spans="1:12" x14ac:dyDescent="0.2">
      <c r="C69" s="1" t="s">
        <v>161</v>
      </c>
      <c r="F69" s="19">
        <v>301</v>
      </c>
      <c r="G69" s="21">
        <v>150</v>
      </c>
      <c r="H69" s="21">
        <v>326</v>
      </c>
      <c r="I69" s="21">
        <v>218</v>
      </c>
      <c r="J69" s="21">
        <v>1174</v>
      </c>
      <c r="K69" s="21">
        <v>219</v>
      </c>
      <c r="L69" s="21">
        <v>263.75200000000001</v>
      </c>
    </row>
    <row r="70" spans="1:12" x14ac:dyDescent="0.2">
      <c r="C70" s="1" t="s">
        <v>162</v>
      </c>
      <c r="F70" s="19">
        <v>380</v>
      </c>
      <c r="G70" s="21">
        <v>389</v>
      </c>
      <c r="H70" s="21">
        <v>214</v>
      </c>
      <c r="I70" s="21">
        <v>90</v>
      </c>
      <c r="J70" s="21">
        <v>109</v>
      </c>
      <c r="K70" s="21">
        <v>146</v>
      </c>
      <c r="L70" s="21">
        <v>157.55600000000001</v>
      </c>
    </row>
    <row r="71" spans="1:12" ht="18" thickBot="1" x14ac:dyDescent="0.25">
      <c r="B71" s="3"/>
      <c r="C71" s="27"/>
      <c r="D71" s="27"/>
      <c r="E71" s="3"/>
      <c r="F71" s="34"/>
      <c r="G71" s="27"/>
      <c r="H71" s="3"/>
      <c r="I71" s="3"/>
      <c r="J71" s="3"/>
      <c r="K71" s="3"/>
      <c r="L71" s="3"/>
    </row>
    <row r="72" spans="1:12" x14ac:dyDescent="0.2">
      <c r="C72" s="13"/>
      <c r="D72" s="13"/>
      <c r="F72" s="1" t="s">
        <v>146</v>
      </c>
      <c r="G72" s="13"/>
      <c r="H72" s="13"/>
      <c r="I72" s="13"/>
      <c r="J72" s="13"/>
      <c r="K72" s="13"/>
      <c r="L72" s="13"/>
    </row>
    <row r="73" spans="1:12" x14ac:dyDescent="0.2">
      <c r="A73" s="1"/>
      <c r="C73" s="13"/>
      <c r="D73" s="13"/>
      <c r="E73" s="13"/>
      <c r="F73" s="13"/>
      <c r="G73" s="13"/>
      <c r="H73" s="13"/>
      <c r="I73" s="13"/>
      <c r="J73" s="13"/>
      <c r="K73" s="13"/>
    </row>
    <row r="74" spans="1:12" x14ac:dyDescent="0.2">
      <c r="A74" s="1"/>
    </row>
    <row r="76" spans="1:12" x14ac:dyDescent="0.2">
      <c r="A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9" spans="1:12" x14ac:dyDescent="0.2">
      <c r="B79" s="13"/>
      <c r="D79" s="13"/>
      <c r="F79" s="14" t="s">
        <v>163</v>
      </c>
      <c r="L79" s="13"/>
    </row>
    <row r="80" spans="1:12" x14ac:dyDescent="0.2">
      <c r="E80" s="14" t="s">
        <v>164</v>
      </c>
    </row>
    <row r="81" spans="1:12" ht="18" thickBot="1" x14ac:dyDescent="0.25">
      <c r="B81" s="27"/>
      <c r="C81" s="27"/>
      <c r="D81" s="27"/>
      <c r="E81" s="3"/>
      <c r="F81" s="3"/>
      <c r="G81" s="3"/>
      <c r="H81" s="3"/>
      <c r="I81" s="3"/>
      <c r="J81" s="3"/>
      <c r="K81" s="5" t="s">
        <v>111</v>
      </c>
      <c r="L81" s="27"/>
    </row>
    <row r="82" spans="1:12" x14ac:dyDescent="0.2">
      <c r="B82" s="13"/>
      <c r="C82" s="13"/>
      <c r="D82" s="13"/>
      <c r="E82" s="13"/>
      <c r="F82" s="32" t="s">
        <v>112</v>
      </c>
      <c r="G82" s="32" t="s">
        <v>113</v>
      </c>
      <c r="H82" s="32" t="s">
        <v>114</v>
      </c>
      <c r="I82" s="32" t="s">
        <v>115</v>
      </c>
      <c r="J82" s="8">
        <v>2000</v>
      </c>
      <c r="K82" s="8" t="s">
        <v>70</v>
      </c>
      <c r="L82" s="8" t="s">
        <v>6</v>
      </c>
    </row>
    <row r="83" spans="1:12" x14ac:dyDescent="0.2">
      <c r="B83" s="28"/>
      <c r="C83" s="28"/>
      <c r="D83" s="28"/>
      <c r="E83" s="28"/>
      <c r="F83" s="10" t="s">
        <v>116</v>
      </c>
      <c r="G83" s="10" t="s">
        <v>117</v>
      </c>
      <c r="H83" s="10" t="s">
        <v>118</v>
      </c>
      <c r="I83" s="10" t="s">
        <v>119</v>
      </c>
      <c r="J83" s="10" t="s">
        <v>120</v>
      </c>
      <c r="K83" s="10" t="s">
        <v>121</v>
      </c>
      <c r="L83" s="10" t="s">
        <v>122</v>
      </c>
    </row>
    <row r="84" spans="1:12" x14ac:dyDescent="0.2">
      <c r="A84" s="13"/>
      <c r="B84" s="13"/>
      <c r="C84" s="13"/>
      <c r="D84" s="13"/>
      <c r="E84" s="13"/>
      <c r="F84" s="35"/>
    </row>
    <row r="85" spans="1:12" x14ac:dyDescent="0.2">
      <c r="A85" s="13"/>
      <c r="B85" s="13"/>
      <c r="C85" s="13"/>
      <c r="D85" s="14" t="s">
        <v>165</v>
      </c>
      <c r="E85" s="13"/>
      <c r="F85" s="11">
        <v>478348.93599999999</v>
      </c>
      <c r="G85" s="13">
        <v>457740</v>
      </c>
      <c r="H85" s="13">
        <v>476556</v>
      </c>
      <c r="I85" s="13">
        <v>487086</v>
      </c>
      <c r="J85" s="13">
        <v>464259</v>
      </c>
      <c r="K85" s="13">
        <v>461185</v>
      </c>
      <c r="L85" s="13">
        <v>460998</v>
      </c>
    </row>
    <row r="86" spans="1:12" x14ac:dyDescent="0.2">
      <c r="A86" s="13"/>
      <c r="C86" s="13"/>
      <c r="D86" s="13"/>
      <c r="E86" s="13"/>
      <c r="F86" s="11"/>
      <c r="G86" s="13"/>
      <c r="H86" s="13"/>
      <c r="I86" s="13"/>
      <c r="J86" s="13"/>
      <c r="K86" s="13"/>
      <c r="L86" s="13"/>
    </row>
    <row r="87" spans="1:12" x14ac:dyDescent="0.2">
      <c r="A87" s="13"/>
      <c r="C87" s="1" t="s">
        <v>166</v>
      </c>
      <c r="E87" s="13"/>
      <c r="F87" s="16">
        <v>218502.14199999999</v>
      </c>
      <c r="G87" s="18">
        <v>225375</v>
      </c>
      <c r="H87" s="18">
        <v>234931</v>
      </c>
      <c r="I87" s="18">
        <v>244279</v>
      </c>
      <c r="J87" s="18">
        <v>228841</v>
      </c>
      <c r="K87" s="18">
        <v>232062</v>
      </c>
      <c r="L87" s="18">
        <v>233931</v>
      </c>
    </row>
    <row r="88" spans="1:12" x14ac:dyDescent="0.2">
      <c r="A88" s="13"/>
      <c r="C88" s="13"/>
      <c r="D88" s="1" t="s">
        <v>167</v>
      </c>
      <c r="F88" s="19">
        <v>100874.50900000001</v>
      </c>
      <c r="G88" s="21">
        <v>103857</v>
      </c>
      <c r="H88" s="21">
        <v>104170</v>
      </c>
      <c r="I88" s="21">
        <v>103207</v>
      </c>
      <c r="J88" s="21">
        <v>102839</v>
      </c>
      <c r="K88" s="21">
        <v>101775</v>
      </c>
      <c r="L88" s="21">
        <v>99821</v>
      </c>
    </row>
    <row r="89" spans="1:12" x14ac:dyDescent="0.2">
      <c r="D89" s="1" t="s">
        <v>168</v>
      </c>
      <c r="F89" s="19">
        <v>42216.019</v>
      </c>
      <c r="G89" s="21">
        <v>42819</v>
      </c>
      <c r="H89" s="21">
        <v>47717</v>
      </c>
      <c r="I89" s="21">
        <v>48633</v>
      </c>
      <c r="J89" s="21">
        <v>46926</v>
      </c>
      <c r="K89" s="21">
        <v>49404</v>
      </c>
      <c r="L89" s="21">
        <v>49839</v>
      </c>
    </row>
    <row r="90" spans="1:12" x14ac:dyDescent="0.2">
      <c r="F90" s="19"/>
      <c r="G90" s="21"/>
      <c r="H90" s="21"/>
      <c r="I90" s="21"/>
      <c r="J90" s="21"/>
    </row>
    <row r="91" spans="1:12" x14ac:dyDescent="0.2">
      <c r="D91" s="1" t="s">
        <v>169</v>
      </c>
      <c r="F91" s="19">
        <v>4348.2690000000002</v>
      </c>
      <c r="G91" s="21">
        <v>4166</v>
      </c>
      <c r="H91" s="21">
        <v>4457</v>
      </c>
      <c r="I91" s="21">
        <v>4196</v>
      </c>
      <c r="J91" s="21">
        <v>4628</v>
      </c>
      <c r="K91" s="21">
        <v>4776</v>
      </c>
      <c r="L91" s="21">
        <v>4204</v>
      </c>
    </row>
    <row r="92" spans="1:12" x14ac:dyDescent="0.2">
      <c r="D92" s="1" t="s">
        <v>170</v>
      </c>
      <c r="F92" s="19">
        <v>37070.230000000003</v>
      </c>
      <c r="G92" s="21">
        <v>39706</v>
      </c>
      <c r="H92" s="21">
        <v>42023</v>
      </c>
      <c r="I92" s="21">
        <v>45265</v>
      </c>
      <c r="J92" s="21">
        <v>36844</v>
      </c>
      <c r="K92" s="21">
        <v>38499</v>
      </c>
      <c r="L92" s="21">
        <v>41385</v>
      </c>
    </row>
    <row r="93" spans="1:12" x14ac:dyDescent="0.2">
      <c r="D93" s="1" t="s">
        <v>171</v>
      </c>
      <c r="F93" s="19">
        <v>33993.114999999998</v>
      </c>
      <c r="G93" s="21">
        <v>34827</v>
      </c>
      <c r="H93" s="21">
        <v>36564</v>
      </c>
      <c r="I93" s="21">
        <v>42978</v>
      </c>
      <c r="J93" s="21">
        <v>37604</v>
      </c>
      <c r="K93" s="21">
        <v>37608</v>
      </c>
      <c r="L93" s="21">
        <v>38682</v>
      </c>
    </row>
    <row r="94" spans="1:12" x14ac:dyDescent="0.2">
      <c r="F94" s="22"/>
    </row>
    <row r="95" spans="1:12" x14ac:dyDescent="0.2">
      <c r="C95" s="1" t="s">
        <v>172</v>
      </c>
      <c r="F95" s="16">
        <v>153486.94799999997</v>
      </c>
      <c r="G95" s="18">
        <v>124943</v>
      </c>
      <c r="H95" s="18">
        <v>132064</v>
      </c>
      <c r="I95" s="18">
        <v>115428</v>
      </c>
      <c r="J95" s="18">
        <v>111467</v>
      </c>
      <c r="K95" s="18">
        <v>105729</v>
      </c>
      <c r="L95" s="18">
        <v>99399</v>
      </c>
    </row>
    <row r="96" spans="1:12" x14ac:dyDescent="0.2">
      <c r="D96" s="1" t="s">
        <v>173</v>
      </c>
      <c r="F96" s="16">
        <v>152286.00099999999</v>
      </c>
      <c r="G96" s="18">
        <v>122677</v>
      </c>
      <c r="H96" s="18">
        <v>126245</v>
      </c>
      <c r="I96" s="18">
        <v>113100</v>
      </c>
      <c r="J96" s="18">
        <v>109348</v>
      </c>
      <c r="K96" s="18">
        <v>102319</v>
      </c>
      <c r="L96" s="18">
        <v>97930</v>
      </c>
    </row>
    <row r="97" spans="2:12" x14ac:dyDescent="0.2">
      <c r="D97" s="1" t="s">
        <v>174</v>
      </c>
      <c r="F97" s="19">
        <v>58645.069000000003</v>
      </c>
      <c r="G97" s="21">
        <v>43164</v>
      </c>
      <c r="H97" s="21">
        <v>53358</v>
      </c>
      <c r="I97" s="21">
        <v>46589</v>
      </c>
      <c r="J97" s="21">
        <v>45474</v>
      </c>
      <c r="K97" s="21">
        <v>41758</v>
      </c>
      <c r="L97" s="21">
        <v>39986</v>
      </c>
    </row>
    <row r="98" spans="2:12" x14ac:dyDescent="0.2">
      <c r="F98" s="22"/>
      <c r="G98" s="21"/>
      <c r="H98" s="21"/>
      <c r="I98" s="21"/>
      <c r="J98" s="21"/>
    </row>
    <row r="99" spans="2:12" x14ac:dyDescent="0.2">
      <c r="D99" s="1" t="s">
        <v>175</v>
      </c>
      <c r="F99" s="19">
        <v>93640.932000000001</v>
      </c>
      <c r="G99" s="21">
        <v>79513</v>
      </c>
      <c r="H99" s="21">
        <v>72887</v>
      </c>
      <c r="I99" s="21">
        <v>66511</v>
      </c>
      <c r="J99" s="21">
        <v>63874</v>
      </c>
      <c r="K99" s="21">
        <v>60561</v>
      </c>
      <c r="L99" s="21">
        <v>57944</v>
      </c>
    </row>
    <row r="100" spans="2:12" x14ac:dyDescent="0.2">
      <c r="D100" s="1" t="s">
        <v>176</v>
      </c>
      <c r="F100" s="19">
        <v>1200.9469999999999</v>
      </c>
      <c r="G100" s="21">
        <v>2266</v>
      </c>
      <c r="H100" s="21">
        <v>5819</v>
      </c>
      <c r="I100" s="21">
        <v>2328</v>
      </c>
      <c r="J100" s="21">
        <v>2119</v>
      </c>
      <c r="K100" s="21">
        <v>3410</v>
      </c>
      <c r="L100" s="21">
        <v>1469</v>
      </c>
    </row>
    <row r="101" spans="2:12" x14ac:dyDescent="0.2">
      <c r="D101" s="1" t="s">
        <v>177</v>
      </c>
      <c r="F101" s="26" t="s">
        <v>128</v>
      </c>
      <c r="G101" s="24" t="s">
        <v>128</v>
      </c>
      <c r="H101" s="24" t="s">
        <v>128</v>
      </c>
      <c r="I101" s="24" t="s">
        <v>128</v>
      </c>
      <c r="J101" s="24" t="s">
        <v>128</v>
      </c>
      <c r="K101" s="24" t="s">
        <v>128</v>
      </c>
      <c r="L101" s="24" t="s">
        <v>128</v>
      </c>
    </row>
    <row r="102" spans="2:12" x14ac:dyDescent="0.2">
      <c r="F102" s="19"/>
      <c r="G102" s="21"/>
      <c r="H102" s="21"/>
      <c r="I102" s="21"/>
      <c r="J102" s="21"/>
    </row>
    <row r="103" spans="2:12" x14ac:dyDescent="0.2">
      <c r="C103" s="1" t="s">
        <v>160</v>
      </c>
      <c r="F103" s="19">
        <v>60990.690999999999</v>
      </c>
      <c r="G103" s="21">
        <v>61406</v>
      </c>
      <c r="H103" s="21">
        <v>63932</v>
      </c>
      <c r="I103" s="21">
        <v>67700</v>
      </c>
      <c r="J103" s="21">
        <v>64074</v>
      </c>
      <c r="K103" s="21">
        <v>64705</v>
      </c>
      <c r="L103" s="21">
        <v>64856</v>
      </c>
    </row>
    <row r="104" spans="2:12" x14ac:dyDescent="0.2">
      <c r="C104" s="1" t="s">
        <v>178</v>
      </c>
      <c r="F104" s="19">
        <v>10923.418</v>
      </c>
      <c r="G104" s="21">
        <v>12296</v>
      </c>
      <c r="H104" s="21">
        <v>11974</v>
      </c>
      <c r="I104" s="21">
        <v>24663</v>
      </c>
      <c r="J104" s="21">
        <v>17081</v>
      </c>
      <c r="K104" s="21">
        <v>14275</v>
      </c>
      <c r="L104" s="21">
        <v>17084</v>
      </c>
    </row>
    <row r="105" spans="2:12" x14ac:dyDescent="0.2">
      <c r="C105" s="1" t="s">
        <v>179</v>
      </c>
      <c r="F105" s="19">
        <v>9518.7620000000006</v>
      </c>
      <c r="G105" s="21">
        <v>9282</v>
      </c>
      <c r="H105" s="21">
        <v>8614</v>
      </c>
      <c r="I105" s="21">
        <v>8179</v>
      </c>
      <c r="J105" s="21">
        <v>8659</v>
      </c>
      <c r="K105" s="21">
        <v>7997</v>
      </c>
      <c r="L105" s="21">
        <v>7262</v>
      </c>
    </row>
    <row r="106" spans="2:12" x14ac:dyDescent="0.2">
      <c r="C106" s="1" t="s">
        <v>180</v>
      </c>
      <c r="F106" s="19">
        <v>24546.577000000001</v>
      </c>
      <c r="G106" s="21">
        <v>24049</v>
      </c>
      <c r="H106" s="21">
        <v>24827</v>
      </c>
      <c r="I106" s="21">
        <v>26747</v>
      </c>
      <c r="J106" s="21">
        <v>34028</v>
      </c>
      <c r="K106" s="21">
        <v>36271</v>
      </c>
      <c r="L106" s="21">
        <v>38308</v>
      </c>
    </row>
    <row r="107" spans="2:12" x14ac:dyDescent="0.2">
      <c r="C107" s="1" t="s">
        <v>162</v>
      </c>
      <c r="F107" s="19">
        <v>380.39800000000002</v>
      </c>
      <c r="G107" s="21">
        <v>389</v>
      </c>
      <c r="H107" s="21">
        <v>214</v>
      </c>
      <c r="I107" s="21">
        <v>90</v>
      </c>
      <c r="J107" s="21">
        <v>109</v>
      </c>
      <c r="K107" s="21">
        <v>146</v>
      </c>
      <c r="L107" s="21">
        <v>158</v>
      </c>
    </row>
    <row r="108" spans="2:12" ht="18" thickBot="1" x14ac:dyDescent="0.25">
      <c r="B108" s="3"/>
      <c r="C108" s="3"/>
      <c r="D108" s="3"/>
      <c r="E108" s="3"/>
      <c r="F108" s="25"/>
      <c r="G108" s="27"/>
      <c r="H108" s="3"/>
      <c r="I108" s="27"/>
      <c r="J108" s="3"/>
      <c r="K108" s="3"/>
      <c r="L108" s="3"/>
    </row>
    <row r="109" spans="2:12" x14ac:dyDescent="0.2">
      <c r="C109" s="1" t="s">
        <v>181</v>
      </c>
      <c r="L109" s="13"/>
    </row>
    <row r="110" spans="2:12" x14ac:dyDescent="0.2">
      <c r="D110" s="1" t="s">
        <v>182</v>
      </c>
      <c r="L110" s="13"/>
    </row>
  </sheetData>
  <phoneticPr fontId="2"/>
  <pageMargins left="0.46" right="0.49" top="0.63" bottom="0.53" header="0.51200000000000001" footer="0.51200000000000001"/>
  <pageSetup paperSize="12" scale="75" orientation="portrait" r:id="rId1"/>
  <headerFooter alignWithMargins="0"/>
  <rowBreaks count="1" manualBreakCount="1">
    <brk id="73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8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5.875" style="2" customWidth="1"/>
    <col min="4" max="4" width="10.875" style="2" customWidth="1"/>
    <col min="5" max="5" width="18.375" style="2" customWidth="1"/>
    <col min="6" max="6" width="14" style="2" customWidth="1"/>
    <col min="7" max="12" width="13.375" style="2" customWidth="1"/>
    <col min="13" max="256" width="14.625" style="2"/>
    <col min="257" max="257" width="13.375" style="2" customWidth="1"/>
    <col min="258" max="258" width="4.625" style="2" customWidth="1"/>
    <col min="259" max="259" width="5.875" style="2" customWidth="1"/>
    <col min="260" max="260" width="10.875" style="2" customWidth="1"/>
    <col min="261" max="261" width="18.375" style="2" customWidth="1"/>
    <col min="262" max="262" width="14" style="2" customWidth="1"/>
    <col min="263" max="268" width="13.375" style="2" customWidth="1"/>
    <col min="269" max="512" width="14.625" style="2"/>
    <col min="513" max="513" width="13.375" style="2" customWidth="1"/>
    <col min="514" max="514" width="4.625" style="2" customWidth="1"/>
    <col min="515" max="515" width="5.875" style="2" customWidth="1"/>
    <col min="516" max="516" width="10.875" style="2" customWidth="1"/>
    <col min="517" max="517" width="18.375" style="2" customWidth="1"/>
    <col min="518" max="518" width="14" style="2" customWidth="1"/>
    <col min="519" max="524" width="13.375" style="2" customWidth="1"/>
    <col min="525" max="768" width="14.625" style="2"/>
    <col min="769" max="769" width="13.375" style="2" customWidth="1"/>
    <col min="770" max="770" width="4.625" style="2" customWidth="1"/>
    <col min="771" max="771" width="5.875" style="2" customWidth="1"/>
    <col min="772" max="772" width="10.875" style="2" customWidth="1"/>
    <col min="773" max="773" width="18.375" style="2" customWidth="1"/>
    <col min="774" max="774" width="14" style="2" customWidth="1"/>
    <col min="775" max="780" width="13.375" style="2" customWidth="1"/>
    <col min="781" max="1024" width="14.625" style="2"/>
    <col min="1025" max="1025" width="13.375" style="2" customWidth="1"/>
    <col min="1026" max="1026" width="4.625" style="2" customWidth="1"/>
    <col min="1027" max="1027" width="5.875" style="2" customWidth="1"/>
    <col min="1028" max="1028" width="10.875" style="2" customWidth="1"/>
    <col min="1029" max="1029" width="18.375" style="2" customWidth="1"/>
    <col min="1030" max="1030" width="14" style="2" customWidth="1"/>
    <col min="1031" max="1036" width="13.375" style="2" customWidth="1"/>
    <col min="1037" max="1280" width="14.625" style="2"/>
    <col min="1281" max="1281" width="13.375" style="2" customWidth="1"/>
    <col min="1282" max="1282" width="4.625" style="2" customWidth="1"/>
    <col min="1283" max="1283" width="5.875" style="2" customWidth="1"/>
    <col min="1284" max="1284" width="10.875" style="2" customWidth="1"/>
    <col min="1285" max="1285" width="18.375" style="2" customWidth="1"/>
    <col min="1286" max="1286" width="14" style="2" customWidth="1"/>
    <col min="1287" max="1292" width="13.375" style="2" customWidth="1"/>
    <col min="1293" max="1536" width="14.625" style="2"/>
    <col min="1537" max="1537" width="13.375" style="2" customWidth="1"/>
    <col min="1538" max="1538" width="4.625" style="2" customWidth="1"/>
    <col min="1539" max="1539" width="5.875" style="2" customWidth="1"/>
    <col min="1540" max="1540" width="10.875" style="2" customWidth="1"/>
    <col min="1541" max="1541" width="18.375" style="2" customWidth="1"/>
    <col min="1542" max="1542" width="14" style="2" customWidth="1"/>
    <col min="1543" max="1548" width="13.375" style="2" customWidth="1"/>
    <col min="1549" max="1792" width="14.625" style="2"/>
    <col min="1793" max="1793" width="13.375" style="2" customWidth="1"/>
    <col min="1794" max="1794" width="4.625" style="2" customWidth="1"/>
    <col min="1795" max="1795" width="5.875" style="2" customWidth="1"/>
    <col min="1796" max="1796" width="10.875" style="2" customWidth="1"/>
    <col min="1797" max="1797" width="18.375" style="2" customWidth="1"/>
    <col min="1798" max="1798" width="14" style="2" customWidth="1"/>
    <col min="1799" max="1804" width="13.375" style="2" customWidth="1"/>
    <col min="1805" max="2048" width="14.625" style="2"/>
    <col min="2049" max="2049" width="13.375" style="2" customWidth="1"/>
    <col min="2050" max="2050" width="4.625" style="2" customWidth="1"/>
    <col min="2051" max="2051" width="5.875" style="2" customWidth="1"/>
    <col min="2052" max="2052" width="10.875" style="2" customWidth="1"/>
    <col min="2053" max="2053" width="18.375" style="2" customWidth="1"/>
    <col min="2054" max="2054" width="14" style="2" customWidth="1"/>
    <col min="2055" max="2060" width="13.375" style="2" customWidth="1"/>
    <col min="2061" max="2304" width="14.625" style="2"/>
    <col min="2305" max="2305" width="13.375" style="2" customWidth="1"/>
    <col min="2306" max="2306" width="4.625" style="2" customWidth="1"/>
    <col min="2307" max="2307" width="5.875" style="2" customWidth="1"/>
    <col min="2308" max="2308" width="10.875" style="2" customWidth="1"/>
    <col min="2309" max="2309" width="18.375" style="2" customWidth="1"/>
    <col min="2310" max="2310" width="14" style="2" customWidth="1"/>
    <col min="2311" max="2316" width="13.375" style="2" customWidth="1"/>
    <col min="2317" max="2560" width="14.625" style="2"/>
    <col min="2561" max="2561" width="13.375" style="2" customWidth="1"/>
    <col min="2562" max="2562" width="4.625" style="2" customWidth="1"/>
    <col min="2563" max="2563" width="5.875" style="2" customWidth="1"/>
    <col min="2564" max="2564" width="10.875" style="2" customWidth="1"/>
    <col min="2565" max="2565" width="18.375" style="2" customWidth="1"/>
    <col min="2566" max="2566" width="14" style="2" customWidth="1"/>
    <col min="2567" max="2572" width="13.375" style="2" customWidth="1"/>
    <col min="2573" max="2816" width="14.625" style="2"/>
    <col min="2817" max="2817" width="13.375" style="2" customWidth="1"/>
    <col min="2818" max="2818" width="4.625" style="2" customWidth="1"/>
    <col min="2819" max="2819" width="5.875" style="2" customWidth="1"/>
    <col min="2820" max="2820" width="10.875" style="2" customWidth="1"/>
    <col min="2821" max="2821" width="18.375" style="2" customWidth="1"/>
    <col min="2822" max="2822" width="14" style="2" customWidth="1"/>
    <col min="2823" max="2828" width="13.375" style="2" customWidth="1"/>
    <col min="2829" max="3072" width="14.625" style="2"/>
    <col min="3073" max="3073" width="13.375" style="2" customWidth="1"/>
    <col min="3074" max="3074" width="4.625" style="2" customWidth="1"/>
    <col min="3075" max="3075" width="5.875" style="2" customWidth="1"/>
    <col min="3076" max="3076" width="10.875" style="2" customWidth="1"/>
    <col min="3077" max="3077" width="18.375" style="2" customWidth="1"/>
    <col min="3078" max="3078" width="14" style="2" customWidth="1"/>
    <col min="3079" max="3084" width="13.375" style="2" customWidth="1"/>
    <col min="3085" max="3328" width="14.625" style="2"/>
    <col min="3329" max="3329" width="13.375" style="2" customWidth="1"/>
    <col min="3330" max="3330" width="4.625" style="2" customWidth="1"/>
    <col min="3331" max="3331" width="5.875" style="2" customWidth="1"/>
    <col min="3332" max="3332" width="10.875" style="2" customWidth="1"/>
    <col min="3333" max="3333" width="18.375" style="2" customWidth="1"/>
    <col min="3334" max="3334" width="14" style="2" customWidth="1"/>
    <col min="3335" max="3340" width="13.375" style="2" customWidth="1"/>
    <col min="3341" max="3584" width="14.625" style="2"/>
    <col min="3585" max="3585" width="13.375" style="2" customWidth="1"/>
    <col min="3586" max="3586" width="4.625" style="2" customWidth="1"/>
    <col min="3587" max="3587" width="5.875" style="2" customWidth="1"/>
    <col min="3588" max="3588" width="10.875" style="2" customWidth="1"/>
    <col min="3589" max="3589" width="18.375" style="2" customWidth="1"/>
    <col min="3590" max="3590" width="14" style="2" customWidth="1"/>
    <col min="3591" max="3596" width="13.375" style="2" customWidth="1"/>
    <col min="3597" max="3840" width="14.625" style="2"/>
    <col min="3841" max="3841" width="13.375" style="2" customWidth="1"/>
    <col min="3842" max="3842" width="4.625" style="2" customWidth="1"/>
    <col min="3843" max="3843" width="5.875" style="2" customWidth="1"/>
    <col min="3844" max="3844" width="10.875" style="2" customWidth="1"/>
    <col min="3845" max="3845" width="18.375" style="2" customWidth="1"/>
    <col min="3846" max="3846" width="14" style="2" customWidth="1"/>
    <col min="3847" max="3852" width="13.375" style="2" customWidth="1"/>
    <col min="3853" max="4096" width="14.625" style="2"/>
    <col min="4097" max="4097" width="13.375" style="2" customWidth="1"/>
    <col min="4098" max="4098" width="4.625" style="2" customWidth="1"/>
    <col min="4099" max="4099" width="5.875" style="2" customWidth="1"/>
    <col min="4100" max="4100" width="10.875" style="2" customWidth="1"/>
    <col min="4101" max="4101" width="18.375" style="2" customWidth="1"/>
    <col min="4102" max="4102" width="14" style="2" customWidth="1"/>
    <col min="4103" max="4108" width="13.375" style="2" customWidth="1"/>
    <col min="4109" max="4352" width="14.625" style="2"/>
    <col min="4353" max="4353" width="13.375" style="2" customWidth="1"/>
    <col min="4354" max="4354" width="4.625" style="2" customWidth="1"/>
    <col min="4355" max="4355" width="5.875" style="2" customWidth="1"/>
    <col min="4356" max="4356" width="10.875" style="2" customWidth="1"/>
    <col min="4357" max="4357" width="18.375" style="2" customWidth="1"/>
    <col min="4358" max="4358" width="14" style="2" customWidth="1"/>
    <col min="4359" max="4364" width="13.375" style="2" customWidth="1"/>
    <col min="4365" max="4608" width="14.625" style="2"/>
    <col min="4609" max="4609" width="13.375" style="2" customWidth="1"/>
    <col min="4610" max="4610" width="4.625" style="2" customWidth="1"/>
    <col min="4611" max="4611" width="5.875" style="2" customWidth="1"/>
    <col min="4612" max="4612" width="10.875" style="2" customWidth="1"/>
    <col min="4613" max="4613" width="18.375" style="2" customWidth="1"/>
    <col min="4614" max="4614" width="14" style="2" customWidth="1"/>
    <col min="4615" max="4620" width="13.375" style="2" customWidth="1"/>
    <col min="4621" max="4864" width="14.625" style="2"/>
    <col min="4865" max="4865" width="13.375" style="2" customWidth="1"/>
    <col min="4866" max="4866" width="4.625" style="2" customWidth="1"/>
    <col min="4867" max="4867" width="5.875" style="2" customWidth="1"/>
    <col min="4868" max="4868" width="10.875" style="2" customWidth="1"/>
    <col min="4869" max="4869" width="18.375" style="2" customWidth="1"/>
    <col min="4870" max="4870" width="14" style="2" customWidth="1"/>
    <col min="4871" max="4876" width="13.375" style="2" customWidth="1"/>
    <col min="4877" max="5120" width="14.625" style="2"/>
    <col min="5121" max="5121" width="13.375" style="2" customWidth="1"/>
    <col min="5122" max="5122" width="4.625" style="2" customWidth="1"/>
    <col min="5123" max="5123" width="5.875" style="2" customWidth="1"/>
    <col min="5124" max="5124" width="10.875" style="2" customWidth="1"/>
    <col min="5125" max="5125" width="18.375" style="2" customWidth="1"/>
    <col min="5126" max="5126" width="14" style="2" customWidth="1"/>
    <col min="5127" max="5132" width="13.375" style="2" customWidth="1"/>
    <col min="5133" max="5376" width="14.625" style="2"/>
    <col min="5377" max="5377" width="13.375" style="2" customWidth="1"/>
    <col min="5378" max="5378" width="4.625" style="2" customWidth="1"/>
    <col min="5379" max="5379" width="5.875" style="2" customWidth="1"/>
    <col min="5380" max="5380" width="10.875" style="2" customWidth="1"/>
    <col min="5381" max="5381" width="18.375" style="2" customWidth="1"/>
    <col min="5382" max="5382" width="14" style="2" customWidth="1"/>
    <col min="5383" max="5388" width="13.375" style="2" customWidth="1"/>
    <col min="5389" max="5632" width="14.625" style="2"/>
    <col min="5633" max="5633" width="13.375" style="2" customWidth="1"/>
    <col min="5634" max="5634" width="4.625" style="2" customWidth="1"/>
    <col min="5635" max="5635" width="5.875" style="2" customWidth="1"/>
    <col min="5636" max="5636" width="10.875" style="2" customWidth="1"/>
    <col min="5637" max="5637" width="18.375" style="2" customWidth="1"/>
    <col min="5638" max="5638" width="14" style="2" customWidth="1"/>
    <col min="5639" max="5644" width="13.375" style="2" customWidth="1"/>
    <col min="5645" max="5888" width="14.625" style="2"/>
    <col min="5889" max="5889" width="13.375" style="2" customWidth="1"/>
    <col min="5890" max="5890" width="4.625" style="2" customWidth="1"/>
    <col min="5891" max="5891" width="5.875" style="2" customWidth="1"/>
    <col min="5892" max="5892" width="10.875" style="2" customWidth="1"/>
    <col min="5893" max="5893" width="18.375" style="2" customWidth="1"/>
    <col min="5894" max="5894" width="14" style="2" customWidth="1"/>
    <col min="5895" max="5900" width="13.375" style="2" customWidth="1"/>
    <col min="5901" max="6144" width="14.625" style="2"/>
    <col min="6145" max="6145" width="13.375" style="2" customWidth="1"/>
    <col min="6146" max="6146" width="4.625" style="2" customWidth="1"/>
    <col min="6147" max="6147" width="5.875" style="2" customWidth="1"/>
    <col min="6148" max="6148" width="10.875" style="2" customWidth="1"/>
    <col min="6149" max="6149" width="18.375" style="2" customWidth="1"/>
    <col min="6150" max="6150" width="14" style="2" customWidth="1"/>
    <col min="6151" max="6156" width="13.375" style="2" customWidth="1"/>
    <col min="6157" max="6400" width="14.625" style="2"/>
    <col min="6401" max="6401" width="13.375" style="2" customWidth="1"/>
    <col min="6402" max="6402" width="4.625" style="2" customWidth="1"/>
    <col min="6403" max="6403" width="5.875" style="2" customWidth="1"/>
    <col min="6404" max="6404" width="10.875" style="2" customWidth="1"/>
    <col min="6405" max="6405" width="18.375" style="2" customWidth="1"/>
    <col min="6406" max="6406" width="14" style="2" customWidth="1"/>
    <col min="6407" max="6412" width="13.375" style="2" customWidth="1"/>
    <col min="6413" max="6656" width="14.625" style="2"/>
    <col min="6657" max="6657" width="13.375" style="2" customWidth="1"/>
    <col min="6658" max="6658" width="4.625" style="2" customWidth="1"/>
    <col min="6659" max="6659" width="5.875" style="2" customWidth="1"/>
    <col min="6660" max="6660" width="10.875" style="2" customWidth="1"/>
    <col min="6661" max="6661" width="18.375" style="2" customWidth="1"/>
    <col min="6662" max="6662" width="14" style="2" customWidth="1"/>
    <col min="6663" max="6668" width="13.375" style="2" customWidth="1"/>
    <col min="6669" max="6912" width="14.625" style="2"/>
    <col min="6913" max="6913" width="13.375" style="2" customWidth="1"/>
    <col min="6914" max="6914" width="4.625" style="2" customWidth="1"/>
    <col min="6915" max="6915" width="5.875" style="2" customWidth="1"/>
    <col min="6916" max="6916" width="10.875" style="2" customWidth="1"/>
    <col min="6917" max="6917" width="18.375" style="2" customWidth="1"/>
    <col min="6918" max="6918" width="14" style="2" customWidth="1"/>
    <col min="6919" max="6924" width="13.375" style="2" customWidth="1"/>
    <col min="6925" max="7168" width="14.625" style="2"/>
    <col min="7169" max="7169" width="13.375" style="2" customWidth="1"/>
    <col min="7170" max="7170" width="4.625" style="2" customWidth="1"/>
    <col min="7171" max="7171" width="5.875" style="2" customWidth="1"/>
    <col min="7172" max="7172" width="10.875" style="2" customWidth="1"/>
    <col min="7173" max="7173" width="18.375" style="2" customWidth="1"/>
    <col min="7174" max="7174" width="14" style="2" customWidth="1"/>
    <col min="7175" max="7180" width="13.375" style="2" customWidth="1"/>
    <col min="7181" max="7424" width="14.625" style="2"/>
    <col min="7425" max="7425" width="13.375" style="2" customWidth="1"/>
    <col min="7426" max="7426" width="4.625" style="2" customWidth="1"/>
    <col min="7427" max="7427" width="5.875" style="2" customWidth="1"/>
    <col min="7428" max="7428" width="10.875" style="2" customWidth="1"/>
    <col min="7429" max="7429" width="18.375" style="2" customWidth="1"/>
    <col min="7430" max="7430" width="14" style="2" customWidth="1"/>
    <col min="7431" max="7436" width="13.375" style="2" customWidth="1"/>
    <col min="7437" max="7680" width="14.625" style="2"/>
    <col min="7681" max="7681" width="13.375" style="2" customWidth="1"/>
    <col min="7682" max="7682" width="4.625" style="2" customWidth="1"/>
    <col min="7683" max="7683" width="5.875" style="2" customWidth="1"/>
    <col min="7684" max="7684" width="10.875" style="2" customWidth="1"/>
    <col min="7685" max="7685" width="18.375" style="2" customWidth="1"/>
    <col min="7686" max="7686" width="14" style="2" customWidth="1"/>
    <col min="7687" max="7692" width="13.375" style="2" customWidth="1"/>
    <col min="7693" max="7936" width="14.625" style="2"/>
    <col min="7937" max="7937" width="13.375" style="2" customWidth="1"/>
    <col min="7938" max="7938" width="4.625" style="2" customWidth="1"/>
    <col min="7939" max="7939" width="5.875" style="2" customWidth="1"/>
    <col min="7940" max="7940" width="10.875" style="2" customWidth="1"/>
    <col min="7941" max="7941" width="18.375" style="2" customWidth="1"/>
    <col min="7942" max="7942" width="14" style="2" customWidth="1"/>
    <col min="7943" max="7948" width="13.375" style="2" customWidth="1"/>
    <col min="7949" max="8192" width="14.625" style="2"/>
    <col min="8193" max="8193" width="13.375" style="2" customWidth="1"/>
    <col min="8194" max="8194" width="4.625" style="2" customWidth="1"/>
    <col min="8195" max="8195" width="5.875" style="2" customWidth="1"/>
    <col min="8196" max="8196" width="10.875" style="2" customWidth="1"/>
    <col min="8197" max="8197" width="18.375" style="2" customWidth="1"/>
    <col min="8198" max="8198" width="14" style="2" customWidth="1"/>
    <col min="8199" max="8204" width="13.375" style="2" customWidth="1"/>
    <col min="8205" max="8448" width="14.625" style="2"/>
    <col min="8449" max="8449" width="13.375" style="2" customWidth="1"/>
    <col min="8450" max="8450" width="4.625" style="2" customWidth="1"/>
    <col min="8451" max="8451" width="5.875" style="2" customWidth="1"/>
    <col min="8452" max="8452" width="10.875" style="2" customWidth="1"/>
    <col min="8453" max="8453" width="18.375" style="2" customWidth="1"/>
    <col min="8454" max="8454" width="14" style="2" customWidth="1"/>
    <col min="8455" max="8460" width="13.375" style="2" customWidth="1"/>
    <col min="8461" max="8704" width="14.625" style="2"/>
    <col min="8705" max="8705" width="13.375" style="2" customWidth="1"/>
    <col min="8706" max="8706" width="4.625" style="2" customWidth="1"/>
    <col min="8707" max="8707" width="5.875" style="2" customWidth="1"/>
    <col min="8708" max="8708" width="10.875" style="2" customWidth="1"/>
    <col min="8709" max="8709" width="18.375" style="2" customWidth="1"/>
    <col min="8710" max="8710" width="14" style="2" customWidth="1"/>
    <col min="8711" max="8716" width="13.375" style="2" customWidth="1"/>
    <col min="8717" max="8960" width="14.625" style="2"/>
    <col min="8961" max="8961" width="13.375" style="2" customWidth="1"/>
    <col min="8962" max="8962" width="4.625" style="2" customWidth="1"/>
    <col min="8963" max="8963" width="5.875" style="2" customWidth="1"/>
    <col min="8964" max="8964" width="10.875" style="2" customWidth="1"/>
    <col min="8965" max="8965" width="18.375" style="2" customWidth="1"/>
    <col min="8966" max="8966" width="14" style="2" customWidth="1"/>
    <col min="8967" max="8972" width="13.375" style="2" customWidth="1"/>
    <col min="8973" max="9216" width="14.625" style="2"/>
    <col min="9217" max="9217" width="13.375" style="2" customWidth="1"/>
    <col min="9218" max="9218" width="4.625" style="2" customWidth="1"/>
    <col min="9219" max="9219" width="5.875" style="2" customWidth="1"/>
    <col min="9220" max="9220" width="10.875" style="2" customWidth="1"/>
    <col min="9221" max="9221" width="18.375" style="2" customWidth="1"/>
    <col min="9222" max="9222" width="14" style="2" customWidth="1"/>
    <col min="9223" max="9228" width="13.375" style="2" customWidth="1"/>
    <col min="9229" max="9472" width="14.625" style="2"/>
    <col min="9473" max="9473" width="13.375" style="2" customWidth="1"/>
    <col min="9474" max="9474" width="4.625" style="2" customWidth="1"/>
    <col min="9475" max="9475" width="5.875" style="2" customWidth="1"/>
    <col min="9476" max="9476" width="10.875" style="2" customWidth="1"/>
    <col min="9477" max="9477" width="18.375" style="2" customWidth="1"/>
    <col min="9478" max="9478" width="14" style="2" customWidth="1"/>
    <col min="9479" max="9484" width="13.375" style="2" customWidth="1"/>
    <col min="9485" max="9728" width="14.625" style="2"/>
    <col min="9729" max="9729" width="13.375" style="2" customWidth="1"/>
    <col min="9730" max="9730" width="4.625" style="2" customWidth="1"/>
    <col min="9731" max="9731" width="5.875" style="2" customWidth="1"/>
    <col min="9732" max="9732" width="10.875" style="2" customWidth="1"/>
    <col min="9733" max="9733" width="18.375" style="2" customWidth="1"/>
    <col min="9734" max="9734" width="14" style="2" customWidth="1"/>
    <col min="9735" max="9740" width="13.375" style="2" customWidth="1"/>
    <col min="9741" max="9984" width="14.625" style="2"/>
    <col min="9985" max="9985" width="13.375" style="2" customWidth="1"/>
    <col min="9986" max="9986" width="4.625" style="2" customWidth="1"/>
    <col min="9987" max="9987" width="5.875" style="2" customWidth="1"/>
    <col min="9988" max="9988" width="10.875" style="2" customWidth="1"/>
    <col min="9989" max="9989" width="18.375" style="2" customWidth="1"/>
    <col min="9990" max="9990" width="14" style="2" customWidth="1"/>
    <col min="9991" max="9996" width="13.375" style="2" customWidth="1"/>
    <col min="9997" max="10240" width="14.625" style="2"/>
    <col min="10241" max="10241" width="13.375" style="2" customWidth="1"/>
    <col min="10242" max="10242" width="4.625" style="2" customWidth="1"/>
    <col min="10243" max="10243" width="5.875" style="2" customWidth="1"/>
    <col min="10244" max="10244" width="10.875" style="2" customWidth="1"/>
    <col min="10245" max="10245" width="18.375" style="2" customWidth="1"/>
    <col min="10246" max="10246" width="14" style="2" customWidth="1"/>
    <col min="10247" max="10252" width="13.375" style="2" customWidth="1"/>
    <col min="10253" max="10496" width="14.625" style="2"/>
    <col min="10497" max="10497" width="13.375" style="2" customWidth="1"/>
    <col min="10498" max="10498" width="4.625" style="2" customWidth="1"/>
    <col min="10499" max="10499" width="5.875" style="2" customWidth="1"/>
    <col min="10500" max="10500" width="10.875" style="2" customWidth="1"/>
    <col min="10501" max="10501" width="18.375" style="2" customWidth="1"/>
    <col min="10502" max="10502" width="14" style="2" customWidth="1"/>
    <col min="10503" max="10508" width="13.375" style="2" customWidth="1"/>
    <col min="10509" max="10752" width="14.625" style="2"/>
    <col min="10753" max="10753" width="13.375" style="2" customWidth="1"/>
    <col min="10754" max="10754" width="4.625" style="2" customWidth="1"/>
    <col min="10755" max="10755" width="5.875" style="2" customWidth="1"/>
    <col min="10756" max="10756" width="10.875" style="2" customWidth="1"/>
    <col min="10757" max="10757" width="18.375" style="2" customWidth="1"/>
    <col min="10758" max="10758" width="14" style="2" customWidth="1"/>
    <col min="10759" max="10764" width="13.375" style="2" customWidth="1"/>
    <col min="10765" max="11008" width="14.625" style="2"/>
    <col min="11009" max="11009" width="13.375" style="2" customWidth="1"/>
    <col min="11010" max="11010" width="4.625" style="2" customWidth="1"/>
    <col min="11011" max="11011" width="5.875" style="2" customWidth="1"/>
    <col min="11012" max="11012" width="10.875" style="2" customWidth="1"/>
    <col min="11013" max="11013" width="18.375" style="2" customWidth="1"/>
    <col min="11014" max="11014" width="14" style="2" customWidth="1"/>
    <col min="11015" max="11020" width="13.375" style="2" customWidth="1"/>
    <col min="11021" max="11264" width="14.625" style="2"/>
    <col min="11265" max="11265" width="13.375" style="2" customWidth="1"/>
    <col min="11266" max="11266" width="4.625" style="2" customWidth="1"/>
    <col min="11267" max="11267" width="5.875" style="2" customWidth="1"/>
    <col min="11268" max="11268" width="10.875" style="2" customWidth="1"/>
    <col min="11269" max="11269" width="18.375" style="2" customWidth="1"/>
    <col min="11270" max="11270" width="14" style="2" customWidth="1"/>
    <col min="11271" max="11276" width="13.375" style="2" customWidth="1"/>
    <col min="11277" max="11520" width="14.625" style="2"/>
    <col min="11521" max="11521" width="13.375" style="2" customWidth="1"/>
    <col min="11522" max="11522" width="4.625" style="2" customWidth="1"/>
    <col min="11523" max="11523" width="5.875" style="2" customWidth="1"/>
    <col min="11524" max="11524" width="10.875" style="2" customWidth="1"/>
    <col min="11525" max="11525" width="18.375" style="2" customWidth="1"/>
    <col min="11526" max="11526" width="14" style="2" customWidth="1"/>
    <col min="11527" max="11532" width="13.375" style="2" customWidth="1"/>
    <col min="11533" max="11776" width="14.625" style="2"/>
    <col min="11777" max="11777" width="13.375" style="2" customWidth="1"/>
    <col min="11778" max="11778" width="4.625" style="2" customWidth="1"/>
    <col min="11779" max="11779" width="5.875" style="2" customWidth="1"/>
    <col min="11780" max="11780" width="10.875" style="2" customWidth="1"/>
    <col min="11781" max="11781" width="18.375" style="2" customWidth="1"/>
    <col min="11782" max="11782" width="14" style="2" customWidth="1"/>
    <col min="11783" max="11788" width="13.375" style="2" customWidth="1"/>
    <col min="11789" max="12032" width="14.625" style="2"/>
    <col min="12033" max="12033" width="13.375" style="2" customWidth="1"/>
    <col min="12034" max="12034" width="4.625" style="2" customWidth="1"/>
    <col min="12035" max="12035" width="5.875" style="2" customWidth="1"/>
    <col min="12036" max="12036" width="10.875" style="2" customWidth="1"/>
    <col min="12037" max="12037" width="18.375" style="2" customWidth="1"/>
    <col min="12038" max="12038" width="14" style="2" customWidth="1"/>
    <col min="12039" max="12044" width="13.375" style="2" customWidth="1"/>
    <col min="12045" max="12288" width="14.625" style="2"/>
    <col min="12289" max="12289" width="13.375" style="2" customWidth="1"/>
    <col min="12290" max="12290" width="4.625" style="2" customWidth="1"/>
    <col min="12291" max="12291" width="5.875" style="2" customWidth="1"/>
    <col min="12292" max="12292" width="10.875" style="2" customWidth="1"/>
    <col min="12293" max="12293" width="18.375" style="2" customWidth="1"/>
    <col min="12294" max="12294" width="14" style="2" customWidth="1"/>
    <col min="12295" max="12300" width="13.375" style="2" customWidth="1"/>
    <col min="12301" max="12544" width="14.625" style="2"/>
    <col min="12545" max="12545" width="13.375" style="2" customWidth="1"/>
    <col min="12546" max="12546" width="4.625" style="2" customWidth="1"/>
    <col min="12547" max="12547" width="5.875" style="2" customWidth="1"/>
    <col min="12548" max="12548" width="10.875" style="2" customWidth="1"/>
    <col min="12549" max="12549" width="18.375" style="2" customWidth="1"/>
    <col min="12550" max="12550" width="14" style="2" customWidth="1"/>
    <col min="12551" max="12556" width="13.375" style="2" customWidth="1"/>
    <col min="12557" max="12800" width="14.625" style="2"/>
    <col min="12801" max="12801" width="13.375" style="2" customWidth="1"/>
    <col min="12802" max="12802" width="4.625" style="2" customWidth="1"/>
    <col min="12803" max="12803" width="5.875" style="2" customWidth="1"/>
    <col min="12804" max="12804" width="10.875" style="2" customWidth="1"/>
    <col min="12805" max="12805" width="18.375" style="2" customWidth="1"/>
    <col min="12806" max="12806" width="14" style="2" customWidth="1"/>
    <col min="12807" max="12812" width="13.375" style="2" customWidth="1"/>
    <col min="12813" max="13056" width="14.625" style="2"/>
    <col min="13057" max="13057" width="13.375" style="2" customWidth="1"/>
    <col min="13058" max="13058" width="4.625" style="2" customWidth="1"/>
    <col min="13059" max="13059" width="5.875" style="2" customWidth="1"/>
    <col min="13060" max="13060" width="10.875" style="2" customWidth="1"/>
    <col min="13061" max="13061" width="18.375" style="2" customWidth="1"/>
    <col min="13062" max="13062" width="14" style="2" customWidth="1"/>
    <col min="13063" max="13068" width="13.375" style="2" customWidth="1"/>
    <col min="13069" max="13312" width="14.625" style="2"/>
    <col min="13313" max="13313" width="13.375" style="2" customWidth="1"/>
    <col min="13314" max="13314" width="4.625" style="2" customWidth="1"/>
    <col min="13315" max="13315" width="5.875" style="2" customWidth="1"/>
    <col min="13316" max="13316" width="10.875" style="2" customWidth="1"/>
    <col min="13317" max="13317" width="18.375" style="2" customWidth="1"/>
    <col min="13318" max="13318" width="14" style="2" customWidth="1"/>
    <col min="13319" max="13324" width="13.375" style="2" customWidth="1"/>
    <col min="13325" max="13568" width="14.625" style="2"/>
    <col min="13569" max="13569" width="13.375" style="2" customWidth="1"/>
    <col min="13570" max="13570" width="4.625" style="2" customWidth="1"/>
    <col min="13571" max="13571" width="5.875" style="2" customWidth="1"/>
    <col min="13572" max="13572" width="10.875" style="2" customWidth="1"/>
    <col min="13573" max="13573" width="18.375" style="2" customWidth="1"/>
    <col min="13574" max="13574" width="14" style="2" customWidth="1"/>
    <col min="13575" max="13580" width="13.375" style="2" customWidth="1"/>
    <col min="13581" max="13824" width="14.625" style="2"/>
    <col min="13825" max="13825" width="13.375" style="2" customWidth="1"/>
    <col min="13826" max="13826" width="4.625" style="2" customWidth="1"/>
    <col min="13827" max="13827" width="5.875" style="2" customWidth="1"/>
    <col min="13828" max="13828" width="10.875" style="2" customWidth="1"/>
    <col min="13829" max="13829" width="18.375" style="2" customWidth="1"/>
    <col min="13830" max="13830" width="14" style="2" customWidth="1"/>
    <col min="13831" max="13836" width="13.375" style="2" customWidth="1"/>
    <col min="13837" max="14080" width="14.625" style="2"/>
    <col min="14081" max="14081" width="13.375" style="2" customWidth="1"/>
    <col min="14082" max="14082" width="4.625" style="2" customWidth="1"/>
    <col min="14083" max="14083" width="5.875" style="2" customWidth="1"/>
    <col min="14084" max="14084" width="10.875" style="2" customWidth="1"/>
    <col min="14085" max="14085" width="18.375" style="2" customWidth="1"/>
    <col min="14086" max="14086" width="14" style="2" customWidth="1"/>
    <col min="14087" max="14092" width="13.375" style="2" customWidth="1"/>
    <col min="14093" max="14336" width="14.625" style="2"/>
    <col min="14337" max="14337" width="13.375" style="2" customWidth="1"/>
    <col min="14338" max="14338" width="4.625" style="2" customWidth="1"/>
    <col min="14339" max="14339" width="5.875" style="2" customWidth="1"/>
    <col min="14340" max="14340" width="10.875" style="2" customWidth="1"/>
    <col min="14341" max="14341" width="18.375" style="2" customWidth="1"/>
    <col min="14342" max="14342" width="14" style="2" customWidth="1"/>
    <col min="14343" max="14348" width="13.375" style="2" customWidth="1"/>
    <col min="14349" max="14592" width="14.625" style="2"/>
    <col min="14593" max="14593" width="13.375" style="2" customWidth="1"/>
    <col min="14594" max="14594" width="4.625" style="2" customWidth="1"/>
    <col min="14595" max="14595" width="5.875" style="2" customWidth="1"/>
    <col min="14596" max="14596" width="10.875" style="2" customWidth="1"/>
    <col min="14597" max="14597" width="18.375" style="2" customWidth="1"/>
    <col min="14598" max="14598" width="14" style="2" customWidth="1"/>
    <col min="14599" max="14604" width="13.375" style="2" customWidth="1"/>
    <col min="14605" max="14848" width="14.625" style="2"/>
    <col min="14849" max="14849" width="13.375" style="2" customWidth="1"/>
    <col min="14850" max="14850" width="4.625" style="2" customWidth="1"/>
    <col min="14851" max="14851" width="5.875" style="2" customWidth="1"/>
    <col min="14852" max="14852" width="10.875" style="2" customWidth="1"/>
    <col min="14853" max="14853" width="18.375" style="2" customWidth="1"/>
    <col min="14854" max="14854" width="14" style="2" customWidth="1"/>
    <col min="14855" max="14860" width="13.375" style="2" customWidth="1"/>
    <col min="14861" max="15104" width="14.625" style="2"/>
    <col min="15105" max="15105" width="13.375" style="2" customWidth="1"/>
    <col min="15106" max="15106" width="4.625" style="2" customWidth="1"/>
    <col min="15107" max="15107" width="5.875" style="2" customWidth="1"/>
    <col min="15108" max="15108" width="10.875" style="2" customWidth="1"/>
    <col min="15109" max="15109" width="18.375" style="2" customWidth="1"/>
    <col min="15110" max="15110" width="14" style="2" customWidth="1"/>
    <col min="15111" max="15116" width="13.375" style="2" customWidth="1"/>
    <col min="15117" max="15360" width="14.625" style="2"/>
    <col min="15361" max="15361" width="13.375" style="2" customWidth="1"/>
    <col min="15362" max="15362" width="4.625" style="2" customWidth="1"/>
    <col min="15363" max="15363" width="5.875" style="2" customWidth="1"/>
    <col min="15364" max="15364" width="10.875" style="2" customWidth="1"/>
    <col min="15365" max="15365" width="18.375" style="2" customWidth="1"/>
    <col min="15366" max="15366" width="14" style="2" customWidth="1"/>
    <col min="15367" max="15372" width="13.375" style="2" customWidth="1"/>
    <col min="15373" max="15616" width="14.625" style="2"/>
    <col min="15617" max="15617" width="13.375" style="2" customWidth="1"/>
    <col min="15618" max="15618" width="4.625" style="2" customWidth="1"/>
    <col min="15619" max="15619" width="5.875" style="2" customWidth="1"/>
    <col min="15620" max="15620" width="10.875" style="2" customWidth="1"/>
    <col min="15621" max="15621" width="18.375" style="2" customWidth="1"/>
    <col min="15622" max="15622" width="14" style="2" customWidth="1"/>
    <col min="15623" max="15628" width="13.375" style="2" customWidth="1"/>
    <col min="15629" max="15872" width="14.625" style="2"/>
    <col min="15873" max="15873" width="13.375" style="2" customWidth="1"/>
    <col min="15874" max="15874" width="4.625" style="2" customWidth="1"/>
    <col min="15875" max="15875" width="5.875" style="2" customWidth="1"/>
    <col min="15876" max="15876" width="10.875" style="2" customWidth="1"/>
    <col min="15877" max="15877" width="18.375" style="2" customWidth="1"/>
    <col min="15878" max="15878" width="14" style="2" customWidth="1"/>
    <col min="15879" max="15884" width="13.375" style="2" customWidth="1"/>
    <col min="15885" max="16128" width="14.625" style="2"/>
    <col min="16129" max="16129" width="13.375" style="2" customWidth="1"/>
    <col min="16130" max="16130" width="4.625" style="2" customWidth="1"/>
    <col min="16131" max="16131" width="5.875" style="2" customWidth="1"/>
    <col min="16132" max="16132" width="10.875" style="2" customWidth="1"/>
    <col min="16133" max="16133" width="18.375" style="2" customWidth="1"/>
    <col min="16134" max="16134" width="14" style="2" customWidth="1"/>
    <col min="16135" max="16140" width="13.375" style="2" customWidth="1"/>
    <col min="16141" max="16384" width="14.625" style="2"/>
  </cols>
  <sheetData>
    <row r="1" spans="1:12" x14ac:dyDescent="0.2">
      <c r="A1" s="1"/>
    </row>
    <row r="6" spans="1:12" x14ac:dyDescent="0.2">
      <c r="B6" s="13"/>
      <c r="C6" s="13"/>
      <c r="D6" s="13"/>
      <c r="E6" s="13"/>
      <c r="F6" s="14" t="s">
        <v>183</v>
      </c>
      <c r="L6" s="13"/>
    </row>
    <row r="7" spans="1:12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5" t="s">
        <v>111</v>
      </c>
      <c r="L7" s="3"/>
    </row>
    <row r="8" spans="1:12" x14ac:dyDescent="0.2">
      <c r="F8" s="32" t="s">
        <v>112</v>
      </c>
      <c r="G8" s="32" t="s">
        <v>113</v>
      </c>
      <c r="H8" s="32" t="s">
        <v>114</v>
      </c>
      <c r="I8" s="32" t="s">
        <v>115</v>
      </c>
      <c r="J8" s="8">
        <v>2000</v>
      </c>
      <c r="K8" s="8" t="s">
        <v>70</v>
      </c>
      <c r="L8" s="8" t="s">
        <v>6</v>
      </c>
    </row>
    <row r="9" spans="1:12" x14ac:dyDescent="0.2">
      <c r="B9" s="9"/>
      <c r="C9" s="9"/>
      <c r="D9" s="9"/>
      <c r="E9" s="9"/>
      <c r="F9" s="10" t="s">
        <v>116</v>
      </c>
      <c r="G9" s="10" t="s">
        <v>117</v>
      </c>
      <c r="H9" s="10" t="s">
        <v>118</v>
      </c>
      <c r="I9" s="10" t="s">
        <v>119</v>
      </c>
      <c r="J9" s="10" t="s">
        <v>120</v>
      </c>
      <c r="K9" s="10" t="s">
        <v>121</v>
      </c>
      <c r="L9" s="10" t="s">
        <v>122</v>
      </c>
    </row>
    <row r="10" spans="1:12" x14ac:dyDescent="0.2">
      <c r="F10" s="35"/>
    </row>
    <row r="11" spans="1:12" x14ac:dyDescent="0.2">
      <c r="B11" s="13"/>
      <c r="C11" s="13"/>
      <c r="D11" s="14" t="s">
        <v>184</v>
      </c>
      <c r="E11" s="13"/>
      <c r="F11" s="11">
        <v>132876.96100000001</v>
      </c>
      <c r="G11" s="13">
        <v>139700</v>
      </c>
      <c r="H11" s="36">
        <v>134872</v>
      </c>
      <c r="I11" s="13">
        <v>135902</v>
      </c>
      <c r="J11" s="13">
        <v>132627</v>
      </c>
      <c r="K11" s="13">
        <v>131719</v>
      </c>
      <c r="L11" s="13">
        <v>128784.66499999999</v>
      </c>
    </row>
    <row r="12" spans="1:12" x14ac:dyDescent="0.2">
      <c r="B12" s="13"/>
      <c r="F12" s="11"/>
      <c r="G12" s="13"/>
      <c r="H12" s="36"/>
      <c r="I12" s="13"/>
      <c r="J12" s="13"/>
      <c r="K12" s="13"/>
      <c r="L12" s="13"/>
    </row>
    <row r="13" spans="1:12" x14ac:dyDescent="0.2">
      <c r="B13" s="13"/>
      <c r="C13" s="1" t="s">
        <v>14</v>
      </c>
      <c r="F13" s="16">
        <v>123812.909</v>
      </c>
      <c r="G13" s="18">
        <v>13927</v>
      </c>
      <c r="H13" s="21">
        <v>125877</v>
      </c>
      <c r="I13" s="18">
        <v>126787</v>
      </c>
      <c r="J13" s="18">
        <v>123757</v>
      </c>
      <c r="K13" s="18">
        <v>122902</v>
      </c>
      <c r="L13" s="18">
        <v>120164.802</v>
      </c>
    </row>
    <row r="14" spans="1:12" x14ac:dyDescent="0.2">
      <c r="B14" s="13"/>
      <c r="C14" s="1" t="s">
        <v>185</v>
      </c>
      <c r="F14" s="16">
        <v>123812.909</v>
      </c>
      <c r="G14" s="18">
        <v>130928</v>
      </c>
      <c r="H14" s="18">
        <v>125877</v>
      </c>
      <c r="I14" s="18">
        <v>126787</v>
      </c>
      <c r="J14" s="18">
        <v>123757</v>
      </c>
      <c r="K14" s="18">
        <v>122902</v>
      </c>
      <c r="L14" s="18">
        <v>120164.802</v>
      </c>
    </row>
    <row r="15" spans="1:12" x14ac:dyDescent="0.2">
      <c r="B15" s="13"/>
      <c r="D15" s="1" t="s">
        <v>186</v>
      </c>
      <c r="F15" s="16">
        <v>55117.905999999995</v>
      </c>
      <c r="G15" s="18">
        <v>60450</v>
      </c>
      <c r="H15" s="18">
        <v>53048</v>
      </c>
      <c r="I15" s="18">
        <v>52216</v>
      </c>
      <c r="J15" s="18">
        <v>50605</v>
      </c>
      <c r="K15" s="18">
        <v>48689</v>
      </c>
      <c r="L15" s="18">
        <v>46227.01</v>
      </c>
    </row>
    <row r="16" spans="1:12" x14ac:dyDescent="0.2">
      <c r="D16" s="1" t="s">
        <v>187</v>
      </c>
      <c r="F16" s="19">
        <v>40866.576999999997</v>
      </c>
      <c r="G16" s="21">
        <v>46512</v>
      </c>
      <c r="H16" s="21">
        <v>41347</v>
      </c>
      <c r="I16" s="21">
        <v>40859</v>
      </c>
      <c r="J16" s="21">
        <v>39339</v>
      </c>
      <c r="K16" s="37">
        <v>38120</v>
      </c>
      <c r="L16" s="21">
        <v>36066.300999999999</v>
      </c>
    </row>
    <row r="17" spans="3:12" x14ac:dyDescent="0.2">
      <c r="D17" s="1" t="s">
        <v>188</v>
      </c>
      <c r="F17" s="19">
        <v>14251.329</v>
      </c>
      <c r="G17" s="21">
        <v>13938</v>
      </c>
      <c r="H17" s="21">
        <v>11701</v>
      </c>
      <c r="I17" s="21">
        <v>11357</v>
      </c>
      <c r="J17" s="21">
        <v>11266</v>
      </c>
      <c r="K17" s="37">
        <v>10569</v>
      </c>
      <c r="L17" s="21">
        <v>10160.709000000001</v>
      </c>
    </row>
    <row r="18" spans="3:12" x14ac:dyDescent="0.2">
      <c r="F18" s="22"/>
    </row>
    <row r="19" spans="3:12" x14ac:dyDescent="0.2">
      <c r="D19" s="1" t="s">
        <v>189</v>
      </c>
      <c r="F19" s="16">
        <v>60863.260999999999</v>
      </c>
      <c r="G19" s="18">
        <v>61739</v>
      </c>
      <c r="H19" s="21">
        <v>63933</v>
      </c>
      <c r="I19" s="18">
        <v>65264</v>
      </c>
      <c r="J19" s="18">
        <v>63969</v>
      </c>
      <c r="K19" s="18">
        <v>65197</v>
      </c>
      <c r="L19" s="18">
        <v>65081.891999999993</v>
      </c>
    </row>
    <row r="20" spans="3:12" x14ac:dyDescent="0.2">
      <c r="D20" s="1" t="s">
        <v>190</v>
      </c>
      <c r="F20" s="16">
        <v>60550.881000000001</v>
      </c>
      <c r="G20" s="18">
        <v>61410</v>
      </c>
      <c r="H20" s="18">
        <v>63601</v>
      </c>
      <c r="I20" s="18">
        <v>64922</v>
      </c>
      <c r="J20" s="18">
        <v>63581</v>
      </c>
      <c r="K20" s="18">
        <v>64788</v>
      </c>
      <c r="L20" s="18">
        <v>64680.140999999996</v>
      </c>
    </row>
    <row r="21" spans="3:12" x14ac:dyDescent="0.2">
      <c r="E21" s="1" t="s">
        <v>191</v>
      </c>
      <c r="F21" s="19">
        <v>25933.996999999999</v>
      </c>
      <c r="G21" s="21">
        <v>26217</v>
      </c>
      <c r="H21" s="21">
        <v>26910</v>
      </c>
      <c r="I21" s="21">
        <v>27224</v>
      </c>
      <c r="J21" s="21">
        <v>26838</v>
      </c>
      <c r="K21" s="37">
        <v>26900</v>
      </c>
      <c r="L21" s="21">
        <v>26385.858</v>
      </c>
    </row>
    <row r="22" spans="3:12" x14ac:dyDescent="0.2">
      <c r="E22" s="1" t="s">
        <v>192</v>
      </c>
      <c r="F22" s="19">
        <v>21848.416000000001</v>
      </c>
      <c r="G22" s="21">
        <v>21990</v>
      </c>
      <c r="H22" s="21">
        <v>23073</v>
      </c>
      <c r="I22" s="21">
        <v>24108</v>
      </c>
      <c r="J22" s="21">
        <v>23070</v>
      </c>
      <c r="K22" s="37">
        <v>24147</v>
      </c>
      <c r="L22" s="21">
        <v>25206.569</v>
      </c>
    </row>
    <row r="23" spans="3:12" x14ac:dyDescent="0.2">
      <c r="E23" s="1" t="s">
        <v>193</v>
      </c>
      <c r="F23" s="19">
        <v>12768.468000000001</v>
      </c>
      <c r="G23" s="21">
        <v>13203</v>
      </c>
      <c r="H23" s="21">
        <v>13618</v>
      </c>
      <c r="I23" s="21">
        <v>13590</v>
      </c>
      <c r="J23" s="21">
        <v>13673</v>
      </c>
      <c r="K23" s="37">
        <v>13741</v>
      </c>
      <c r="L23" s="21">
        <v>13087.714</v>
      </c>
    </row>
    <row r="24" spans="3:12" x14ac:dyDescent="0.2">
      <c r="D24" s="1" t="s">
        <v>194</v>
      </c>
      <c r="E24" s="13"/>
      <c r="F24" s="19">
        <v>312.38</v>
      </c>
      <c r="G24" s="21">
        <v>328</v>
      </c>
      <c r="H24" s="21">
        <v>332</v>
      </c>
      <c r="I24" s="21">
        <v>342</v>
      </c>
      <c r="J24" s="21">
        <v>388</v>
      </c>
      <c r="K24" s="37">
        <v>409</v>
      </c>
      <c r="L24" s="21">
        <v>401.75099999999998</v>
      </c>
    </row>
    <row r="25" spans="3:12" x14ac:dyDescent="0.2">
      <c r="D25" s="1" t="s">
        <v>195</v>
      </c>
      <c r="E25" s="13"/>
      <c r="F25" s="19">
        <v>1549.9780000000001</v>
      </c>
      <c r="G25" s="21">
        <v>1593</v>
      </c>
      <c r="H25" s="21">
        <v>1632</v>
      </c>
      <c r="I25" s="21">
        <v>1680</v>
      </c>
      <c r="J25" s="21">
        <v>1742</v>
      </c>
      <c r="K25" s="37">
        <v>1800</v>
      </c>
      <c r="L25" s="21">
        <v>1851.2080000000001</v>
      </c>
    </row>
    <row r="26" spans="3:12" x14ac:dyDescent="0.2">
      <c r="D26" s="1" t="s">
        <v>196</v>
      </c>
      <c r="F26" s="19">
        <v>5703.3770000000004</v>
      </c>
      <c r="G26" s="21">
        <v>6727</v>
      </c>
      <c r="H26" s="21">
        <v>6893</v>
      </c>
      <c r="I26" s="21">
        <v>7322</v>
      </c>
      <c r="J26" s="21">
        <v>7262</v>
      </c>
      <c r="K26" s="37">
        <v>7075</v>
      </c>
      <c r="L26" s="21">
        <v>6854.1369999999997</v>
      </c>
    </row>
    <row r="27" spans="3:12" x14ac:dyDescent="0.2">
      <c r="D27" s="1" t="s">
        <v>197</v>
      </c>
      <c r="F27" s="19">
        <v>578.38699999999994</v>
      </c>
      <c r="G27" s="21">
        <v>419</v>
      </c>
      <c r="H27" s="21">
        <v>370</v>
      </c>
      <c r="I27" s="21">
        <v>305</v>
      </c>
      <c r="J27" s="21">
        <v>179</v>
      </c>
      <c r="K27" s="37">
        <v>141</v>
      </c>
      <c r="L27" s="21">
        <v>150.55500000000001</v>
      </c>
    </row>
    <row r="28" spans="3:12" x14ac:dyDescent="0.2">
      <c r="C28" s="1" t="s">
        <v>198</v>
      </c>
      <c r="F28" s="26" t="s">
        <v>128</v>
      </c>
      <c r="G28" s="24" t="s">
        <v>128</v>
      </c>
      <c r="H28" s="24" t="s">
        <v>128</v>
      </c>
      <c r="I28" s="24" t="s">
        <v>128</v>
      </c>
      <c r="J28" s="24" t="s">
        <v>128</v>
      </c>
      <c r="K28" s="38" t="s">
        <v>128</v>
      </c>
      <c r="L28" s="24" t="s">
        <v>128</v>
      </c>
    </row>
    <row r="29" spans="3:12" x14ac:dyDescent="0.2">
      <c r="F29" s="22"/>
    </row>
    <row r="30" spans="3:12" x14ac:dyDescent="0.2">
      <c r="C30" s="1" t="s">
        <v>30</v>
      </c>
      <c r="F30" s="16">
        <v>9064.0519999999997</v>
      </c>
      <c r="G30" s="18">
        <v>8772.5</v>
      </c>
      <c r="H30" s="18">
        <v>8995</v>
      </c>
      <c r="I30" s="18">
        <v>9115</v>
      </c>
      <c r="J30" s="18">
        <v>8870</v>
      </c>
      <c r="K30" s="18">
        <v>8817</v>
      </c>
      <c r="L30" s="18">
        <v>8619.8629999999994</v>
      </c>
    </row>
    <row r="31" spans="3:12" x14ac:dyDescent="0.2">
      <c r="D31" s="1" t="s">
        <v>199</v>
      </c>
      <c r="F31" s="19">
        <v>525.05700000000002</v>
      </c>
      <c r="G31" s="21">
        <v>516</v>
      </c>
      <c r="H31" s="21">
        <v>504</v>
      </c>
      <c r="I31" s="21">
        <v>529</v>
      </c>
      <c r="J31" s="21">
        <v>527</v>
      </c>
      <c r="K31" s="37">
        <v>506</v>
      </c>
      <c r="L31" s="21">
        <v>504.58699999999999</v>
      </c>
    </row>
    <row r="32" spans="3:12" x14ac:dyDescent="0.2">
      <c r="D32" s="1" t="s">
        <v>200</v>
      </c>
      <c r="F32" s="19">
        <v>2402.6239999999998</v>
      </c>
      <c r="G32" s="21">
        <v>2231</v>
      </c>
      <c r="H32" s="21">
        <v>2358</v>
      </c>
      <c r="I32" s="21">
        <v>2381</v>
      </c>
      <c r="J32" s="21">
        <v>2359</v>
      </c>
      <c r="K32" s="37">
        <v>2236</v>
      </c>
      <c r="L32" s="21">
        <v>2078.5360000000001</v>
      </c>
    </row>
    <row r="33" spans="1:12" x14ac:dyDescent="0.2">
      <c r="D33" s="1" t="s">
        <v>201</v>
      </c>
      <c r="F33" s="19">
        <v>6136.3710000000001</v>
      </c>
      <c r="G33" s="21">
        <v>6025</v>
      </c>
      <c r="H33" s="21">
        <v>6134</v>
      </c>
      <c r="I33" s="21">
        <v>6205</v>
      </c>
      <c r="J33" s="21">
        <v>5984</v>
      </c>
      <c r="K33" s="37">
        <v>6075</v>
      </c>
      <c r="L33" s="21">
        <v>6036.74</v>
      </c>
    </row>
    <row r="34" spans="1:12" x14ac:dyDescent="0.2">
      <c r="F34" s="19"/>
      <c r="G34" s="21"/>
      <c r="H34" s="21"/>
      <c r="I34" s="21"/>
      <c r="J34" s="21"/>
      <c r="K34" s="37"/>
      <c r="L34" s="37"/>
    </row>
    <row r="35" spans="1:12" x14ac:dyDescent="0.2">
      <c r="C35" s="1" t="s">
        <v>202</v>
      </c>
      <c r="D35" s="13"/>
      <c r="F35" s="26" t="s">
        <v>26</v>
      </c>
      <c r="G35" s="24" t="s">
        <v>26</v>
      </c>
      <c r="H35" s="24" t="s">
        <v>26</v>
      </c>
      <c r="I35" s="24" t="s">
        <v>26</v>
      </c>
      <c r="J35" s="24" t="s">
        <v>26</v>
      </c>
      <c r="K35" s="38" t="s">
        <v>26</v>
      </c>
      <c r="L35" s="38" t="s">
        <v>26</v>
      </c>
    </row>
    <row r="36" spans="1:12" ht="18" thickBot="1" x14ac:dyDescent="0.25">
      <c r="B36" s="3"/>
      <c r="C36" s="27"/>
      <c r="D36" s="27"/>
      <c r="E36" s="3"/>
      <c r="F36" s="34"/>
      <c r="G36" s="3"/>
      <c r="H36" s="3"/>
      <c r="I36" s="27"/>
      <c r="J36" s="27"/>
      <c r="K36" s="27"/>
      <c r="L36" s="27"/>
    </row>
    <row r="37" spans="1:12" x14ac:dyDescent="0.2">
      <c r="C37" s="13"/>
      <c r="D37" s="13"/>
      <c r="F37" s="1" t="s">
        <v>146</v>
      </c>
      <c r="G37" s="13"/>
      <c r="H37" s="13"/>
      <c r="I37" s="13"/>
      <c r="J37" s="13"/>
    </row>
    <row r="38" spans="1:12" x14ac:dyDescent="0.2">
      <c r="A38" s="1"/>
      <c r="C38" s="13"/>
      <c r="D38" s="13"/>
      <c r="F38" s="13"/>
      <c r="G38" s="13"/>
      <c r="H38" s="13"/>
      <c r="I38" s="13"/>
      <c r="J38" s="13"/>
      <c r="K38" s="13"/>
    </row>
  </sheetData>
  <phoneticPr fontId="2"/>
  <pageMargins left="0.46" right="0.49" top="0.63" bottom="0.53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56" width="14.625" style="2"/>
    <col min="257" max="257" width="13.375" style="2" customWidth="1"/>
    <col min="258" max="512" width="14.625" style="2"/>
    <col min="513" max="513" width="13.375" style="2" customWidth="1"/>
    <col min="514" max="768" width="14.625" style="2"/>
    <col min="769" max="769" width="13.375" style="2" customWidth="1"/>
    <col min="770" max="1024" width="14.625" style="2"/>
    <col min="1025" max="1025" width="13.375" style="2" customWidth="1"/>
    <col min="1026" max="1280" width="14.625" style="2"/>
    <col min="1281" max="1281" width="13.375" style="2" customWidth="1"/>
    <col min="1282" max="1536" width="14.625" style="2"/>
    <col min="1537" max="1537" width="13.375" style="2" customWidth="1"/>
    <col min="1538" max="1792" width="14.625" style="2"/>
    <col min="1793" max="1793" width="13.375" style="2" customWidth="1"/>
    <col min="1794" max="2048" width="14.625" style="2"/>
    <col min="2049" max="2049" width="13.375" style="2" customWidth="1"/>
    <col min="2050" max="2304" width="14.625" style="2"/>
    <col min="2305" max="2305" width="13.375" style="2" customWidth="1"/>
    <col min="2306" max="2560" width="14.625" style="2"/>
    <col min="2561" max="2561" width="13.375" style="2" customWidth="1"/>
    <col min="2562" max="2816" width="14.625" style="2"/>
    <col min="2817" max="2817" width="13.375" style="2" customWidth="1"/>
    <col min="2818" max="3072" width="14.625" style="2"/>
    <col min="3073" max="3073" width="13.375" style="2" customWidth="1"/>
    <col min="3074" max="3328" width="14.625" style="2"/>
    <col min="3329" max="3329" width="13.375" style="2" customWidth="1"/>
    <col min="3330" max="3584" width="14.625" style="2"/>
    <col min="3585" max="3585" width="13.375" style="2" customWidth="1"/>
    <col min="3586" max="3840" width="14.625" style="2"/>
    <col min="3841" max="3841" width="13.375" style="2" customWidth="1"/>
    <col min="3842" max="4096" width="14.625" style="2"/>
    <col min="4097" max="4097" width="13.375" style="2" customWidth="1"/>
    <col min="4098" max="4352" width="14.625" style="2"/>
    <col min="4353" max="4353" width="13.375" style="2" customWidth="1"/>
    <col min="4354" max="4608" width="14.625" style="2"/>
    <col min="4609" max="4609" width="13.375" style="2" customWidth="1"/>
    <col min="4610" max="4864" width="14.625" style="2"/>
    <col min="4865" max="4865" width="13.375" style="2" customWidth="1"/>
    <col min="4866" max="5120" width="14.625" style="2"/>
    <col min="5121" max="5121" width="13.375" style="2" customWidth="1"/>
    <col min="5122" max="5376" width="14.625" style="2"/>
    <col min="5377" max="5377" width="13.375" style="2" customWidth="1"/>
    <col min="5378" max="5632" width="14.625" style="2"/>
    <col min="5633" max="5633" width="13.375" style="2" customWidth="1"/>
    <col min="5634" max="5888" width="14.625" style="2"/>
    <col min="5889" max="5889" width="13.375" style="2" customWidth="1"/>
    <col min="5890" max="6144" width="14.625" style="2"/>
    <col min="6145" max="6145" width="13.375" style="2" customWidth="1"/>
    <col min="6146" max="6400" width="14.625" style="2"/>
    <col min="6401" max="6401" width="13.375" style="2" customWidth="1"/>
    <col min="6402" max="6656" width="14.625" style="2"/>
    <col min="6657" max="6657" width="13.375" style="2" customWidth="1"/>
    <col min="6658" max="6912" width="14.625" style="2"/>
    <col min="6913" max="6913" width="13.375" style="2" customWidth="1"/>
    <col min="6914" max="7168" width="14.625" style="2"/>
    <col min="7169" max="7169" width="13.375" style="2" customWidth="1"/>
    <col min="7170" max="7424" width="14.625" style="2"/>
    <col min="7425" max="7425" width="13.375" style="2" customWidth="1"/>
    <col min="7426" max="7680" width="14.625" style="2"/>
    <col min="7681" max="7681" width="13.375" style="2" customWidth="1"/>
    <col min="7682" max="7936" width="14.625" style="2"/>
    <col min="7937" max="7937" width="13.375" style="2" customWidth="1"/>
    <col min="7938" max="8192" width="14.625" style="2"/>
    <col min="8193" max="8193" width="13.375" style="2" customWidth="1"/>
    <col min="8194" max="8448" width="14.625" style="2"/>
    <col min="8449" max="8449" width="13.375" style="2" customWidth="1"/>
    <col min="8450" max="8704" width="14.625" style="2"/>
    <col min="8705" max="8705" width="13.375" style="2" customWidth="1"/>
    <col min="8706" max="8960" width="14.625" style="2"/>
    <col min="8961" max="8961" width="13.375" style="2" customWidth="1"/>
    <col min="8962" max="9216" width="14.625" style="2"/>
    <col min="9217" max="9217" width="13.375" style="2" customWidth="1"/>
    <col min="9218" max="9472" width="14.625" style="2"/>
    <col min="9473" max="9473" width="13.375" style="2" customWidth="1"/>
    <col min="9474" max="9728" width="14.625" style="2"/>
    <col min="9729" max="9729" width="13.375" style="2" customWidth="1"/>
    <col min="9730" max="9984" width="14.625" style="2"/>
    <col min="9985" max="9985" width="13.375" style="2" customWidth="1"/>
    <col min="9986" max="10240" width="14.625" style="2"/>
    <col min="10241" max="10241" width="13.375" style="2" customWidth="1"/>
    <col min="10242" max="10496" width="14.625" style="2"/>
    <col min="10497" max="10497" width="13.375" style="2" customWidth="1"/>
    <col min="10498" max="10752" width="14.625" style="2"/>
    <col min="10753" max="10753" width="13.375" style="2" customWidth="1"/>
    <col min="10754" max="11008" width="14.625" style="2"/>
    <col min="11009" max="11009" width="13.375" style="2" customWidth="1"/>
    <col min="11010" max="11264" width="14.625" style="2"/>
    <col min="11265" max="11265" width="13.375" style="2" customWidth="1"/>
    <col min="11266" max="11520" width="14.625" style="2"/>
    <col min="11521" max="11521" width="13.375" style="2" customWidth="1"/>
    <col min="11522" max="11776" width="14.625" style="2"/>
    <col min="11777" max="11777" width="13.375" style="2" customWidth="1"/>
    <col min="11778" max="12032" width="14.625" style="2"/>
    <col min="12033" max="12033" width="13.375" style="2" customWidth="1"/>
    <col min="12034" max="12288" width="14.625" style="2"/>
    <col min="12289" max="12289" width="13.375" style="2" customWidth="1"/>
    <col min="12290" max="12544" width="14.625" style="2"/>
    <col min="12545" max="12545" width="13.375" style="2" customWidth="1"/>
    <col min="12546" max="12800" width="14.625" style="2"/>
    <col min="12801" max="12801" width="13.375" style="2" customWidth="1"/>
    <col min="12802" max="13056" width="14.625" style="2"/>
    <col min="13057" max="13057" width="13.375" style="2" customWidth="1"/>
    <col min="13058" max="13312" width="14.625" style="2"/>
    <col min="13313" max="13313" width="13.375" style="2" customWidth="1"/>
    <col min="13314" max="13568" width="14.625" style="2"/>
    <col min="13569" max="13569" width="13.375" style="2" customWidth="1"/>
    <col min="13570" max="13824" width="14.625" style="2"/>
    <col min="13825" max="13825" width="13.375" style="2" customWidth="1"/>
    <col min="13826" max="14080" width="14.625" style="2"/>
    <col min="14081" max="14081" width="13.375" style="2" customWidth="1"/>
    <col min="14082" max="14336" width="14.625" style="2"/>
    <col min="14337" max="14337" width="13.375" style="2" customWidth="1"/>
    <col min="14338" max="14592" width="14.625" style="2"/>
    <col min="14593" max="14593" width="13.375" style="2" customWidth="1"/>
    <col min="14594" max="14848" width="14.625" style="2"/>
    <col min="14849" max="14849" width="13.375" style="2" customWidth="1"/>
    <col min="14850" max="15104" width="14.625" style="2"/>
    <col min="15105" max="15105" width="13.375" style="2" customWidth="1"/>
    <col min="15106" max="15360" width="14.625" style="2"/>
    <col min="15361" max="15361" width="13.375" style="2" customWidth="1"/>
    <col min="15362" max="15616" width="14.625" style="2"/>
    <col min="15617" max="15617" width="13.375" style="2" customWidth="1"/>
    <col min="15618" max="15872" width="14.625" style="2"/>
    <col min="15873" max="15873" width="13.375" style="2" customWidth="1"/>
    <col min="15874" max="16128" width="14.625" style="2"/>
    <col min="16129" max="16129" width="13.375" style="2" customWidth="1"/>
    <col min="16130" max="16384" width="14.625" style="2"/>
  </cols>
  <sheetData>
    <row r="1" spans="1:10" x14ac:dyDescent="0.2">
      <c r="A1" s="1"/>
    </row>
    <row r="6" spans="1:10" x14ac:dyDescent="0.2">
      <c r="D6" s="14" t="s">
        <v>203</v>
      </c>
    </row>
    <row r="7" spans="1:10" ht="18" thickBot="1" x14ac:dyDescent="0.25">
      <c r="B7" s="3"/>
      <c r="C7" s="3"/>
      <c r="D7" s="5" t="s">
        <v>204</v>
      </c>
      <c r="E7" s="3"/>
      <c r="F7" s="3"/>
      <c r="G7" s="3"/>
      <c r="H7" s="3"/>
      <c r="I7" s="3"/>
      <c r="J7" s="3"/>
    </row>
    <row r="8" spans="1:10" x14ac:dyDescent="0.2">
      <c r="C8" s="22"/>
      <c r="F8" s="22"/>
    </row>
    <row r="9" spans="1:10" x14ac:dyDescent="0.2">
      <c r="C9" s="10" t="s">
        <v>205</v>
      </c>
      <c r="D9" s="9"/>
      <c r="E9" s="9"/>
      <c r="F9" s="39"/>
      <c r="G9" s="40" t="s">
        <v>206</v>
      </c>
      <c r="H9" s="9"/>
      <c r="I9" s="9"/>
      <c r="J9" s="9"/>
    </row>
    <row r="10" spans="1:10" x14ac:dyDescent="0.2">
      <c r="C10" s="8">
        <v>2000</v>
      </c>
      <c r="D10" s="8" t="s">
        <v>207</v>
      </c>
      <c r="E10" s="8" t="s">
        <v>208</v>
      </c>
      <c r="F10" s="41" t="s">
        <v>209</v>
      </c>
      <c r="G10" s="41" t="s">
        <v>210</v>
      </c>
      <c r="H10" s="8">
        <v>2000</v>
      </c>
      <c r="I10" s="8" t="s">
        <v>207</v>
      </c>
      <c r="J10" s="8" t="s">
        <v>208</v>
      </c>
    </row>
    <row r="11" spans="1:10" x14ac:dyDescent="0.2">
      <c r="B11" s="9"/>
      <c r="C11" s="42" t="s">
        <v>211</v>
      </c>
      <c r="D11" s="42" t="s">
        <v>212</v>
      </c>
      <c r="E11" s="42" t="s">
        <v>213</v>
      </c>
      <c r="F11" s="42" t="s">
        <v>8</v>
      </c>
      <c r="G11" s="42" t="s">
        <v>9</v>
      </c>
      <c r="H11" s="42" t="s">
        <v>211</v>
      </c>
      <c r="I11" s="42" t="s">
        <v>212</v>
      </c>
      <c r="J11" s="42" t="s">
        <v>213</v>
      </c>
    </row>
    <row r="12" spans="1:10" x14ac:dyDescent="0.2">
      <c r="C12" s="35"/>
      <c r="F12" s="30" t="s">
        <v>214</v>
      </c>
      <c r="G12" s="30" t="s">
        <v>214</v>
      </c>
      <c r="H12" s="30" t="s">
        <v>214</v>
      </c>
      <c r="I12" s="30" t="s">
        <v>214</v>
      </c>
      <c r="J12" s="30" t="s">
        <v>214</v>
      </c>
    </row>
    <row r="13" spans="1:10" x14ac:dyDescent="0.2">
      <c r="B13" s="14" t="s">
        <v>215</v>
      </c>
      <c r="C13" s="43">
        <v>0.316</v>
      </c>
      <c r="D13" s="44">
        <v>0.31900000000000001</v>
      </c>
      <c r="E13" s="44">
        <v>0.32741999999999999</v>
      </c>
      <c r="F13" s="13">
        <v>523289</v>
      </c>
      <c r="G13" s="13">
        <v>522619</v>
      </c>
      <c r="H13" s="13">
        <v>519034</v>
      </c>
      <c r="I13" s="13">
        <v>518577</v>
      </c>
      <c r="J13" s="13">
        <v>525096.93699999992</v>
      </c>
    </row>
    <row r="14" spans="1:10" x14ac:dyDescent="0.2">
      <c r="C14" s="45"/>
      <c r="D14" s="46"/>
      <c r="E14" s="46"/>
      <c r="F14" s="13"/>
      <c r="G14" s="13"/>
      <c r="H14" s="13"/>
      <c r="I14" s="13"/>
      <c r="J14" s="13"/>
    </row>
    <row r="15" spans="1:10" x14ac:dyDescent="0.2">
      <c r="B15" s="1" t="s">
        <v>216</v>
      </c>
      <c r="C15" s="47">
        <v>0.80500000000000005</v>
      </c>
      <c r="D15" s="48">
        <v>0.79599999999999993</v>
      </c>
      <c r="E15" s="48">
        <v>0.80166666666666664</v>
      </c>
      <c r="F15" s="21">
        <v>152863</v>
      </c>
      <c r="G15" s="21">
        <v>149922</v>
      </c>
      <c r="H15" s="21">
        <v>149141</v>
      </c>
      <c r="I15" s="21">
        <v>149285</v>
      </c>
      <c r="J15" s="21">
        <v>150735.48000000001</v>
      </c>
    </row>
    <row r="16" spans="1:10" x14ac:dyDescent="0.2">
      <c r="B16" s="1" t="s">
        <v>217</v>
      </c>
      <c r="C16" s="47">
        <v>0.67100000000000004</v>
      </c>
      <c r="D16" s="48">
        <v>0.67099999999999993</v>
      </c>
      <c r="E16" s="48">
        <v>0.67433333333333323</v>
      </c>
      <c r="F16" s="21">
        <v>14913</v>
      </c>
      <c r="G16" s="21">
        <v>16925</v>
      </c>
      <c r="H16" s="21">
        <v>16724</v>
      </c>
      <c r="I16" s="21">
        <v>17409</v>
      </c>
      <c r="J16" s="21">
        <v>18508.154999999999</v>
      </c>
    </row>
    <row r="17" spans="2:10" x14ac:dyDescent="0.2">
      <c r="B17" s="1" t="s">
        <v>218</v>
      </c>
      <c r="C17" s="47">
        <v>0.55900000000000005</v>
      </c>
      <c r="D17" s="48">
        <v>0.56266666666666676</v>
      </c>
      <c r="E17" s="48">
        <v>0.57266666666666666</v>
      </c>
      <c r="F17" s="21">
        <v>21337</v>
      </c>
      <c r="G17" s="21">
        <v>21472</v>
      </c>
      <c r="H17" s="21">
        <v>21013</v>
      </c>
      <c r="I17" s="21">
        <v>20987</v>
      </c>
      <c r="J17" s="21">
        <v>21293.845000000001</v>
      </c>
    </row>
    <row r="18" spans="2:10" x14ac:dyDescent="0.2">
      <c r="B18" s="1" t="s">
        <v>219</v>
      </c>
      <c r="C18" s="47">
        <v>0.48199999999999998</v>
      </c>
      <c r="D18" s="48">
        <v>0.48666666666666664</v>
      </c>
      <c r="E18" s="48">
        <v>0.50666666666666671</v>
      </c>
      <c r="F18" s="21">
        <v>16951</v>
      </c>
      <c r="G18" s="21">
        <v>16621</v>
      </c>
      <c r="H18" s="21">
        <v>16329</v>
      </c>
      <c r="I18" s="21">
        <v>17303</v>
      </c>
      <c r="J18" s="21">
        <v>17671.791000000001</v>
      </c>
    </row>
    <row r="19" spans="2:10" x14ac:dyDescent="0.2">
      <c r="B19" s="1" t="s">
        <v>220</v>
      </c>
      <c r="C19" s="47">
        <v>0.53200000000000003</v>
      </c>
      <c r="D19" s="48">
        <v>0.53233333333333333</v>
      </c>
      <c r="E19" s="48">
        <v>0.55200000000000005</v>
      </c>
      <c r="F19" s="21">
        <v>17715</v>
      </c>
      <c r="G19" s="21">
        <v>16999</v>
      </c>
      <c r="H19" s="21">
        <v>16517</v>
      </c>
      <c r="I19" s="21">
        <v>16241</v>
      </c>
      <c r="J19" s="21">
        <v>16628.163</v>
      </c>
    </row>
    <row r="20" spans="2:10" x14ac:dyDescent="0.2">
      <c r="B20" s="1" t="s">
        <v>221</v>
      </c>
      <c r="C20" s="47">
        <v>0.497</v>
      </c>
      <c r="D20" s="48">
        <v>0.495</v>
      </c>
      <c r="E20" s="48">
        <v>0.501</v>
      </c>
      <c r="F20" s="21">
        <v>41140</v>
      </c>
      <c r="G20" s="21">
        <v>40272</v>
      </c>
      <c r="H20" s="21">
        <v>40275</v>
      </c>
      <c r="I20" s="21">
        <v>39009</v>
      </c>
      <c r="J20" s="21">
        <v>38148.601999999999</v>
      </c>
    </row>
    <row r="21" spans="2:10" x14ac:dyDescent="0.2">
      <c r="B21" s="1" t="s">
        <v>222</v>
      </c>
      <c r="C21" s="47">
        <v>0.45</v>
      </c>
      <c r="D21" s="48">
        <v>0.45133333333333331</v>
      </c>
      <c r="E21" s="48">
        <v>0.45533333333333331</v>
      </c>
      <c r="F21" s="21">
        <v>12413</v>
      </c>
      <c r="G21" s="21">
        <v>12086</v>
      </c>
      <c r="H21" s="21">
        <v>12031</v>
      </c>
      <c r="I21" s="21">
        <v>13277</v>
      </c>
      <c r="J21" s="21">
        <v>15549.103999999999</v>
      </c>
    </row>
    <row r="22" spans="2:10" x14ac:dyDescent="0.2">
      <c r="C22" s="47"/>
      <c r="D22" s="48"/>
      <c r="E22" s="48"/>
      <c r="F22" s="21"/>
      <c r="G22" s="21"/>
      <c r="H22" s="21"/>
      <c r="I22" s="21"/>
      <c r="J22" s="21"/>
    </row>
    <row r="23" spans="2:10" x14ac:dyDescent="0.2">
      <c r="B23" s="1" t="s">
        <v>223</v>
      </c>
      <c r="C23" s="47">
        <v>0.4</v>
      </c>
      <c r="D23" s="48">
        <v>0.40366666666666662</v>
      </c>
      <c r="E23" s="48">
        <v>0.41133333333333333</v>
      </c>
      <c r="F23" s="21">
        <v>6864</v>
      </c>
      <c r="G23" s="21">
        <v>6531</v>
      </c>
      <c r="H23" s="21">
        <v>6428</v>
      </c>
      <c r="I23" s="21">
        <v>6218</v>
      </c>
      <c r="J23" s="21">
        <v>6827.134</v>
      </c>
    </row>
    <row r="24" spans="2:10" x14ac:dyDescent="0.2">
      <c r="B24" s="1" t="s">
        <v>224</v>
      </c>
      <c r="C24" s="47">
        <v>0.27200000000000002</v>
      </c>
      <c r="D24" s="48">
        <v>0.27333333333333337</v>
      </c>
      <c r="E24" s="48">
        <v>0.27533333333333337</v>
      </c>
      <c r="F24" s="21">
        <v>5499</v>
      </c>
      <c r="G24" s="21">
        <v>6798</v>
      </c>
      <c r="H24" s="21">
        <v>7142</v>
      </c>
      <c r="I24" s="21">
        <v>7480</v>
      </c>
      <c r="J24" s="21">
        <v>7893.2489999999998</v>
      </c>
    </row>
    <row r="25" spans="2:10" x14ac:dyDescent="0.2">
      <c r="B25" s="1" t="s">
        <v>225</v>
      </c>
      <c r="C25" s="47">
        <v>0.16800000000000001</v>
      </c>
      <c r="D25" s="48">
        <v>0.16800000000000001</v>
      </c>
      <c r="E25" s="48">
        <v>0.17433333333333334</v>
      </c>
      <c r="F25" s="21">
        <v>6761</v>
      </c>
      <c r="G25" s="21">
        <v>6677</v>
      </c>
      <c r="H25" s="21">
        <v>6480</v>
      </c>
      <c r="I25" s="21">
        <v>6362</v>
      </c>
      <c r="J25" s="21">
        <v>6034.625</v>
      </c>
    </row>
    <row r="26" spans="2:10" x14ac:dyDescent="0.2">
      <c r="B26" s="1" t="s">
        <v>226</v>
      </c>
      <c r="C26" s="47">
        <v>0.48399999999999999</v>
      </c>
      <c r="D26" s="48">
        <v>0.49</v>
      </c>
      <c r="E26" s="48">
        <v>0.49199999999999999</v>
      </c>
      <c r="F26" s="21">
        <v>5746</v>
      </c>
      <c r="G26" s="21">
        <v>5791</v>
      </c>
      <c r="H26" s="21">
        <v>5591</v>
      </c>
      <c r="I26" s="21">
        <v>5368</v>
      </c>
      <c r="J26" s="21">
        <v>5140.5590000000002</v>
      </c>
    </row>
    <row r="27" spans="2:10" x14ac:dyDescent="0.2">
      <c r="B27" s="1" t="s">
        <v>227</v>
      </c>
      <c r="C27" s="47">
        <v>0.36599999999999999</v>
      </c>
      <c r="D27" s="48">
        <v>0.36633333333333334</v>
      </c>
      <c r="E27" s="48">
        <v>0.3753333333333333</v>
      </c>
      <c r="F27" s="21">
        <v>5430</v>
      </c>
      <c r="G27" s="21">
        <v>5034</v>
      </c>
      <c r="H27" s="21">
        <v>5073</v>
      </c>
      <c r="I27" s="21">
        <v>4888</v>
      </c>
      <c r="J27" s="21">
        <v>4977.5020000000004</v>
      </c>
    </row>
    <row r="28" spans="2:10" x14ac:dyDescent="0.2">
      <c r="B28" s="1" t="s">
        <v>228</v>
      </c>
      <c r="C28" s="47">
        <v>0.27600000000000002</v>
      </c>
      <c r="D28" s="48">
        <v>0.28133333333333338</v>
      </c>
      <c r="E28" s="48">
        <v>0.28999999999999998</v>
      </c>
      <c r="F28" s="21">
        <v>5514</v>
      </c>
      <c r="G28" s="21">
        <v>5058</v>
      </c>
      <c r="H28" s="21">
        <v>4670</v>
      </c>
      <c r="I28" s="21">
        <v>4498</v>
      </c>
      <c r="J28" s="21">
        <v>4196.3999999999996</v>
      </c>
    </row>
    <row r="29" spans="2:10" x14ac:dyDescent="0.2">
      <c r="B29" s="1" t="s">
        <v>229</v>
      </c>
      <c r="C29" s="47">
        <v>0.377</v>
      </c>
      <c r="D29" s="48">
        <v>0.37966666666666665</v>
      </c>
      <c r="E29" s="48">
        <v>0.39166666666666666</v>
      </c>
      <c r="F29" s="21">
        <v>2621</v>
      </c>
      <c r="G29" s="21">
        <v>2348</v>
      </c>
      <c r="H29" s="21">
        <v>2238</v>
      </c>
      <c r="I29" s="21">
        <v>2284</v>
      </c>
      <c r="J29" s="21">
        <v>2734.34</v>
      </c>
    </row>
    <row r="30" spans="2:10" x14ac:dyDescent="0.2">
      <c r="B30" s="1" t="s">
        <v>230</v>
      </c>
      <c r="C30" s="47">
        <v>0.442</v>
      </c>
      <c r="D30" s="48">
        <v>0.45866666666666672</v>
      </c>
      <c r="E30" s="48">
        <v>0.47100000000000003</v>
      </c>
      <c r="F30" s="21">
        <v>7291</v>
      </c>
      <c r="G30" s="21">
        <v>7580</v>
      </c>
      <c r="H30" s="21">
        <v>7682</v>
      </c>
      <c r="I30" s="21">
        <v>7582</v>
      </c>
      <c r="J30" s="21">
        <v>7386.3649999999998</v>
      </c>
    </row>
    <row r="31" spans="2:10" x14ac:dyDescent="0.2">
      <c r="B31" s="1" t="s">
        <v>231</v>
      </c>
      <c r="C31" s="47">
        <v>0.58799999999999997</v>
      </c>
      <c r="D31" s="48">
        <v>0.59466666666666657</v>
      </c>
      <c r="E31" s="48">
        <v>0.61233333333333329</v>
      </c>
      <c r="F31" s="21">
        <v>9614</v>
      </c>
      <c r="G31" s="21">
        <v>9892</v>
      </c>
      <c r="H31" s="21">
        <v>10527</v>
      </c>
      <c r="I31" s="21">
        <v>10432</v>
      </c>
      <c r="J31" s="21">
        <v>10115.319</v>
      </c>
    </row>
    <row r="32" spans="2:10" x14ac:dyDescent="0.2">
      <c r="C32" s="47"/>
      <c r="D32" s="48"/>
      <c r="F32" s="21"/>
      <c r="G32" s="21"/>
      <c r="H32" s="21"/>
      <c r="I32" s="21"/>
    </row>
    <row r="33" spans="2:10" x14ac:dyDescent="0.2">
      <c r="B33" s="1" t="s">
        <v>232</v>
      </c>
      <c r="C33" s="47">
        <v>0.37</v>
      </c>
      <c r="D33" s="48">
        <v>0.39133333333333331</v>
      </c>
      <c r="E33" s="48">
        <v>0.41566666666666663</v>
      </c>
      <c r="F33" s="21">
        <v>10362</v>
      </c>
      <c r="G33" s="21">
        <v>11126</v>
      </c>
      <c r="H33" s="21">
        <v>11251</v>
      </c>
      <c r="I33" s="21">
        <v>12030</v>
      </c>
      <c r="J33" s="21">
        <v>12779.353999999999</v>
      </c>
    </row>
    <row r="34" spans="2:10" x14ac:dyDescent="0.2">
      <c r="B34" s="1" t="s">
        <v>233</v>
      </c>
      <c r="C34" s="47">
        <v>0.375</v>
      </c>
      <c r="D34" s="48">
        <v>0.38166666666666665</v>
      </c>
      <c r="E34" s="48">
        <v>0.38900000000000001</v>
      </c>
      <c r="F34" s="21">
        <v>7709</v>
      </c>
      <c r="G34" s="21">
        <v>7248</v>
      </c>
      <c r="H34" s="21">
        <v>6852</v>
      </c>
      <c r="I34" s="21">
        <v>6444</v>
      </c>
      <c r="J34" s="21">
        <v>6060.4</v>
      </c>
    </row>
    <row r="35" spans="2:10" x14ac:dyDescent="0.2">
      <c r="B35" s="1" t="s">
        <v>234</v>
      </c>
      <c r="C35" s="47">
        <v>0.221</v>
      </c>
      <c r="D35" s="48">
        <v>0.22500000000000001</v>
      </c>
      <c r="E35" s="48">
        <v>0.23366666666666666</v>
      </c>
      <c r="F35" s="21">
        <v>4311</v>
      </c>
      <c r="G35" s="21">
        <v>5329</v>
      </c>
      <c r="H35" s="21">
        <v>5600</v>
      </c>
      <c r="I35" s="21">
        <v>5660</v>
      </c>
      <c r="J35" s="21">
        <v>5748.9880000000003</v>
      </c>
    </row>
    <row r="36" spans="2:10" x14ac:dyDescent="0.2">
      <c r="B36" s="1" t="s">
        <v>235</v>
      </c>
      <c r="C36" s="47">
        <v>0.20200000000000001</v>
      </c>
      <c r="D36" s="48">
        <v>0.20633333333333334</v>
      </c>
      <c r="E36" s="48">
        <v>0.20866666666666667</v>
      </c>
      <c r="F36" s="21">
        <v>4382</v>
      </c>
      <c r="G36" s="21">
        <v>4352</v>
      </c>
      <c r="H36" s="21">
        <v>4094</v>
      </c>
      <c r="I36" s="21">
        <v>4057</v>
      </c>
      <c r="J36" s="21">
        <v>4168.4799999999996</v>
      </c>
    </row>
    <row r="37" spans="2:10" x14ac:dyDescent="0.2">
      <c r="B37" s="1" t="s">
        <v>236</v>
      </c>
      <c r="C37" s="47">
        <v>7.5999999999999998E-2</v>
      </c>
      <c r="D37" s="48">
        <v>7.6333333333333322E-2</v>
      </c>
      <c r="E37" s="48">
        <v>7.8666666666666663E-2</v>
      </c>
      <c r="F37" s="21">
        <v>2327</v>
      </c>
      <c r="G37" s="21">
        <v>2230</v>
      </c>
      <c r="H37" s="21">
        <v>2168</v>
      </c>
      <c r="I37" s="21">
        <v>2116</v>
      </c>
      <c r="J37" s="21">
        <v>1951.269</v>
      </c>
    </row>
    <row r="38" spans="2:10" x14ac:dyDescent="0.2">
      <c r="C38" s="47"/>
      <c r="D38" s="48"/>
      <c r="F38" s="21"/>
      <c r="G38" s="21"/>
      <c r="H38" s="21"/>
      <c r="I38" s="21"/>
    </row>
    <row r="39" spans="2:10" x14ac:dyDescent="0.2">
      <c r="B39" s="1" t="s">
        <v>237</v>
      </c>
      <c r="C39" s="47">
        <v>0.31</v>
      </c>
      <c r="D39" s="48">
        <v>0.30733333333333329</v>
      </c>
      <c r="E39" s="48">
        <v>0.313</v>
      </c>
      <c r="F39" s="21">
        <v>12511</v>
      </c>
      <c r="G39" s="21">
        <v>11439</v>
      </c>
      <c r="H39" s="21">
        <v>10525</v>
      </c>
      <c r="I39" s="21">
        <v>9611</v>
      </c>
      <c r="J39" s="21">
        <v>8851.1489999999994</v>
      </c>
    </row>
    <row r="40" spans="2:10" x14ac:dyDescent="0.2">
      <c r="B40" s="1" t="s">
        <v>238</v>
      </c>
      <c r="C40" s="47">
        <v>0.23</v>
      </c>
      <c r="D40" s="48">
        <v>0.22766666666666666</v>
      </c>
      <c r="E40" s="48">
        <v>0.23899999999999999</v>
      </c>
      <c r="F40" s="21">
        <v>7224</v>
      </c>
      <c r="G40" s="21">
        <v>6795</v>
      </c>
      <c r="H40" s="21">
        <v>5823</v>
      </c>
      <c r="I40" s="21">
        <v>5277</v>
      </c>
      <c r="J40" s="21">
        <v>4696.509</v>
      </c>
    </row>
    <row r="41" spans="2:10" x14ac:dyDescent="0.2">
      <c r="B41" s="1" t="s">
        <v>239</v>
      </c>
      <c r="C41" s="47">
        <v>0.39300000000000002</v>
      </c>
      <c r="D41" s="48">
        <v>0.40466666666666667</v>
      </c>
      <c r="E41" s="48">
        <v>0.42733333333333334</v>
      </c>
      <c r="F41" s="21">
        <v>8315</v>
      </c>
      <c r="G41" s="21">
        <v>8103</v>
      </c>
      <c r="H41" s="21">
        <v>8075</v>
      </c>
      <c r="I41" s="21">
        <v>7907</v>
      </c>
      <c r="J41" s="21">
        <v>8038.4690000000001</v>
      </c>
    </row>
    <row r="42" spans="2:10" x14ac:dyDescent="0.2">
      <c r="B42" s="1" t="s">
        <v>240</v>
      </c>
      <c r="C42" s="47">
        <v>0.22700000000000001</v>
      </c>
      <c r="D42" s="48">
        <v>0.22633333333333336</v>
      </c>
      <c r="E42" s="48">
        <v>0.23066666666666669</v>
      </c>
      <c r="F42" s="21">
        <v>8362</v>
      </c>
      <c r="G42" s="21">
        <v>9107</v>
      </c>
      <c r="H42" s="21">
        <v>10100</v>
      </c>
      <c r="I42" s="21">
        <v>10614</v>
      </c>
      <c r="J42" s="21">
        <v>11136.593000000001</v>
      </c>
    </row>
    <row r="43" spans="2:10" x14ac:dyDescent="0.2">
      <c r="B43" s="1" t="s">
        <v>241</v>
      </c>
      <c r="C43" s="47">
        <v>0.123</v>
      </c>
      <c r="D43" s="48">
        <v>0.12466666666666666</v>
      </c>
      <c r="E43" s="48">
        <v>0.12933333333333333</v>
      </c>
      <c r="F43" s="21">
        <v>8120</v>
      </c>
      <c r="G43" s="21">
        <v>8354</v>
      </c>
      <c r="H43" s="21">
        <v>7889</v>
      </c>
      <c r="I43" s="21">
        <v>7862</v>
      </c>
      <c r="J43" s="21">
        <v>7459.4480000000003</v>
      </c>
    </row>
    <row r="44" spans="2:10" x14ac:dyDescent="0.2">
      <c r="C44" s="47"/>
      <c r="D44" s="48"/>
      <c r="F44" s="21"/>
      <c r="G44" s="21"/>
      <c r="H44" s="21"/>
      <c r="I44" s="21"/>
    </row>
    <row r="45" spans="2:10" x14ac:dyDescent="0.2">
      <c r="B45" s="1" t="s">
        <v>242</v>
      </c>
      <c r="C45" s="47">
        <v>0.317</v>
      </c>
      <c r="D45" s="48">
        <v>0.33333333333333331</v>
      </c>
      <c r="E45" s="48">
        <v>0.34233333333333332</v>
      </c>
      <c r="F45" s="21">
        <v>2381</v>
      </c>
      <c r="G45" s="21">
        <v>2444</v>
      </c>
      <c r="H45" s="21">
        <v>2519</v>
      </c>
      <c r="I45" s="21">
        <v>2695</v>
      </c>
      <c r="J45" s="21">
        <v>2904.0830000000001</v>
      </c>
    </row>
    <row r="46" spans="2:10" x14ac:dyDescent="0.2">
      <c r="B46" s="1" t="s">
        <v>243</v>
      </c>
      <c r="C46" s="47">
        <v>0.26200000000000001</v>
      </c>
      <c r="D46" s="48">
        <v>0.27</v>
      </c>
      <c r="E46" s="48">
        <v>0.28233333333333333</v>
      </c>
      <c r="F46" s="21">
        <v>3291</v>
      </c>
      <c r="G46" s="21">
        <v>3625</v>
      </c>
      <c r="H46" s="21">
        <v>3605</v>
      </c>
      <c r="I46" s="21">
        <v>3608</v>
      </c>
      <c r="J46" s="21">
        <v>3609.9520000000002</v>
      </c>
    </row>
    <row r="47" spans="2:10" x14ac:dyDescent="0.2">
      <c r="B47" s="1" t="s">
        <v>244</v>
      </c>
      <c r="C47" s="47">
        <v>0.30499999999999999</v>
      </c>
      <c r="D47" s="48">
        <v>0.32033333333333336</v>
      </c>
      <c r="E47" s="48">
        <v>0.35066666666666668</v>
      </c>
      <c r="F47" s="21">
        <v>4566</v>
      </c>
      <c r="G47" s="21">
        <v>4246</v>
      </c>
      <c r="H47" s="21">
        <v>3985</v>
      </c>
      <c r="I47" s="21">
        <v>3922</v>
      </c>
      <c r="J47" s="21">
        <v>3724.9920000000002</v>
      </c>
    </row>
    <row r="48" spans="2:10" x14ac:dyDescent="0.2">
      <c r="B48" s="1" t="s">
        <v>245</v>
      </c>
      <c r="C48" s="47">
        <v>0.23499999999999999</v>
      </c>
      <c r="D48" s="48">
        <v>0.23399999999999999</v>
      </c>
      <c r="E48" s="48">
        <v>0.24433333333333332</v>
      </c>
      <c r="F48" s="21">
        <v>6931</v>
      </c>
      <c r="G48" s="21">
        <v>6922</v>
      </c>
      <c r="H48" s="21">
        <v>7350</v>
      </c>
      <c r="I48" s="21">
        <v>7622</v>
      </c>
      <c r="J48" s="21">
        <v>8414.39</v>
      </c>
    </row>
    <row r="49" spans="2:10" x14ac:dyDescent="0.2">
      <c r="B49" s="1" t="s">
        <v>246</v>
      </c>
      <c r="C49" s="47">
        <v>0.218</v>
      </c>
      <c r="D49" s="48">
        <v>0.24</v>
      </c>
      <c r="E49" s="48">
        <v>0.26233333333333336</v>
      </c>
      <c r="F49" s="21">
        <v>3650</v>
      </c>
      <c r="G49" s="21">
        <v>3924</v>
      </c>
      <c r="H49" s="21">
        <v>4555</v>
      </c>
      <c r="I49" s="21">
        <v>4674</v>
      </c>
      <c r="J49" s="21">
        <v>4752.482</v>
      </c>
    </row>
    <row r="50" spans="2:10" x14ac:dyDescent="0.2">
      <c r="B50" s="1" t="s">
        <v>247</v>
      </c>
      <c r="C50" s="47">
        <v>0.11799999999999999</v>
      </c>
      <c r="D50" s="48">
        <v>0.11799999999999999</v>
      </c>
      <c r="E50" s="48">
        <v>0.121</v>
      </c>
      <c r="F50" s="21">
        <v>6729</v>
      </c>
      <c r="G50" s="21">
        <v>7116</v>
      </c>
      <c r="H50" s="21">
        <v>7038</v>
      </c>
      <c r="I50" s="21">
        <v>6809</v>
      </c>
      <c r="J50" s="21">
        <v>6369.098</v>
      </c>
    </row>
    <row r="51" spans="2:10" x14ac:dyDescent="0.2">
      <c r="B51" s="1" t="s">
        <v>248</v>
      </c>
      <c r="C51" s="47">
        <v>0.13800000000000001</v>
      </c>
      <c r="D51" s="48">
        <v>0.13766666666666669</v>
      </c>
      <c r="E51" s="48">
        <v>0.14333333333333334</v>
      </c>
      <c r="F51" s="21">
        <v>7118</v>
      </c>
      <c r="G51" s="21">
        <v>7093</v>
      </c>
      <c r="H51" s="21">
        <v>7095</v>
      </c>
      <c r="I51" s="21">
        <v>6911</v>
      </c>
      <c r="J51" s="21">
        <v>7063.2579999999998</v>
      </c>
    </row>
    <row r="52" spans="2:10" x14ac:dyDescent="0.2">
      <c r="B52" s="1" t="s">
        <v>249</v>
      </c>
      <c r="C52" s="47">
        <v>0.26500000000000001</v>
      </c>
      <c r="D52" s="48">
        <v>0.26866666666666666</v>
      </c>
      <c r="E52" s="48">
        <v>0.26699999999999996</v>
      </c>
      <c r="F52" s="21">
        <v>5278</v>
      </c>
      <c r="G52" s="21">
        <v>5372</v>
      </c>
      <c r="H52" s="21">
        <v>5552</v>
      </c>
      <c r="I52" s="21">
        <v>5890</v>
      </c>
      <c r="J52" s="21">
        <v>6483.8639999999996</v>
      </c>
    </row>
    <row r="53" spans="2:10" x14ac:dyDescent="0.2">
      <c r="B53" s="1" t="s">
        <v>250</v>
      </c>
      <c r="C53" s="47">
        <v>0.41499999999999998</v>
      </c>
      <c r="D53" s="48">
        <v>0.41133333333333333</v>
      </c>
      <c r="E53" s="48">
        <v>0.41333333333333333</v>
      </c>
      <c r="F53" s="21">
        <v>7256</v>
      </c>
      <c r="G53" s="21">
        <v>7469</v>
      </c>
      <c r="H53" s="21">
        <v>7473</v>
      </c>
      <c r="I53" s="21">
        <v>7283</v>
      </c>
      <c r="J53" s="21">
        <v>7171.7749999999996</v>
      </c>
    </row>
    <row r="54" spans="2:10" x14ac:dyDescent="0.2">
      <c r="B54" s="1" t="s">
        <v>251</v>
      </c>
      <c r="C54" s="47">
        <v>0.29599999999999999</v>
      </c>
      <c r="D54" s="48">
        <v>0.31033333333333335</v>
      </c>
      <c r="E54" s="48">
        <v>0.32433333333333336</v>
      </c>
      <c r="F54" s="21">
        <v>6272</v>
      </c>
      <c r="G54" s="21">
        <v>6067</v>
      </c>
      <c r="H54" s="21">
        <v>5833</v>
      </c>
      <c r="I54" s="21">
        <v>5642</v>
      </c>
      <c r="J54" s="21">
        <v>5641.415</v>
      </c>
    </row>
    <row r="55" spans="2:10" x14ac:dyDescent="0.2">
      <c r="C55" s="47"/>
      <c r="D55" s="48"/>
      <c r="F55" s="21"/>
      <c r="G55" s="21"/>
      <c r="H55" s="21"/>
      <c r="I55" s="21"/>
    </row>
    <row r="56" spans="2:10" x14ac:dyDescent="0.2">
      <c r="B56" s="1" t="s">
        <v>252</v>
      </c>
      <c r="C56" s="47">
        <v>0.68799999999999994</v>
      </c>
      <c r="D56" s="48">
        <v>0.66700000000000015</v>
      </c>
      <c r="E56" s="48">
        <v>0.66100000000000003</v>
      </c>
      <c r="F56" s="21">
        <v>7322</v>
      </c>
      <c r="G56" s="21">
        <v>6969</v>
      </c>
      <c r="H56" s="21">
        <v>6714</v>
      </c>
      <c r="I56" s="21">
        <v>6647</v>
      </c>
      <c r="J56" s="21">
        <v>6521.951</v>
      </c>
    </row>
    <row r="57" spans="2:10" x14ac:dyDescent="0.2">
      <c r="B57" s="1" t="s">
        <v>253</v>
      </c>
      <c r="C57" s="47">
        <v>0.129</v>
      </c>
      <c r="D57" s="48">
        <v>0.12933333333333333</v>
      </c>
      <c r="E57" s="48">
        <v>0.13600000000000001</v>
      </c>
      <c r="F57" s="21">
        <v>4991</v>
      </c>
      <c r="G57" s="21">
        <v>4908</v>
      </c>
      <c r="H57" s="21">
        <v>4839</v>
      </c>
      <c r="I57" s="21">
        <v>4483</v>
      </c>
      <c r="J57" s="21">
        <v>5044.42</v>
      </c>
    </row>
    <row r="58" spans="2:10" x14ac:dyDescent="0.2">
      <c r="B58" s="1" t="s">
        <v>254</v>
      </c>
      <c r="C58" s="47">
        <v>0.124</v>
      </c>
      <c r="D58" s="48">
        <v>0.124</v>
      </c>
      <c r="E58" s="48">
        <v>0.13100000000000001</v>
      </c>
      <c r="F58" s="21">
        <v>2572</v>
      </c>
      <c r="G58" s="21">
        <v>2545</v>
      </c>
      <c r="H58" s="21">
        <v>2649</v>
      </c>
      <c r="I58" s="21">
        <v>2678</v>
      </c>
      <c r="J58" s="21">
        <v>2882.3649999999998</v>
      </c>
    </row>
    <row r="59" spans="2:10" x14ac:dyDescent="0.2">
      <c r="B59" s="1" t="s">
        <v>255</v>
      </c>
      <c r="C59" s="47">
        <v>0.41</v>
      </c>
      <c r="D59" s="48">
        <v>0.40966666666666668</v>
      </c>
      <c r="E59" s="48">
        <v>0.42266666666666669</v>
      </c>
      <c r="F59" s="21">
        <v>7940</v>
      </c>
      <c r="G59" s="21">
        <v>7810</v>
      </c>
      <c r="H59" s="21">
        <v>7158</v>
      </c>
      <c r="I59" s="21">
        <v>6934</v>
      </c>
      <c r="J59" s="21">
        <v>6565.8739999999998</v>
      </c>
    </row>
    <row r="60" spans="2:10" x14ac:dyDescent="0.2">
      <c r="B60" s="1" t="s">
        <v>256</v>
      </c>
      <c r="C60" s="47">
        <v>0.17199999999999999</v>
      </c>
      <c r="D60" s="48">
        <v>0.16866666666666666</v>
      </c>
      <c r="E60" s="48">
        <v>0.16966666666666666</v>
      </c>
      <c r="F60" s="21">
        <v>4695</v>
      </c>
      <c r="G60" s="21">
        <v>5235</v>
      </c>
      <c r="H60" s="21">
        <v>5315</v>
      </c>
      <c r="I60" s="21">
        <v>5374</v>
      </c>
      <c r="J60" s="21">
        <v>5417.91</v>
      </c>
    </row>
    <row r="61" spans="2:10" x14ac:dyDescent="0.2">
      <c r="B61" s="1" t="s">
        <v>257</v>
      </c>
      <c r="C61" s="47">
        <v>0.18</v>
      </c>
      <c r="D61" s="48">
        <v>0.18200000000000002</v>
      </c>
      <c r="E61" s="48">
        <v>0.19</v>
      </c>
      <c r="F61" s="21">
        <v>3751</v>
      </c>
      <c r="G61" s="21">
        <v>4208</v>
      </c>
      <c r="H61" s="21">
        <v>4440</v>
      </c>
      <c r="I61" s="21">
        <v>4699</v>
      </c>
      <c r="J61" s="21">
        <v>5232.924</v>
      </c>
    </row>
    <row r="62" spans="2:10" x14ac:dyDescent="0.2">
      <c r="B62" s="1" t="s">
        <v>258</v>
      </c>
      <c r="C62" s="47">
        <v>0.315</v>
      </c>
      <c r="D62" s="48">
        <v>0.32533333333333331</v>
      </c>
      <c r="E62" s="48">
        <v>0.33533333333333332</v>
      </c>
      <c r="F62" s="21">
        <v>6121</v>
      </c>
      <c r="G62" s="21">
        <v>6058</v>
      </c>
      <c r="H62" s="21">
        <v>5814</v>
      </c>
      <c r="I62" s="21">
        <v>5674</v>
      </c>
      <c r="J62" s="21">
        <v>5819.1329999999998</v>
      </c>
    </row>
    <row r="63" spans="2:10" x14ac:dyDescent="0.2">
      <c r="C63" s="47"/>
      <c r="D63" s="48"/>
      <c r="F63" s="21"/>
      <c r="G63" s="21"/>
      <c r="H63" s="21"/>
      <c r="I63" s="21"/>
    </row>
    <row r="64" spans="2:10" x14ac:dyDescent="0.2">
      <c r="B64" s="1" t="s">
        <v>259</v>
      </c>
      <c r="C64" s="47">
        <v>0.38600000000000001</v>
      </c>
      <c r="D64" s="48">
        <v>0.37733333333333335</v>
      </c>
      <c r="E64" s="48">
        <v>0.3793333333333333</v>
      </c>
      <c r="F64" s="21">
        <v>7815</v>
      </c>
      <c r="G64" s="21">
        <v>7890</v>
      </c>
      <c r="H64" s="21">
        <v>7996</v>
      </c>
      <c r="I64" s="21">
        <v>8113</v>
      </c>
      <c r="J64" s="21">
        <v>7767.0540000000001</v>
      </c>
    </row>
    <row r="65" spans="1:10" x14ac:dyDescent="0.2">
      <c r="B65" s="1" t="s">
        <v>260</v>
      </c>
      <c r="C65" s="47">
        <v>0.28199999999999997</v>
      </c>
      <c r="D65" s="48">
        <v>0.28766666666666668</v>
      </c>
      <c r="E65" s="48">
        <v>0.29833333333333334</v>
      </c>
      <c r="F65" s="21">
        <v>648</v>
      </c>
      <c r="G65" s="21">
        <v>860</v>
      </c>
      <c r="H65" s="21">
        <v>816</v>
      </c>
      <c r="I65" s="21">
        <v>863</v>
      </c>
      <c r="J65" s="21">
        <v>940.69100000000003</v>
      </c>
    </row>
    <row r="66" spans="1:10" x14ac:dyDescent="0.2">
      <c r="B66" s="1" t="s">
        <v>261</v>
      </c>
      <c r="C66" s="47">
        <v>0.185</v>
      </c>
      <c r="D66" s="48">
        <v>0.19</v>
      </c>
      <c r="E66" s="48">
        <v>0.19899999999999998</v>
      </c>
      <c r="F66" s="21">
        <v>3468</v>
      </c>
      <c r="G66" s="21">
        <v>3596</v>
      </c>
      <c r="H66" s="21">
        <v>3652</v>
      </c>
      <c r="I66" s="21">
        <v>3694</v>
      </c>
      <c r="J66" s="21">
        <v>3939.7249999999999</v>
      </c>
    </row>
    <row r="67" spans="1:10" x14ac:dyDescent="0.2">
      <c r="B67" s="1" t="s">
        <v>262</v>
      </c>
      <c r="C67" s="47">
        <v>0.121</v>
      </c>
      <c r="D67" s="48">
        <v>0.12233333333333334</v>
      </c>
      <c r="E67" s="48">
        <v>0.12566666666666668</v>
      </c>
      <c r="F67" s="21">
        <v>4368</v>
      </c>
      <c r="G67" s="21">
        <v>4335</v>
      </c>
      <c r="H67" s="21">
        <v>4257</v>
      </c>
      <c r="I67" s="21">
        <v>4177</v>
      </c>
      <c r="J67" s="21">
        <v>4175.5879999999997</v>
      </c>
    </row>
    <row r="68" spans="1:10" x14ac:dyDescent="0.2">
      <c r="B68" s="1" t="s">
        <v>263</v>
      </c>
      <c r="C68" s="47">
        <v>0.115</v>
      </c>
      <c r="D68" s="48">
        <v>0.11599999999999999</v>
      </c>
      <c r="E68" s="48">
        <v>0.12333333333333334</v>
      </c>
      <c r="F68" s="21">
        <v>3186</v>
      </c>
      <c r="G68" s="21">
        <v>2955</v>
      </c>
      <c r="H68" s="21">
        <v>2828</v>
      </c>
      <c r="I68" s="21">
        <v>2727</v>
      </c>
      <c r="J68" s="21">
        <v>2731.9079999999999</v>
      </c>
    </row>
    <row r="69" spans="1:10" x14ac:dyDescent="0.2">
      <c r="B69" s="1" t="s">
        <v>264</v>
      </c>
      <c r="C69" s="47">
        <v>0.13</v>
      </c>
      <c r="D69" s="48">
        <v>0.13066666666666668</v>
      </c>
      <c r="E69" s="48">
        <v>0.13533333333333333</v>
      </c>
      <c r="F69" s="21">
        <v>4557</v>
      </c>
      <c r="G69" s="21">
        <v>4911</v>
      </c>
      <c r="H69" s="21">
        <v>5549</v>
      </c>
      <c r="I69" s="21">
        <v>5540</v>
      </c>
      <c r="J69" s="21">
        <v>5513.482</v>
      </c>
    </row>
    <row r="70" spans="1:10" x14ac:dyDescent="0.2">
      <c r="B70" s="1" t="s">
        <v>265</v>
      </c>
      <c r="C70" s="47">
        <v>0.08</v>
      </c>
      <c r="D70" s="48">
        <v>8.4666666666666668E-2</v>
      </c>
      <c r="E70" s="48">
        <v>9.1333333333333336E-2</v>
      </c>
      <c r="F70" s="21">
        <v>2089</v>
      </c>
      <c r="G70" s="21">
        <v>1972</v>
      </c>
      <c r="H70" s="21">
        <v>1764</v>
      </c>
      <c r="I70" s="21">
        <v>1717</v>
      </c>
      <c r="J70" s="12">
        <v>1677.3109999999999</v>
      </c>
    </row>
    <row r="71" spans="1:10" ht="18" thickBot="1" x14ac:dyDescent="0.25">
      <c r="B71" s="3"/>
      <c r="C71" s="25"/>
      <c r="D71" s="3"/>
      <c r="E71" s="3"/>
      <c r="F71" s="31"/>
      <c r="G71" s="31"/>
      <c r="H71" s="31"/>
      <c r="I71" s="31"/>
      <c r="J71" s="3"/>
    </row>
    <row r="72" spans="1:10" x14ac:dyDescent="0.2">
      <c r="C72" s="1" t="s">
        <v>146</v>
      </c>
      <c r="J72" s="21"/>
    </row>
    <row r="73" spans="1:10" x14ac:dyDescent="0.2">
      <c r="A73" s="1"/>
      <c r="J73" s="21"/>
    </row>
  </sheetData>
  <phoneticPr fontId="2"/>
  <pageMargins left="0.37" right="0.46" top="0.49" bottom="0.56000000000000005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57"/>
  <sheetViews>
    <sheetView showGridLines="0" zoomScale="75" zoomScaleNormal="100" workbookViewId="0"/>
  </sheetViews>
  <sheetFormatPr defaultColWidth="10.875" defaultRowHeight="17.25" x14ac:dyDescent="0.2"/>
  <cols>
    <col min="1" max="2" width="13.375" style="2" customWidth="1"/>
    <col min="3" max="3" width="13.25" style="2" customWidth="1"/>
    <col min="4" max="4" width="10.625" style="2" customWidth="1"/>
    <col min="5" max="5" width="9.625" style="2" customWidth="1"/>
    <col min="6" max="6" width="9.25" style="2" customWidth="1"/>
    <col min="7" max="7" width="10.875" style="2"/>
    <col min="8" max="10" width="10" style="2" customWidth="1"/>
    <col min="11" max="11" width="9.375" style="2" customWidth="1"/>
    <col min="12" max="12" width="10.375" style="2" customWidth="1"/>
    <col min="13" max="13" width="10.5" style="2" customWidth="1"/>
    <col min="14" max="256" width="10.875" style="2"/>
    <col min="257" max="258" width="13.375" style="2" customWidth="1"/>
    <col min="259" max="259" width="13.25" style="2" customWidth="1"/>
    <col min="260" max="260" width="10.625" style="2" customWidth="1"/>
    <col min="261" max="261" width="9.625" style="2" customWidth="1"/>
    <col min="262" max="262" width="9.25" style="2" customWidth="1"/>
    <col min="263" max="263" width="10.875" style="2"/>
    <col min="264" max="266" width="10" style="2" customWidth="1"/>
    <col min="267" max="267" width="9.375" style="2" customWidth="1"/>
    <col min="268" max="268" width="10.375" style="2" customWidth="1"/>
    <col min="269" max="269" width="10.5" style="2" customWidth="1"/>
    <col min="270" max="512" width="10.875" style="2"/>
    <col min="513" max="514" width="13.375" style="2" customWidth="1"/>
    <col min="515" max="515" width="13.25" style="2" customWidth="1"/>
    <col min="516" max="516" width="10.625" style="2" customWidth="1"/>
    <col min="517" max="517" width="9.625" style="2" customWidth="1"/>
    <col min="518" max="518" width="9.25" style="2" customWidth="1"/>
    <col min="519" max="519" width="10.875" style="2"/>
    <col min="520" max="522" width="10" style="2" customWidth="1"/>
    <col min="523" max="523" width="9.375" style="2" customWidth="1"/>
    <col min="524" max="524" width="10.375" style="2" customWidth="1"/>
    <col min="525" max="525" width="10.5" style="2" customWidth="1"/>
    <col min="526" max="768" width="10.875" style="2"/>
    <col min="769" max="770" width="13.375" style="2" customWidth="1"/>
    <col min="771" max="771" width="13.25" style="2" customWidth="1"/>
    <col min="772" max="772" width="10.625" style="2" customWidth="1"/>
    <col min="773" max="773" width="9.625" style="2" customWidth="1"/>
    <col min="774" max="774" width="9.25" style="2" customWidth="1"/>
    <col min="775" max="775" width="10.875" style="2"/>
    <col min="776" max="778" width="10" style="2" customWidth="1"/>
    <col min="779" max="779" width="9.375" style="2" customWidth="1"/>
    <col min="780" max="780" width="10.375" style="2" customWidth="1"/>
    <col min="781" max="781" width="10.5" style="2" customWidth="1"/>
    <col min="782" max="1024" width="10.875" style="2"/>
    <col min="1025" max="1026" width="13.375" style="2" customWidth="1"/>
    <col min="1027" max="1027" width="13.25" style="2" customWidth="1"/>
    <col min="1028" max="1028" width="10.625" style="2" customWidth="1"/>
    <col min="1029" max="1029" width="9.625" style="2" customWidth="1"/>
    <col min="1030" max="1030" width="9.25" style="2" customWidth="1"/>
    <col min="1031" max="1031" width="10.875" style="2"/>
    <col min="1032" max="1034" width="10" style="2" customWidth="1"/>
    <col min="1035" max="1035" width="9.375" style="2" customWidth="1"/>
    <col min="1036" max="1036" width="10.375" style="2" customWidth="1"/>
    <col min="1037" max="1037" width="10.5" style="2" customWidth="1"/>
    <col min="1038" max="1280" width="10.875" style="2"/>
    <col min="1281" max="1282" width="13.375" style="2" customWidth="1"/>
    <col min="1283" max="1283" width="13.25" style="2" customWidth="1"/>
    <col min="1284" max="1284" width="10.625" style="2" customWidth="1"/>
    <col min="1285" max="1285" width="9.625" style="2" customWidth="1"/>
    <col min="1286" max="1286" width="9.25" style="2" customWidth="1"/>
    <col min="1287" max="1287" width="10.875" style="2"/>
    <col min="1288" max="1290" width="10" style="2" customWidth="1"/>
    <col min="1291" max="1291" width="9.375" style="2" customWidth="1"/>
    <col min="1292" max="1292" width="10.375" style="2" customWidth="1"/>
    <col min="1293" max="1293" width="10.5" style="2" customWidth="1"/>
    <col min="1294" max="1536" width="10.875" style="2"/>
    <col min="1537" max="1538" width="13.375" style="2" customWidth="1"/>
    <col min="1539" max="1539" width="13.25" style="2" customWidth="1"/>
    <col min="1540" max="1540" width="10.625" style="2" customWidth="1"/>
    <col min="1541" max="1541" width="9.625" style="2" customWidth="1"/>
    <col min="1542" max="1542" width="9.25" style="2" customWidth="1"/>
    <col min="1543" max="1543" width="10.875" style="2"/>
    <col min="1544" max="1546" width="10" style="2" customWidth="1"/>
    <col min="1547" max="1547" width="9.375" style="2" customWidth="1"/>
    <col min="1548" max="1548" width="10.375" style="2" customWidth="1"/>
    <col min="1549" max="1549" width="10.5" style="2" customWidth="1"/>
    <col min="1550" max="1792" width="10.875" style="2"/>
    <col min="1793" max="1794" width="13.375" style="2" customWidth="1"/>
    <col min="1795" max="1795" width="13.25" style="2" customWidth="1"/>
    <col min="1796" max="1796" width="10.625" style="2" customWidth="1"/>
    <col min="1797" max="1797" width="9.625" style="2" customWidth="1"/>
    <col min="1798" max="1798" width="9.25" style="2" customWidth="1"/>
    <col min="1799" max="1799" width="10.875" style="2"/>
    <col min="1800" max="1802" width="10" style="2" customWidth="1"/>
    <col min="1803" max="1803" width="9.375" style="2" customWidth="1"/>
    <col min="1804" max="1804" width="10.375" style="2" customWidth="1"/>
    <col min="1805" max="1805" width="10.5" style="2" customWidth="1"/>
    <col min="1806" max="2048" width="10.875" style="2"/>
    <col min="2049" max="2050" width="13.375" style="2" customWidth="1"/>
    <col min="2051" max="2051" width="13.25" style="2" customWidth="1"/>
    <col min="2052" max="2052" width="10.625" style="2" customWidth="1"/>
    <col min="2053" max="2053" width="9.625" style="2" customWidth="1"/>
    <col min="2054" max="2054" width="9.25" style="2" customWidth="1"/>
    <col min="2055" max="2055" width="10.875" style="2"/>
    <col min="2056" max="2058" width="10" style="2" customWidth="1"/>
    <col min="2059" max="2059" width="9.375" style="2" customWidth="1"/>
    <col min="2060" max="2060" width="10.375" style="2" customWidth="1"/>
    <col min="2061" max="2061" width="10.5" style="2" customWidth="1"/>
    <col min="2062" max="2304" width="10.875" style="2"/>
    <col min="2305" max="2306" width="13.375" style="2" customWidth="1"/>
    <col min="2307" max="2307" width="13.25" style="2" customWidth="1"/>
    <col min="2308" max="2308" width="10.625" style="2" customWidth="1"/>
    <col min="2309" max="2309" width="9.625" style="2" customWidth="1"/>
    <col min="2310" max="2310" width="9.25" style="2" customWidth="1"/>
    <col min="2311" max="2311" width="10.875" style="2"/>
    <col min="2312" max="2314" width="10" style="2" customWidth="1"/>
    <col min="2315" max="2315" width="9.375" style="2" customWidth="1"/>
    <col min="2316" max="2316" width="10.375" style="2" customWidth="1"/>
    <col min="2317" max="2317" width="10.5" style="2" customWidth="1"/>
    <col min="2318" max="2560" width="10.875" style="2"/>
    <col min="2561" max="2562" width="13.375" style="2" customWidth="1"/>
    <col min="2563" max="2563" width="13.25" style="2" customWidth="1"/>
    <col min="2564" max="2564" width="10.625" style="2" customWidth="1"/>
    <col min="2565" max="2565" width="9.625" style="2" customWidth="1"/>
    <col min="2566" max="2566" width="9.25" style="2" customWidth="1"/>
    <col min="2567" max="2567" width="10.875" style="2"/>
    <col min="2568" max="2570" width="10" style="2" customWidth="1"/>
    <col min="2571" max="2571" width="9.375" style="2" customWidth="1"/>
    <col min="2572" max="2572" width="10.375" style="2" customWidth="1"/>
    <col min="2573" max="2573" width="10.5" style="2" customWidth="1"/>
    <col min="2574" max="2816" width="10.875" style="2"/>
    <col min="2817" max="2818" width="13.375" style="2" customWidth="1"/>
    <col min="2819" max="2819" width="13.25" style="2" customWidth="1"/>
    <col min="2820" max="2820" width="10.625" style="2" customWidth="1"/>
    <col min="2821" max="2821" width="9.625" style="2" customWidth="1"/>
    <col min="2822" max="2822" width="9.25" style="2" customWidth="1"/>
    <col min="2823" max="2823" width="10.875" style="2"/>
    <col min="2824" max="2826" width="10" style="2" customWidth="1"/>
    <col min="2827" max="2827" width="9.375" style="2" customWidth="1"/>
    <col min="2828" max="2828" width="10.375" style="2" customWidth="1"/>
    <col min="2829" max="2829" width="10.5" style="2" customWidth="1"/>
    <col min="2830" max="3072" width="10.875" style="2"/>
    <col min="3073" max="3074" width="13.375" style="2" customWidth="1"/>
    <col min="3075" max="3075" width="13.25" style="2" customWidth="1"/>
    <col min="3076" max="3076" width="10.625" style="2" customWidth="1"/>
    <col min="3077" max="3077" width="9.625" style="2" customWidth="1"/>
    <col min="3078" max="3078" width="9.25" style="2" customWidth="1"/>
    <col min="3079" max="3079" width="10.875" style="2"/>
    <col min="3080" max="3082" width="10" style="2" customWidth="1"/>
    <col min="3083" max="3083" width="9.375" style="2" customWidth="1"/>
    <col min="3084" max="3084" width="10.375" style="2" customWidth="1"/>
    <col min="3085" max="3085" width="10.5" style="2" customWidth="1"/>
    <col min="3086" max="3328" width="10.875" style="2"/>
    <col min="3329" max="3330" width="13.375" style="2" customWidth="1"/>
    <col min="3331" max="3331" width="13.25" style="2" customWidth="1"/>
    <col min="3332" max="3332" width="10.625" style="2" customWidth="1"/>
    <col min="3333" max="3333" width="9.625" style="2" customWidth="1"/>
    <col min="3334" max="3334" width="9.25" style="2" customWidth="1"/>
    <col min="3335" max="3335" width="10.875" style="2"/>
    <col min="3336" max="3338" width="10" style="2" customWidth="1"/>
    <col min="3339" max="3339" width="9.375" style="2" customWidth="1"/>
    <col min="3340" max="3340" width="10.375" style="2" customWidth="1"/>
    <col min="3341" max="3341" width="10.5" style="2" customWidth="1"/>
    <col min="3342" max="3584" width="10.875" style="2"/>
    <col min="3585" max="3586" width="13.375" style="2" customWidth="1"/>
    <col min="3587" max="3587" width="13.25" style="2" customWidth="1"/>
    <col min="3588" max="3588" width="10.625" style="2" customWidth="1"/>
    <col min="3589" max="3589" width="9.625" style="2" customWidth="1"/>
    <col min="3590" max="3590" width="9.25" style="2" customWidth="1"/>
    <col min="3591" max="3591" width="10.875" style="2"/>
    <col min="3592" max="3594" width="10" style="2" customWidth="1"/>
    <col min="3595" max="3595" width="9.375" style="2" customWidth="1"/>
    <col min="3596" max="3596" width="10.375" style="2" customWidth="1"/>
    <col min="3597" max="3597" width="10.5" style="2" customWidth="1"/>
    <col min="3598" max="3840" width="10.875" style="2"/>
    <col min="3841" max="3842" width="13.375" style="2" customWidth="1"/>
    <col min="3843" max="3843" width="13.25" style="2" customWidth="1"/>
    <col min="3844" max="3844" width="10.625" style="2" customWidth="1"/>
    <col min="3845" max="3845" width="9.625" style="2" customWidth="1"/>
    <col min="3846" max="3846" width="9.25" style="2" customWidth="1"/>
    <col min="3847" max="3847" width="10.875" style="2"/>
    <col min="3848" max="3850" width="10" style="2" customWidth="1"/>
    <col min="3851" max="3851" width="9.375" style="2" customWidth="1"/>
    <col min="3852" max="3852" width="10.375" style="2" customWidth="1"/>
    <col min="3853" max="3853" width="10.5" style="2" customWidth="1"/>
    <col min="3854" max="4096" width="10.875" style="2"/>
    <col min="4097" max="4098" width="13.375" style="2" customWidth="1"/>
    <col min="4099" max="4099" width="13.25" style="2" customWidth="1"/>
    <col min="4100" max="4100" width="10.625" style="2" customWidth="1"/>
    <col min="4101" max="4101" width="9.625" style="2" customWidth="1"/>
    <col min="4102" max="4102" width="9.25" style="2" customWidth="1"/>
    <col min="4103" max="4103" width="10.875" style="2"/>
    <col min="4104" max="4106" width="10" style="2" customWidth="1"/>
    <col min="4107" max="4107" width="9.375" style="2" customWidth="1"/>
    <col min="4108" max="4108" width="10.375" style="2" customWidth="1"/>
    <col min="4109" max="4109" width="10.5" style="2" customWidth="1"/>
    <col min="4110" max="4352" width="10.875" style="2"/>
    <col min="4353" max="4354" width="13.375" style="2" customWidth="1"/>
    <col min="4355" max="4355" width="13.25" style="2" customWidth="1"/>
    <col min="4356" max="4356" width="10.625" style="2" customWidth="1"/>
    <col min="4357" max="4357" width="9.625" style="2" customWidth="1"/>
    <col min="4358" max="4358" width="9.25" style="2" customWidth="1"/>
    <col min="4359" max="4359" width="10.875" style="2"/>
    <col min="4360" max="4362" width="10" style="2" customWidth="1"/>
    <col min="4363" max="4363" width="9.375" style="2" customWidth="1"/>
    <col min="4364" max="4364" width="10.375" style="2" customWidth="1"/>
    <col min="4365" max="4365" width="10.5" style="2" customWidth="1"/>
    <col min="4366" max="4608" width="10.875" style="2"/>
    <col min="4609" max="4610" width="13.375" style="2" customWidth="1"/>
    <col min="4611" max="4611" width="13.25" style="2" customWidth="1"/>
    <col min="4612" max="4612" width="10.625" style="2" customWidth="1"/>
    <col min="4613" max="4613" width="9.625" style="2" customWidth="1"/>
    <col min="4614" max="4614" width="9.25" style="2" customWidth="1"/>
    <col min="4615" max="4615" width="10.875" style="2"/>
    <col min="4616" max="4618" width="10" style="2" customWidth="1"/>
    <col min="4619" max="4619" width="9.375" style="2" customWidth="1"/>
    <col min="4620" max="4620" width="10.375" style="2" customWidth="1"/>
    <col min="4621" max="4621" width="10.5" style="2" customWidth="1"/>
    <col min="4622" max="4864" width="10.875" style="2"/>
    <col min="4865" max="4866" width="13.375" style="2" customWidth="1"/>
    <col min="4867" max="4867" width="13.25" style="2" customWidth="1"/>
    <col min="4868" max="4868" width="10.625" style="2" customWidth="1"/>
    <col min="4869" max="4869" width="9.625" style="2" customWidth="1"/>
    <col min="4870" max="4870" width="9.25" style="2" customWidth="1"/>
    <col min="4871" max="4871" width="10.875" style="2"/>
    <col min="4872" max="4874" width="10" style="2" customWidth="1"/>
    <col min="4875" max="4875" width="9.375" style="2" customWidth="1"/>
    <col min="4876" max="4876" width="10.375" style="2" customWidth="1"/>
    <col min="4877" max="4877" width="10.5" style="2" customWidth="1"/>
    <col min="4878" max="5120" width="10.875" style="2"/>
    <col min="5121" max="5122" width="13.375" style="2" customWidth="1"/>
    <col min="5123" max="5123" width="13.25" style="2" customWidth="1"/>
    <col min="5124" max="5124" width="10.625" style="2" customWidth="1"/>
    <col min="5125" max="5125" width="9.625" style="2" customWidth="1"/>
    <col min="5126" max="5126" width="9.25" style="2" customWidth="1"/>
    <col min="5127" max="5127" width="10.875" style="2"/>
    <col min="5128" max="5130" width="10" style="2" customWidth="1"/>
    <col min="5131" max="5131" width="9.375" style="2" customWidth="1"/>
    <col min="5132" max="5132" width="10.375" style="2" customWidth="1"/>
    <col min="5133" max="5133" width="10.5" style="2" customWidth="1"/>
    <col min="5134" max="5376" width="10.875" style="2"/>
    <col min="5377" max="5378" width="13.375" style="2" customWidth="1"/>
    <col min="5379" max="5379" width="13.25" style="2" customWidth="1"/>
    <col min="5380" max="5380" width="10.625" style="2" customWidth="1"/>
    <col min="5381" max="5381" width="9.625" style="2" customWidth="1"/>
    <col min="5382" max="5382" width="9.25" style="2" customWidth="1"/>
    <col min="5383" max="5383" width="10.875" style="2"/>
    <col min="5384" max="5386" width="10" style="2" customWidth="1"/>
    <col min="5387" max="5387" width="9.375" style="2" customWidth="1"/>
    <col min="5388" max="5388" width="10.375" style="2" customWidth="1"/>
    <col min="5389" max="5389" width="10.5" style="2" customWidth="1"/>
    <col min="5390" max="5632" width="10.875" style="2"/>
    <col min="5633" max="5634" width="13.375" style="2" customWidth="1"/>
    <col min="5635" max="5635" width="13.25" style="2" customWidth="1"/>
    <col min="5636" max="5636" width="10.625" style="2" customWidth="1"/>
    <col min="5637" max="5637" width="9.625" style="2" customWidth="1"/>
    <col min="5638" max="5638" width="9.25" style="2" customWidth="1"/>
    <col min="5639" max="5639" width="10.875" style="2"/>
    <col min="5640" max="5642" width="10" style="2" customWidth="1"/>
    <col min="5643" max="5643" width="9.375" style="2" customWidth="1"/>
    <col min="5644" max="5644" width="10.375" style="2" customWidth="1"/>
    <col min="5645" max="5645" width="10.5" style="2" customWidth="1"/>
    <col min="5646" max="5888" width="10.875" style="2"/>
    <col min="5889" max="5890" width="13.375" style="2" customWidth="1"/>
    <col min="5891" max="5891" width="13.25" style="2" customWidth="1"/>
    <col min="5892" max="5892" width="10.625" style="2" customWidth="1"/>
    <col min="5893" max="5893" width="9.625" style="2" customWidth="1"/>
    <col min="5894" max="5894" width="9.25" style="2" customWidth="1"/>
    <col min="5895" max="5895" width="10.875" style="2"/>
    <col min="5896" max="5898" width="10" style="2" customWidth="1"/>
    <col min="5899" max="5899" width="9.375" style="2" customWidth="1"/>
    <col min="5900" max="5900" width="10.375" style="2" customWidth="1"/>
    <col min="5901" max="5901" width="10.5" style="2" customWidth="1"/>
    <col min="5902" max="6144" width="10.875" style="2"/>
    <col min="6145" max="6146" width="13.375" style="2" customWidth="1"/>
    <col min="6147" max="6147" width="13.25" style="2" customWidth="1"/>
    <col min="6148" max="6148" width="10.625" style="2" customWidth="1"/>
    <col min="6149" max="6149" width="9.625" style="2" customWidth="1"/>
    <col min="6150" max="6150" width="9.25" style="2" customWidth="1"/>
    <col min="6151" max="6151" width="10.875" style="2"/>
    <col min="6152" max="6154" width="10" style="2" customWidth="1"/>
    <col min="6155" max="6155" width="9.375" style="2" customWidth="1"/>
    <col min="6156" max="6156" width="10.375" style="2" customWidth="1"/>
    <col min="6157" max="6157" width="10.5" style="2" customWidth="1"/>
    <col min="6158" max="6400" width="10.875" style="2"/>
    <col min="6401" max="6402" width="13.375" style="2" customWidth="1"/>
    <col min="6403" max="6403" width="13.25" style="2" customWidth="1"/>
    <col min="6404" max="6404" width="10.625" style="2" customWidth="1"/>
    <col min="6405" max="6405" width="9.625" style="2" customWidth="1"/>
    <col min="6406" max="6406" width="9.25" style="2" customWidth="1"/>
    <col min="6407" max="6407" width="10.875" style="2"/>
    <col min="6408" max="6410" width="10" style="2" customWidth="1"/>
    <col min="6411" max="6411" width="9.375" style="2" customWidth="1"/>
    <col min="6412" max="6412" width="10.375" style="2" customWidth="1"/>
    <col min="6413" max="6413" width="10.5" style="2" customWidth="1"/>
    <col min="6414" max="6656" width="10.875" style="2"/>
    <col min="6657" max="6658" width="13.375" style="2" customWidth="1"/>
    <col min="6659" max="6659" width="13.25" style="2" customWidth="1"/>
    <col min="6660" max="6660" width="10.625" style="2" customWidth="1"/>
    <col min="6661" max="6661" width="9.625" style="2" customWidth="1"/>
    <col min="6662" max="6662" width="9.25" style="2" customWidth="1"/>
    <col min="6663" max="6663" width="10.875" style="2"/>
    <col min="6664" max="6666" width="10" style="2" customWidth="1"/>
    <col min="6667" max="6667" width="9.375" style="2" customWidth="1"/>
    <col min="6668" max="6668" width="10.375" style="2" customWidth="1"/>
    <col min="6669" max="6669" width="10.5" style="2" customWidth="1"/>
    <col min="6670" max="6912" width="10.875" style="2"/>
    <col min="6913" max="6914" width="13.375" style="2" customWidth="1"/>
    <col min="6915" max="6915" width="13.25" style="2" customWidth="1"/>
    <col min="6916" max="6916" width="10.625" style="2" customWidth="1"/>
    <col min="6917" max="6917" width="9.625" style="2" customWidth="1"/>
    <col min="6918" max="6918" width="9.25" style="2" customWidth="1"/>
    <col min="6919" max="6919" width="10.875" style="2"/>
    <col min="6920" max="6922" width="10" style="2" customWidth="1"/>
    <col min="6923" max="6923" width="9.375" style="2" customWidth="1"/>
    <col min="6924" max="6924" width="10.375" style="2" customWidth="1"/>
    <col min="6925" max="6925" width="10.5" style="2" customWidth="1"/>
    <col min="6926" max="7168" width="10.875" style="2"/>
    <col min="7169" max="7170" width="13.375" style="2" customWidth="1"/>
    <col min="7171" max="7171" width="13.25" style="2" customWidth="1"/>
    <col min="7172" max="7172" width="10.625" style="2" customWidth="1"/>
    <col min="7173" max="7173" width="9.625" style="2" customWidth="1"/>
    <col min="7174" max="7174" width="9.25" style="2" customWidth="1"/>
    <col min="7175" max="7175" width="10.875" style="2"/>
    <col min="7176" max="7178" width="10" style="2" customWidth="1"/>
    <col min="7179" max="7179" width="9.375" style="2" customWidth="1"/>
    <col min="7180" max="7180" width="10.375" style="2" customWidth="1"/>
    <col min="7181" max="7181" width="10.5" style="2" customWidth="1"/>
    <col min="7182" max="7424" width="10.875" style="2"/>
    <col min="7425" max="7426" width="13.375" style="2" customWidth="1"/>
    <col min="7427" max="7427" width="13.25" style="2" customWidth="1"/>
    <col min="7428" max="7428" width="10.625" style="2" customWidth="1"/>
    <col min="7429" max="7429" width="9.625" style="2" customWidth="1"/>
    <col min="7430" max="7430" width="9.25" style="2" customWidth="1"/>
    <col min="7431" max="7431" width="10.875" style="2"/>
    <col min="7432" max="7434" width="10" style="2" customWidth="1"/>
    <col min="7435" max="7435" width="9.375" style="2" customWidth="1"/>
    <col min="7436" max="7436" width="10.375" style="2" customWidth="1"/>
    <col min="7437" max="7437" width="10.5" style="2" customWidth="1"/>
    <col min="7438" max="7680" width="10.875" style="2"/>
    <col min="7681" max="7682" width="13.375" style="2" customWidth="1"/>
    <col min="7683" max="7683" width="13.25" style="2" customWidth="1"/>
    <col min="7684" max="7684" width="10.625" style="2" customWidth="1"/>
    <col min="7685" max="7685" width="9.625" style="2" customWidth="1"/>
    <col min="7686" max="7686" width="9.25" style="2" customWidth="1"/>
    <col min="7687" max="7687" width="10.875" style="2"/>
    <col min="7688" max="7690" width="10" style="2" customWidth="1"/>
    <col min="7691" max="7691" width="9.375" style="2" customWidth="1"/>
    <col min="7692" max="7692" width="10.375" style="2" customWidth="1"/>
    <col min="7693" max="7693" width="10.5" style="2" customWidth="1"/>
    <col min="7694" max="7936" width="10.875" style="2"/>
    <col min="7937" max="7938" width="13.375" style="2" customWidth="1"/>
    <col min="7939" max="7939" width="13.25" style="2" customWidth="1"/>
    <col min="7940" max="7940" width="10.625" style="2" customWidth="1"/>
    <col min="7941" max="7941" width="9.625" style="2" customWidth="1"/>
    <col min="7942" max="7942" width="9.25" style="2" customWidth="1"/>
    <col min="7943" max="7943" width="10.875" style="2"/>
    <col min="7944" max="7946" width="10" style="2" customWidth="1"/>
    <col min="7947" max="7947" width="9.375" style="2" customWidth="1"/>
    <col min="7948" max="7948" width="10.375" style="2" customWidth="1"/>
    <col min="7949" max="7949" width="10.5" style="2" customWidth="1"/>
    <col min="7950" max="8192" width="10.875" style="2"/>
    <col min="8193" max="8194" width="13.375" style="2" customWidth="1"/>
    <col min="8195" max="8195" width="13.25" style="2" customWidth="1"/>
    <col min="8196" max="8196" width="10.625" style="2" customWidth="1"/>
    <col min="8197" max="8197" width="9.625" style="2" customWidth="1"/>
    <col min="8198" max="8198" width="9.25" style="2" customWidth="1"/>
    <col min="8199" max="8199" width="10.875" style="2"/>
    <col min="8200" max="8202" width="10" style="2" customWidth="1"/>
    <col min="8203" max="8203" width="9.375" style="2" customWidth="1"/>
    <col min="8204" max="8204" width="10.375" style="2" customWidth="1"/>
    <col min="8205" max="8205" width="10.5" style="2" customWidth="1"/>
    <col min="8206" max="8448" width="10.875" style="2"/>
    <col min="8449" max="8450" width="13.375" style="2" customWidth="1"/>
    <col min="8451" max="8451" width="13.25" style="2" customWidth="1"/>
    <col min="8452" max="8452" width="10.625" style="2" customWidth="1"/>
    <col min="8453" max="8453" width="9.625" style="2" customWidth="1"/>
    <col min="8454" max="8454" width="9.25" style="2" customWidth="1"/>
    <col min="8455" max="8455" width="10.875" style="2"/>
    <col min="8456" max="8458" width="10" style="2" customWidth="1"/>
    <col min="8459" max="8459" width="9.375" style="2" customWidth="1"/>
    <col min="8460" max="8460" width="10.375" style="2" customWidth="1"/>
    <col min="8461" max="8461" width="10.5" style="2" customWidth="1"/>
    <col min="8462" max="8704" width="10.875" style="2"/>
    <col min="8705" max="8706" width="13.375" style="2" customWidth="1"/>
    <col min="8707" max="8707" width="13.25" style="2" customWidth="1"/>
    <col min="8708" max="8708" width="10.625" style="2" customWidth="1"/>
    <col min="8709" max="8709" width="9.625" style="2" customWidth="1"/>
    <col min="8710" max="8710" width="9.25" style="2" customWidth="1"/>
    <col min="8711" max="8711" width="10.875" style="2"/>
    <col min="8712" max="8714" width="10" style="2" customWidth="1"/>
    <col min="8715" max="8715" width="9.375" style="2" customWidth="1"/>
    <col min="8716" max="8716" width="10.375" style="2" customWidth="1"/>
    <col min="8717" max="8717" width="10.5" style="2" customWidth="1"/>
    <col min="8718" max="8960" width="10.875" style="2"/>
    <col min="8961" max="8962" width="13.375" style="2" customWidth="1"/>
    <col min="8963" max="8963" width="13.25" style="2" customWidth="1"/>
    <col min="8964" max="8964" width="10.625" style="2" customWidth="1"/>
    <col min="8965" max="8965" width="9.625" style="2" customWidth="1"/>
    <col min="8966" max="8966" width="9.25" style="2" customWidth="1"/>
    <col min="8967" max="8967" width="10.875" style="2"/>
    <col min="8968" max="8970" width="10" style="2" customWidth="1"/>
    <col min="8971" max="8971" width="9.375" style="2" customWidth="1"/>
    <col min="8972" max="8972" width="10.375" style="2" customWidth="1"/>
    <col min="8973" max="8973" width="10.5" style="2" customWidth="1"/>
    <col min="8974" max="9216" width="10.875" style="2"/>
    <col min="9217" max="9218" width="13.375" style="2" customWidth="1"/>
    <col min="9219" max="9219" width="13.25" style="2" customWidth="1"/>
    <col min="9220" max="9220" width="10.625" style="2" customWidth="1"/>
    <col min="9221" max="9221" width="9.625" style="2" customWidth="1"/>
    <col min="9222" max="9222" width="9.25" style="2" customWidth="1"/>
    <col min="9223" max="9223" width="10.875" style="2"/>
    <col min="9224" max="9226" width="10" style="2" customWidth="1"/>
    <col min="9227" max="9227" width="9.375" style="2" customWidth="1"/>
    <col min="9228" max="9228" width="10.375" style="2" customWidth="1"/>
    <col min="9229" max="9229" width="10.5" style="2" customWidth="1"/>
    <col min="9230" max="9472" width="10.875" style="2"/>
    <col min="9473" max="9474" width="13.375" style="2" customWidth="1"/>
    <col min="9475" max="9475" width="13.25" style="2" customWidth="1"/>
    <col min="9476" max="9476" width="10.625" style="2" customWidth="1"/>
    <col min="9477" max="9477" width="9.625" style="2" customWidth="1"/>
    <col min="9478" max="9478" width="9.25" style="2" customWidth="1"/>
    <col min="9479" max="9479" width="10.875" style="2"/>
    <col min="9480" max="9482" width="10" style="2" customWidth="1"/>
    <col min="9483" max="9483" width="9.375" style="2" customWidth="1"/>
    <col min="9484" max="9484" width="10.375" style="2" customWidth="1"/>
    <col min="9485" max="9485" width="10.5" style="2" customWidth="1"/>
    <col min="9486" max="9728" width="10.875" style="2"/>
    <col min="9729" max="9730" width="13.375" style="2" customWidth="1"/>
    <col min="9731" max="9731" width="13.25" style="2" customWidth="1"/>
    <col min="9732" max="9732" width="10.625" style="2" customWidth="1"/>
    <col min="9733" max="9733" width="9.625" style="2" customWidth="1"/>
    <col min="9734" max="9734" width="9.25" style="2" customWidth="1"/>
    <col min="9735" max="9735" width="10.875" style="2"/>
    <col min="9736" max="9738" width="10" style="2" customWidth="1"/>
    <col min="9739" max="9739" width="9.375" style="2" customWidth="1"/>
    <col min="9740" max="9740" width="10.375" style="2" customWidth="1"/>
    <col min="9741" max="9741" width="10.5" style="2" customWidth="1"/>
    <col min="9742" max="9984" width="10.875" style="2"/>
    <col min="9985" max="9986" width="13.375" style="2" customWidth="1"/>
    <col min="9987" max="9987" width="13.25" style="2" customWidth="1"/>
    <col min="9988" max="9988" width="10.625" style="2" customWidth="1"/>
    <col min="9989" max="9989" width="9.625" style="2" customWidth="1"/>
    <col min="9990" max="9990" width="9.25" style="2" customWidth="1"/>
    <col min="9991" max="9991" width="10.875" style="2"/>
    <col min="9992" max="9994" width="10" style="2" customWidth="1"/>
    <col min="9995" max="9995" width="9.375" style="2" customWidth="1"/>
    <col min="9996" max="9996" width="10.375" style="2" customWidth="1"/>
    <col min="9997" max="9997" width="10.5" style="2" customWidth="1"/>
    <col min="9998" max="10240" width="10.875" style="2"/>
    <col min="10241" max="10242" width="13.375" style="2" customWidth="1"/>
    <col min="10243" max="10243" width="13.25" style="2" customWidth="1"/>
    <col min="10244" max="10244" width="10.625" style="2" customWidth="1"/>
    <col min="10245" max="10245" width="9.625" style="2" customWidth="1"/>
    <col min="10246" max="10246" width="9.25" style="2" customWidth="1"/>
    <col min="10247" max="10247" width="10.875" style="2"/>
    <col min="10248" max="10250" width="10" style="2" customWidth="1"/>
    <col min="10251" max="10251" width="9.375" style="2" customWidth="1"/>
    <col min="10252" max="10252" width="10.375" style="2" customWidth="1"/>
    <col min="10253" max="10253" width="10.5" style="2" customWidth="1"/>
    <col min="10254" max="10496" width="10.875" style="2"/>
    <col min="10497" max="10498" width="13.375" style="2" customWidth="1"/>
    <col min="10499" max="10499" width="13.25" style="2" customWidth="1"/>
    <col min="10500" max="10500" width="10.625" style="2" customWidth="1"/>
    <col min="10501" max="10501" width="9.625" style="2" customWidth="1"/>
    <col min="10502" max="10502" width="9.25" style="2" customWidth="1"/>
    <col min="10503" max="10503" width="10.875" style="2"/>
    <col min="10504" max="10506" width="10" style="2" customWidth="1"/>
    <col min="10507" max="10507" width="9.375" style="2" customWidth="1"/>
    <col min="10508" max="10508" width="10.375" style="2" customWidth="1"/>
    <col min="10509" max="10509" width="10.5" style="2" customWidth="1"/>
    <col min="10510" max="10752" width="10.875" style="2"/>
    <col min="10753" max="10754" width="13.375" style="2" customWidth="1"/>
    <col min="10755" max="10755" width="13.25" style="2" customWidth="1"/>
    <col min="10756" max="10756" width="10.625" style="2" customWidth="1"/>
    <col min="10757" max="10757" width="9.625" style="2" customWidth="1"/>
    <col min="10758" max="10758" width="9.25" style="2" customWidth="1"/>
    <col min="10759" max="10759" width="10.875" style="2"/>
    <col min="10760" max="10762" width="10" style="2" customWidth="1"/>
    <col min="10763" max="10763" width="9.375" style="2" customWidth="1"/>
    <col min="10764" max="10764" width="10.375" style="2" customWidth="1"/>
    <col min="10765" max="10765" width="10.5" style="2" customWidth="1"/>
    <col min="10766" max="11008" width="10.875" style="2"/>
    <col min="11009" max="11010" width="13.375" style="2" customWidth="1"/>
    <col min="11011" max="11011" width="13.25" style="2" customWidth="1"/>
    <col min="11012" max="11012" width="10.625" style="2" customWidth="1"/>
    <col min="11013" max="11013" width="9.625" style="2" customWidth="1"/>
    <col min="11014" max="11014" width="9.25" style="2" customWidth="1"/>
    <col min="11015" max="11015" width="10.875" style="2"/>
    <col min="11016" max="11018" width="10" style="2" customWidth="1"/>
    <col min="11019" max="11019" width="9.375" style="2" customWidth="1"/>
    <col min="11020" max="11020" width="10.375" style="2" customWidth="1"/>
    <col min="11021" max="11021" width="10.5" style="2" customWidth="1"/>
    <col min="11022" max="11264" width="10.875" style="2"/>
    <col min="11265" max="11266" width="13.375" style="2" customWidth="1"/>
    <col min="11267" max="11267" width="13.25" style="2" customWidth="1"/>
    <col min="11268" max="11268" width="10.625" style="2" customWidth="1"/>
    <col min="11269" max="11269" width="9.625" style="2" customWidth="1"/>
    <col min="11270" max="11270" width="9.25" style="2" customWidth="1"/>
    <col min="11271" max="11271" width="10.875" style="2"/>
    <col min="11272" max="11274" width="10" style="2" customWidth="1"/>
    <col min="11275" max="11275" width="9.375" style="2" customWidth="1"/>
    <col min="11276" max="11276" width="10.375" style="2" customWidth="1"/>
    <col min="11277" max="11277" width="10.5" style="2" customWidth="1"/>
    <col min="11278" max="11520" width="10.875" style="2"/>
    <col min="11521" max="11522" width="13.375" style="2" customWidth="1"/>
    <col min="11523" max="11523" width="13.25" style="2" customWidth="1"/>
    <col min="11524" max="11524" width="10.625" style="2" customWidth="1"/>
    <col min="11525" max="11525" width="9.625" style="2" customWidth="1"/>
    <col min="11526" max="11526" width="9.25" style="2" customWidth="1"/>
    <col min="11527" max="11527" width="10.875" style="2"/>
    <col min="11528" max="11530" width="10" style="2" customWidth="1"/>
    <col min="11531" max="11531" width="9.375" style="2" customWidth="1"/>
    <col min="11532" max="11532" width="10.375" style="2" customWidth="1"/>
    <col min="11533" max="11533" width="10.5" style="2" customWidth="1"/>
    <col min="11534" max="11776" width="10.875" style="2"/>
    <col min="11777" max="11778" width="13.375" style="2" customWidth="1"/>
    <col min="11779" max="11779" width="13.25" style="2" customWidth="1"/>
    <col min="11780" max="11780" width="10.625" style="2" customWidth="1"/>
    <col min="11781" max="11781" width="9.625" style="2" customWidth="1"/>
    <col min="11782" max="11782" width="9.25" style="2" customWidth="1"/>
    <col min="11783" max="11783" width="10.875" style="2"/>
    <col min="11784" max="11786" width="10" style="2" customWidth="1"/>
    <col min="11787" max="11787" width="9.375" style="2" customWidth="1"/>
    <col min="11788" max="11788" width="10.375" style="2" customWidth="1"/>
    <col min="11789" max="11789" width="10.5" style="2" customWidth="1"/>
    <col min="11790" max="12032" width="10.875" style="2"/>
    <col min="12033" max="12034" width="13.375" style="2" customWidth="1"/>
    <col min="12035" max="12035" width="13.25" style="2" customWidth="1"/>
    <col min="12036" max="12036" width="10.625" style="2" customWidth="1"/>
    <col min="12037" max="12037" width="9.625" style="2" customWidth="1"/>
    <col min="12038" max="12038" width="9.25" style="2" customWidth="1"/>
    <col min="12039" max="12039" width="10.875" style="2"/>
    <col min="12040" max="12042" width="10" style="2" customWidth="1"/>
    <col min="12043" max="12043" width="9.375" style="2" customWidth="1"/>
    <col min="12044" max="12044" width="10.375" style="2" customWidth="1"/>
    <col min="12045" max="12045" width="10.5" style="2" customWidth="1"/>
    <col min="12046" max="12288" width="10.875" style="2"/>
    <col min="12289" max="12290" width="13.375" style="2" customWidth="1"/>
    <col min="12291" max="12291" width="13.25" style="2" customWidth="1"/>
    <col min="12292" max="12292" width="10.625" style="2" customWidth="1"/>
    <col min="12293" max="12293" width="9.625" style="2" customWidth="1"/>
    <col min="12294" max="12294" width="9.25" style="2" customWidth="1"/>
    <col min="12295" max="12295" width="10.875" style="2"/>
    <col min="12296" max="12298" width="10" style="2" customWidth="1"/>
    <col min="12299" max="12299" width="9.375" style="2" customWidth="1"/>
    <col min="12300" max="12300" width="10.375" style="2" customWidth="1"/>
    <col min="12301" max="12301" width="10.5" style="2" customWidth="1"/>
    <col min="12302" max="12544" width="10.875" style="2"/>
    <col min="12545" max="12546" width="13.375" style="2" customWidth="1"/>
    <col min="12547" max="12547" width="13.25" style="2" customWidth="1"/>
    <col min="12548" max="12548" width="10.625" style="2" customWidth="1"/>
    <col min="12549" max="12549" width="9.625" style="2" customWidth="1"/>
    <col min="12550" max="12550" width="9.25" style="2" customWidth="1"/>
    <col min="12551" max="12551" width="10.875" style="2"/>
    <col min="12552" max="12554" width="10" style="2" customWidth="1"/>
    <col min="12555" max="12555" width="9.375" style="2" customWidth="1"/>
    <col min="12556" max="12556" width="10.375" style="2" customWidth="1"/>
    <col min="12557" max="12557" width="10.5" style="2" customWidth="1"/>
    <col min="12558" max="12800" width="10.875" style="2"/>
    <col min="12801" max="12802" width="13.375" style="2" customWidth="1"/>
    <col min="12803" max="12803" width="13.25" style="2" customWidth="1"/>
    <col min="12804" max="12804" width="10.625" style="2" customWidth="1"/>
    <col min="12805" max="12805" width="9.625" style="2" customWidth="1"/>
    <col min="12806" max="12806" width="9.25" style="2" customWidth="1"/>
    <col min="12807" max="12807" width="10.875" style="2"/>
    <col min="12808" max="12810" width="10" style="2" customWidth="1"/>
    <col min="12811" max="12811" width="9.375" style="2" customWidth="1"/>
    <col min="12812" max="12812" width="10.375" style="2" customWidth="1"/>
    <col min="12813" max="12813" width="10.5" style="2" customWidth="1"/>
    <col min="12814" max="13056" width="10.875" style="2"/>
    <col min="13057" max="13058" width="13.375" style="2" customWidth="1"/>
    <col min="13059" max="13059" width="13.25" style="2" customWidth="1"/>
    <col min="13060" max="13060" width="10.625" style="2" customWidth="1"/>
    <col min="13061" max="13061" width="9.625" style="2" customWidth="1"/>
    <col min="13062" max="13062" width="9.25" style="2" customWidth="1"/>
    <col min="13063" max="13063" width="10.875" style="2"/>
    <col min="13064" max="13066" width="10" style="2" customWidth="1"/>
    <col min="13067" max="13067" width="9.375" style="2" customWidth="1"/>
    <col min="13068" max="13068" width="10.375" style="2" customWidth="1"/>
    <col min="13069" max="13069" width="10.5" style="2" customWidth="1"/>
    <col min="13070" max="13312" width="10.875" style="2"/>
    <col min="13313" max="13314" width="13.375" style="2" customWidth="1"/>
    <col min="13315" max="13315" width="13.25" style="2" customWidth="1"/>
    <col min="13316" max="13316" width="10.625" style="2" customWidth="1"/>
    <col min="13317" max="13317" width="9.625" style="2" customWidth="1"/>
    <col min="13318" max="13318" width="9.25" style="2" customWidth="1"/>
    <col min="13319" max="13319" width="10.875" style="2"/>
    <col min="13320" max="13322" width="10" style="2" customWidth="1"/>
    <col min="13323" max="13323" width="9.375" style="2" customWidth="1"/>
    <col min="13324" max="13324" width="10.375" style="2" customWidth="1"/>
    <col min="13325" max="13325" width="10.5" style="2" customWidth="1"/>
    <col min="13326" max="13568" width="10.875" style="2"/>
    <col min="13569" max="13570" width="13.375" style="2" customWidth="1"/>
    <col min="13571" max="13571" width="13.25" style="2" customWidth="1"/>
    <col min="13572" max="13572" width="10.625" style="2" customWidth="1"/>
    <col min="13573" max="13573" width="9.625" style="2" customWidth="1"/>
    <col min="13574" max="13574" width="9.25" style="2" customWidth="1"/>
    <col min="13575" max="13575" width="10.875" style="2"/>
    <col min="13576" max="13578" width="10" style="2" customWidth="1"/>
    <col min="13579" max="13579" width="9.375" style="2" customWidth="1"/>
    <col min="13580" max="13580" width="10.375" style="2" customWidth="1"/>
    <col min="13581" max="13581" width="10.5" style="2" customWidth="1"/>
    <col min="13582" max="13824" width="10.875" style="2"/>
    <col min="13825" max="13826" width="13.375" style="2" customWidth="1"/>
    <col min="13827" max="13827" width="13.25" style="2" customWidth="1"/>
    <col min="13828" max="13828" width="10.625" style="2" customWidth="1"/>
    <col min="13829" max="13829" width="9.625" style="2" customWidth="1"/>
    <col min="13830" max="13830" width="9.25" style="2" customWidth="1"/>
    <col min="13831" max="13831" width="10.875" style="2"/>
    <col min="13832" max="13834" width="10" style="2" customWidth="1"/>
    <col min="13835" max="13835" width="9.375" style="2" customWidth="1"/>
    <col min="13836" max="13836" width="10.375" style="2" customWidth="1"/>
    <col min="13837" max="13837" width="10.5" style="2" customWidth="1"/>
    <col min="13838" max="14080" width="10.875" style="2"/>
    <col min="14081" max="14082" width="13.375" style="2" customWidth="1"/>
    <col min="14083" max="14083" width="13.25" style="2" customWidth="1"/>
    <col min="14084" max="14084" width="10.625" style="2" customWidth="1"/>
    <col min="14085" max="14085" width="9.625" style="2" customWidth="1"/>
    <col min="14086" max="14086" width="9.25" style="2" customWidth="1"/>
    <col min="14087" max="14087" width="10.875" style="2"/>
    <col min="14088" max="14090" width="10" style="2" customWidth="1"/>
    <col min="14091" max="14091" width="9.375" style="2" customWidth="1"/>
    <col min="14092" max="14092" width="10.375" style="2" customWidth="1"/>
    <col min="14093" max="14093" width="10.5" style="2" customWidth="1"/>
    <col min="14094" max="14336" width="10.875" style="2"/>
    <col min="14337" max="14338" width="13.375" style="2" customWidth="1"/>
    <col min="14339" max="14339" width="13.25" style="2" customWidth="1"/>
    <col min="14340" max="14340" width="10.625" style="2" customWidth="1"/>
    <col min="14341" max="14341" width="9.625" style="2" customWidth="1"/>
    <col min="14342" max="14342" width="9.25" style="2" customWidth="1"/>
    <col min="14343" max="14343" width="10.875" style="2"/>
    <col min="14344" max="14346" width="10" style="2" customWidth="1"/>
    <col min="14347" max="14347" width="9.375" style="2" customWidth="1"/>
    <col min="14348" max="14348" width="10.375" style="2" customWidth="1"/>
    <col min="14349" max="14349" width="10.5" style="2" customWidth="1"/>
    <col min="14350" max="14592" width="10.875" style="2"/>
    <col min="14593" max="14594" width="13.375" style="2" customWidth="1"/>
    <col min="14595" max="14595" width="13.25" style="2" customWidth="1"/>
    <col min="14596" max="14596" width="10.625" style="2" customWidth="1"/>
    <col min="14597" max="14597" width="9.625" style="2" customWidth="1"/>
    <col min="14598" max="14598" width="9.25" style="2" customWidth="1"/>
    <col min="14599" max="14599" width="10.875" style="2"/>
    <col min="14600" max="14602" width="10" style="2" customWidth="1"/>
    <col min="14603" max="14603" width="9.375" style="2" customWidth="1"/>
    <col min="14604" max="14604" width="10.375" style="2" customWidth="1"/>
    <col min="14605" max="14605" width="10.5" style="2" customWidth="1"/>
    <col min="14606" max="14848" width="10.875" style="2"/>
    <col min="14849" max="14850" width="13.375" style="2" customWidth="1"/>
    <col min="14851" max="14851" width="13.25" style="2" customWidth="1"/>
    <col min="14852" max="14852" width="10.625" style="2" customWidth="1"/>
    <col min="14853" max="14853" width="9.625" style="2" customWidth="1"/>
    <col min="14854" max="14854" width="9.25" style="2" customWidth="1"/>
    <col min="14855" max="14855" width="10.875" style="2"/>
    <col min="14856" max="14858" width="10" style="2" customWidth="1"/>
    <col min="14859" max="14859" width="9.375" style="2" customWidth="1"/>
    <col min="14860" max="14860" width="10.375" style="2" customWidth="1"/>
    <col min="14861" max="14861" width="10.5" style="2" customWidth="1"/>
    <col min="14862" max="15104" width="10.875" style="2"/>
    <col min="15105" max="15106" width="13.375" style="2" customWidth="1"/>
    <col min="15107" max="15107" width="13.25" style="2" customWidth="1"/>
    <col min="15108" max="15108" width="10.625" style="2" customWidth="1"/>
    <col min="15109" max="15109" width="9.625" style="2" customWidth="1"/>
    <col min="15110" max="15110" width="9.25" style="2" customWidth="1"/>
    <col min="15111" max="15111" width="10.875" style="2"/>
    <col min="15112" max="15114" width="10" style="2" customWidth="1"/>
    <col min="15115" max="15115" width="9.375" style="2" customWidth="1"/>
    <col min="15116" max="15116" width="10.375" style="2" customWidth="1"/>
    <col min="15117" max="15117" width="10.5" style="2" customWidth="1"/>
    <col min="15118" max="15360" width="10.875" style="2"/>
    <col min="15361" max="15362" width="13.375" style="2" customWidth="1"/>
    <col min="15363" max="15363" width="13.25" style="2" customWidth="1"/>
    <col min="15364" max="15364" width="10.625" style="2" customWidth="1"/>
    <col min="15365" max="15365" width="9.625" style="2" customWidth="1"/>
    <col min="15366" max="15366" width="9.25" style="2" customWidth="1"/>
    <col min="15367" max="15367" width="10.875" style="2"/>
    <col min="15368" max="15370" width="10" style="2" customWidth="1"/>
    <col min="15371" max="15371" width="9.375" style="2" customWidth="1"/>
    <col min="15372" max="15372" width="10.375" style="2" customWidth="1"/>
    <col min="15373" max="15373" width="10.5" style="2" customWidth="1"/>
    <col min="15374" max="15616" width="10.875" style="2"/>
    <col min="15617" max="15618" width="13.375" style="2" customWidth="1"/>
    <col min="15619" max="15619" width="13.25" style="2" customWidth="1"/>
    <col min="15620" max="15620" width="10.625" style="2" customWidth="1"/>
    <col min="15621" max="15621" width="9.625" style="2" customWidth="1"/>
    <col min="15622" max="15622" width="9.25" style="2" customWidth="1"/>
    <col min="15623" max="15623" width="10.875" style="2"/>
    <col min="15624" max="15626" width="10" style="2" customWidth="1"/>
    <col min="15627" max="15627" width="9.375" style="2" customWidth="1"/>
    <col min="15628" max="15628" width="10.375" style="2" customWidth="1"/>
    <col min="15629" max="15629" width="10.5" style="2" customWidth="1"/>
    <col min="15630" max="15872" width="10.875" style="2"/>
    <col min="15873" max="15874" width="13.375" style="2" customWidth="1"/>
    <col min="15875" max="15875" width="13.25" style="2" customWidth="1"/>
    <col min="15876" max="15876" width="10.625" style="2" customWidth="1"/>
    <col min="15877" max="15877" width="9.625" style="2" customWidth="1"/>
    <col min="15878" max="15878" width="9.25" style="2" customWidth="1"/>
    <col min="15879" max="15879" width="10.875" style="2"/>
    <col min="15880" max="15882" width="10" style="2" customWidth="1"/>
    <col min="15883" max="15883" width="9.375" style="2" customWidth="1"/>
    <col min="15884" max="15884" width="10.375" style="2" customWidth="1"/>
    <col min="15885" max="15885" width="10.5" style="2" customWidth="1"/>
    <col min="15886" max="16128" width="10.875" style="2"/>
    <col min="16129" max="16130" width="13.375" style="2" customWidth="1"/>
    <col min="16131" max="16131" width="13.25" style="2" customWidth="1"/>
    <col min="16132" max="16132" width="10.625" style="2" customWidth="1"/>
    <col min="16133" max="16133" width="9.625" style="2" customWidth="1"/>
    <col min="16134" max="16134" width="9.25" style="2" customWidth="1"/>
    <col min="16135" max="16135" width="10.875" style="2"/>
    <col min="16136" max="16138" width="10" style="2" customWidth="1"/>
    <col min="16139" max="16139" width="9.375" style="2" customWidth="1"/>
    <col min="16140" max="16140" width="10.375" style="2" customWidth="1"/>
    <col min="16141" max="16141" width="10.5" style="2" customWidth="1"/>
    <col min="16142" max="16384" width="10.875" style="2"/>
  </cols>
  <sheetData>
    <row r="1" spans="1:14" x14ac:dyDescent="0.2">
      <c r="A1" s="1"/>
    </row>
    <row r="4" spans="1:14" x14ac:dyDescent="0.2">
      <c r="L4" s="12"/>
    </row>
    <row r="5" spans="1:14" x14ac:dyDescent="0.2">
      <c r="L5" s="12"/>
    </row>
    <row r="6" spans="1:14" x14ac:dyDescent="0.2">
      <c r="D6" s="14" t="s">
        <v>266</v>
      </c>
      <c r="M6" s="12"/>
    </row>
    <row r="7" spans="1:14" ht="18" thickBot="1" x14ac:dyDescent="0.25">
      <c r="B7" s="3"/>
      <c r="C7" s="4" t="s">
        <v>110</v>
      </c>
      <c r="D7" s="5" t="s">
        <v>267</v>
      </c>
      <c r="E7" s="3"/>
      <c r="F7" s="3"/>
      <c r="G7" s="3"/>
      <c r="H7" s="3"/>
      <c r="I7" s="3"/>
      <c r="J7" s="3"/>
      <c r="L7" s="5" t="s">
        <v>268</v>
      </c>
      <c r="M7" s="3"/>
    </row>
    <row r="8" spans="1:14" x14ac:dyDescent="0.2">
      <c r="C8" s="22"/>
      <c r="D8" s="22"/>
      <c r="E8" s="22"/>
      <c r="F8" s="22"/>
      <c r="G8" s="32" t="s">
        <v>269</v>
      </c>
      <c r="H8" s="41" t="s">
        <v>270</v>
      </c>
      <c r="I8" s="41" t="s">
        <v>271</v>
      </c>
      <c r="J8" s="32" t="s">
        <v>272</v>
      </c>
      <c r="K8" s="49" t="s">
        <v>273</v>
      </c>
      <c r="L8" s="22"/>
      <c r="M8" s="50" t="s">
        <v>274</v>
      </c>
    </row>
    <row r="9" spans="1:14" x14ac:dyDescent="0.2">
      <c r="C9" s="32" t="s">
        <v>275</v>
      </c>
      <c r="D9" s="41" t="s">
        <v>124</v>
      </c>
      <c r="E9" s="32" t="s">
        <v>276</v>
      </c>
      <c r="F9" s="41" t="s">
        <v>277</v>
      </c>
      <c r="G9" s="32" t="s">
        <v>278</v>
      </c>
      <c r="H9" s="41" t="s">
        <v>279</v>
      </c>
      <c r="I9" s="32" t="s">
        <v>278</v>
      </c>
      <c r="J9" s="32" t="s">
        <v>280</v>
      </c>
      <c r="K9" s="41" t="s">
        <v>281</v>
      </c>
      <c r="L9" s="32" t="s">
        <v>282</v>
      </c>
      <c r="M9" s="32" t="s">
        <v>283</v>
      </c>
    </row>
    <row r="10" spans="1:14" x14ac:dyDescent="0.2">
      <c r="B10" s="9"/>
      <c r="C10" s="39"/>
      <c r="D10" s="39"/>
      <c r="E10" s="42" t="s">
        <v>284</v>
      </c>
      <c r="F10" s="42" t="s">
        <v>285</v>
      </c>
      <c r="G10" s="10" t="s">
        <v>286</v>
      </c>
      <c r="H10" s="42" t="s">
        <v>285</v>
      </c>
      <c r="I10" s="10" t="s">
        <v>286</v>
      </c>
      <c r="J10" s="10" t="s">
        <v>286</v>
      </c>
      <c r="K10" s="42" t="s">
        <v>287</v>
      </c>
      <c r="L10" s="10" t="s">
        <v>288</v>
      </c>
      <c r="M10" s="10" t="s">
        <v>286</v>
      </c>
    </row>
    <row r="11" spans="1:14" x14ac:dyDescent="0.2">
      <c r="C11" s="22"/>
    </row>
    <row r="12" spans="1:14" x14ac:dyDescent="0.2">
      <c r="B12" s="51" t="s">
        <v>289</v>
      </c>
      <c r="C12" s="17">
        <v>474592</v>
      </c>
      <c r="D12" s="18">
        <v>131719</v>
      </c>
      <c r="E12" s="18">
        <v>3957</v>
      </c>
      <c r="F12" s="18">
        <v>7628</v>
      </c>
      <c r="G12" s="18">
        <v>9126</v>
      </c>
      <c r="H12" s="18">
        <v>599</v>
      </c>
      <c r="I12" s="30">
        <v>0</v>
      </c>
      <c r="J12" s="18">
        <v>2128</v>
      </c>
      <c r="K12" s="18">
        <v>4193</v>
      </c>
      <c r="L12" s="18">
        <v>130701</v>
      </c>
      <c r="M12" s="18">
        <v>213</v>
      </c>
      <c r="N12" s="12"/>
    </row>
    <row r="13" spans="1:14" x14ac:dyDescent="0.2">
      <c r="B13" s="52">
        <v>14</v>
      </c>
      <c r="C13" s="53">
        <v>472459.83600000001</v>
      </c>
      <c r="D13" s="54">
        <v>128784.66500000005</v>
      </c>
      <c r="E13" s="54">
        <v>4037.2269999999999</v>
      </c>
      <c r="F13" s="54">
        <v>2121.5830000000005</v>
      </c>
      <c r="G13" s="54">
        <v>7990</v>
      </c>
      <c r="H13" s="54">
        <v>524.17899999999997</v>
      </c>
      <c r="I13" s="55">
        <v>0.26900000000000002</v>
      </c>
      <c r="J13" s="54">
        <v>1865.7520000000002</v>
      </c>
      <c r="K13" s="54">
        <v>4046.2149999999974</v>
      </c>
      <c r="L13" s="54">
        <v>126422.89499999996</v>
      </c>
      <c r="M13" s="54">
        <v>206.74799999999991</v>
      </c>
      <c r="N13" s="12"/>
    </row>
    <row r="14" spans="1:14" x14ac:dyDescent="0.2">
      <c r="B14" s="56"/>
      <c r="I14" s="57"/>
    </row>
    <row r="15" spans="1:14" x14ac:dyDescent="0.2">
      <c r="B15" s="51" t="s">
        <v>290</v>
      </c>
      <c r="C15" s="17">
        <v>140975.94099999999</v>
      </c>
      <c r="D15" s="21">
        <v>60142.949000000001</v>
      </c>
      <c r="E15" s="21">
        <v>900.27</v>
      </c>
      <c r="F15" s="21">
        <v>898.73</v>
      </c>
      <c r="G15" s="21">
        <v>3104.6390000000001</v>
      </c>
      <c r="H15" s="21">
        <v>53.661000000000001</v>
      </c>
      <c r="I15" s="24" t="s">
        <v>291</v>
      </c>
      <c r="J15" s="21">
        <v>393.43900000000002</v>
      </c>
      <c r="K15" s="21">
        <v>1906.4359999999999</v>
      </c>
      <c r="L15" s="21">
        <v>13000.129000000001</v>
      </c>
      <c r="M15" s="21">
        <v>88.575000000000003</v>
      </c>
      <c r="N15" s="21"/>
    </row>
    <row r="16" spans="1:14" x14ac:dyDescent="0.2">
      <c r="B16" s="51" t="s">
        <v>292</v>
      </c>
      <c r="C16" s="17">
        <v>16470.665000000001</v>
      </c>
      <c r="D16" s="21">
        <v>6323.4250000000002</v>
      </c>
      <c r="E16" s="21">
        <v>134.083</v>
      </c>
      <c r="F16" s="21">
        <v>95.146000000000001</v>
      </c>
      <c r="G16" s="21">
        <v>356.41300000000001</v>
      </c>
      <c r="H16" s="21">
        <v>9.34</v>
      </c>
      <c r="I16" s="24" t="s">
        <v>291</v>
      </c>
      <c r="J16" s="21">
        <v>61.595999999999997</v>
      </c>
      <c r="K16" s="21">
        <v>196.22</v>
      </c>
      <c r="L16" s="21">
        <v>3595.5929999999998</v>
      </c>
      <c r="M16" s="21">
        <v>8.3520000000000003</v>
      </c>
      <c r="N16" s="21"/>
    </row>
    <row r="17" spans="2:14" x14ac:dyDescent="0.2">
      <c r="B17" s="51" t="s">
        <v>293</v>
      </c>
      <c r="C17" s="17">
        <v>19751.883000000002</v>
      </c>
      <c r="D17" s="21">
        <v>6189.5</v>
      </c>
      <c r="E17" s="21">
        <v>198.441</v>
      </c>
      <c r="F17" s="21">
        <v>127.467</v>
      </c>
      <c r="G17" s="21">
        <v>333.19799999999998</v>
      </c>
      <c r="H17" s="24">
        <v>40.186</v>
      </c>
      <c r="I17" s="24" t="s">
        <v>291</v>
      </c>
      <c r="J17" s="21">
        <v>96.953000000000003</v>
      </c>
      <c r="K17" s="21">
        <v>213.12700000000001</v>
      </c>
      <c r="L17" s="21">
        <v>4799.6809999999996</v>
      </c>
      <c r="M17" s="21">
        <v>7.7569999999999997</v>
      </c>
      <c r="N17" s="21"/>
    </row>
    <row r="18" spans="2:14" x14ac:dyDescent="0.2">
      <c r="B18" s="51" t="s">
        <v>294</v>
      </c>
      <c r="C18" s="17">
        <v>13668.733</v>
      </c>
      <c r="D18" s="21">
        <v>3424.732</v>
      </c>
      <c r="E18" s="21">
        <v>133.46100000000001</v>
      </c>
      <c r="F18" s="21">
        <v>57.798999999999999</v>
      </c>
      <c r="G18" s="21">
        <v>250.923</v>
      </c>
      <c r="H18" s="24" t="s">
        <v>291</v>
      </c>
      <c r="I18" s="24" t="s">
        <v>291</v>
      </c>
      <c r="J18" s="21">
        <v>44.624000000000002</v>
      </c>
      <c r="K18" s="21">
        <v>110.057</v>
      </c>
      <c r="L18" s="21">
        <v>3964.7919999999999</v>
      </c>
      <c r="M18" s="21">
        <v>5.008</v>
      </c>
      <c r="N18" s="21"/>
    </row>
    <row r="19" spans="2:14" x14ac:dyDescent="0.2">
      <c r="B19" s="51" t="s">
        <v>295</v>
      </c>
      <c r="C19" s="17">
        <v>17816.331999999999</v>
      </c>
      <c r="D19" s="21">
        <v>3867.8009999999999</v>
      </c>
      <c r="E19" s="21">
        <v>104.059</v>
      </c>
      <c r="F19" s="21">
        <v>50.127000000000002</v>
      </c>
      <c r="G19" s="21">
        <v>245.49</v>
      </c>
      <c r="H19" s="24" t="s">
        <v>291</v>
      </c>
      <c r="I19" s="24" t="s">
        <v>291</v>
      </c>
      <c r="J19" s="21">
        <v>50.776000000000003</v>
      </c>
      <c r="K19" s="21">
        <v>101.584</v>
      </c>
      <c r="L19" s="21">
        <v>3848.335</v>
      </c>
      <c r="M19" s="21">
        <v>7.3959999999999999</v>
      </c>
      <c r="N19" s="21"/>
    </row>
    <row r="20" spans="2:14" x14ac:dyDescent="0.2">
      <c r="B20" s="51" t="s">
        <v>296</v>
      </c>
      <c r="C20" s="17">
        <v>28609.367999999999</v>
      </c>
      <c r="D20" s="21">
        <v>7223.5159999999996</v>
      </c>
      <c r="E20" s="21">
        <v>248.76900000000001</v>
      </c>
      <c r="F20" s="21">
        <v>135.92699999999999</v>
      </c>
      <c r="G20" s="21">
        <v>555.75400000000002</v>
      </c>
      <c r="H20" s="24">
        <v>6.0019999999999998</v>
      </c>
      <c r="I20" s="24" t="s">
        <v>291</v>
      </c>
      <c r="J20" s="21">
        <v>121.307</v>
      </c>
      <c r="K20" s="21">
        <v>240.708</v>
      </c>
      <c r="L20" s="21">
        <v>7641.768</v>
      </c>
      <c r="M20" s="21">
        <v>16.263999999999999</v>
      </c>
      <c r="N20" s="21"/>
    </row>
    <row r="21" spans="2:14" x14ac:dyDescent="0.2">
      <c r="B21" s="51" t="s">
        <v>297</v>
      </c>
      <c r="C21" s="12">
        <v>15845.71</v>
      </c>
      <c r="D21" s="2">
        <v>3071.587</v>
      </c>
      <c r="E21" s="2">
        <v>90.861999999999995</v>
      </c>
      <c r="F21" s="2">
        <v>58.929000000000002</v>
      </c>
      <c r="G21" s="2">
        <v>286.52999999999997</v>
      </c>
      <c r="H21" s="24" t="s">
        <v>291</v>
      </c>
      <c r="I21" s="24" t="s">
        <v>291</v>
      </c>
      <c r="J21" s="2">
        <v>42.417000000000002</v>
      </c>
      <c r="K21" s="2">
        <v>110.434</v>
      </c>
      <c r="L21" s="2">
        <v>4536.1660000000002</v>
      </c>
      <c r="M21" s="2">
        <v>6.3079999999999998</v>
      </c>
      <c r="N21" s="21"/>
    </row>
    <row r="22" spans="2:14" x14ac:dyDescent="0.2">
      <c r="B22" s="56"/>
      <c r="H22" s="57"/>
      <c r="I22" s="57"/>
    </row>
    <row r="23" spans="2:14" x14ac:dyDescent="0.2">
      <c r="B23" s="51" t="s">
        <v>298</v>
      </c>
      <c r="C23" s="17">
        <v>6763.5110000000004</v>
      </c>
      <c r="D23" s="21">
        <v>1518.1179999999999</v>
      </c>
      <c r="E23" s="21">
        <v>102.17400000000001</v>
      </c>
      <c r="F23" s="21">
        <v>24.111000000000001</v>
      </c>
      <c r="G23" s="21">
        <v>97.242999999999995</v>
      </c>
      <c r="H23" s="24" t="s">
        <v>291</v>
      </c>
      <c r="I23" s="24" t="s">
        <v>291</v>
      </c>
      <c r="J23" s="21">
        <v>24.18</v>
      </c>
      <c r="K23" s="21">
        <v>47.527000000000001</v>
      </c>
      <c r="L23" s="21">
        <v>2372.9549999999999</v>
      </c>
      <c r="M23" s="21">
        <v>1.665</v>
      </c>
      <c r="N23" s="21"/>
    </row>
    <row r="24" spans="2:14" x14ac:dyDescent="0.2">
      <c r="B24" s="51" t="s">
        <v>299</v>
      </c>
      <c r="C24" s="17">
        <v>5032.9430000000002</v>
      </c>
      <c r="D24" s="21">
        <v>626.923</v>
      </c>
      <c r="E24" s="21">
        <v>47.015000000000001</v>
      </c>
      <c r="F24" s="21">
        <v>14.609</v>
      </c>
      <c r="G24" s="21">
        <v>60.134</v>
      </c>
      <c r="H24" s="24">
        <v>17.916</v>
      </c>
      <c r="I24" s="24" t="s">
        <v>291</v>
      </c>
      <c r="J24" s="21">
        <v>22.815000000000001</v>
      </c>
      <c r="K24" s="21">
        <v>22.524000000000001</v>
      </c>
      <c r="L24" s="21">
        <v>2049.2820000000002</v>
      </c>
      <c r="M24" s="21">
        <v>1.0169999999999999</v>
      </c>
      <c r="N24" s="21"/>
    </row>
    <row r="25" spans="2:14" x14ac:dyDescent="0.2">
      <c r="B25" s="51" t="s">
        <v>300</v>
      </c>
      <c r="C25" s="17">
        <v>3772.7159999999999</v>
      </c>
      <c r="D25" s="21">
        <v>316.863</v>
      </c>
      <c r="E25" s="21">
        <v>44.2</v>
      </c>
      <c r="F25" s="21">
        <v>5.6630000000000003</v>
      </c>
      <c r="G25" s="21">
        <v>27.388000000000002</v>
      </c>
      <c r="H25" s="24">
        <v>37.045999999999999</v>
      </c>
      <c r="I25" s="24" t="s">
        <v>291</v>
      </c>
      <c r="J25" s="21">
        <v>21.399000000000001</v>
      </c>
      <c r="K25" s="21">
        <v>8.7870000000000008</v>
      </c>
      <c r="L25" s="21">
        <v>1938.963</v>
      </c>
      <c r="M25" s="21">
        <v>0.54100000000000004</v>
      </c>
      <c r="N25" s="21"/>
    </row>
    <row r="26" spans="2:14" x14ac:dyDescent="0.2">
      <c r="B26" s="51" t="s">
        <v>301</v>
      </c>
      <c r="C26" s="17">
        <v>5373.777</v>
      </c>
      <c r="D26" s="21">
        <v>1717.6669999999999</v>
      </c>
      <c r="E26" s="21">
        <v>73.914000000000001</v>
      </c>
      <c r="F26" s="21">
        <v>29.109000000000002</v>
      </c>
      <c r="G26" s="21">
        <v>103.369</v>
      </c>
      <c r="H26" s="24">
        <v>1.52</v>
      </c>
      <c r="I26" s="24" t="s">
        <v>291</v>
      </c>
      <c r="J26" s="21">
        <v>35.884999999999998</v>
      </c>
      <c r="K26" s="21">
        <v>46.116</v>
      </c>
      <c r="L26" s="21">
        <v>1832.75</v>
      </c>
      <c r="M26" s="21">
        <v>3.0169999999999999</v>
      </c>
      <c r="N26" s="21"/>
    </row>
    <row r="27" spans="2:14" x14ac:dyDescent="0.2">
      <c r="B27" s="51" t="s">
        <v>302</v>
      </c>
      <c r="C27" s="17">
        <v>6319.0069999999996</v>
      </c>
      <c r="D27" s="21">
        <v>1487.1220000000001</v>
      </c>
      <c r="E27" s="21">
        <v>78.373000000000005</v>
      </c>
      <c r="F27" s="21">
        <v>27.710999999999999</v>
      </c>
      <c r="G27" s="21">
        <v>106.658</v>
      </c>
      <c r="H27" s="24">
        <v>0</v>
      </c>
      <c r="I27" s="24" t="s">
        <v>291</v>
      </c>
      <c r="J27" s="21">
        <v>37.892000000000003</v>
      </c>
      <c r="K27" s="21">
        <v>49.070999999999998</v>
      </c>
      <c r="L27" s="21">
        <v>2435.6550000000002</v>
      </c>
      <c r="M27" s="21">
        <v>1.4930000000000001</v>
      </c>
      <c r="N27" s="21"/>
    </row>
    <row r="28" spans="2:14" x14ac:dyDescent="0.2">
      <c r="B28" s="51" t="s">
        <v>303</v>
      </c>
      <c r="C28" s="17">
        <v>4157.0540000000001</v>
      </c>
      <c r="D28" s="21">
        <v>668.48900000000003</v>
      </c>
      <c r="E28" s="21">
        <v>40.156999999999996</v>
      </c>
      <c r="F28" s="21">
        <v>14.071</v>
      </c>
      <c r="G28" s="21">
        <v>56.045999999999999</v>
      </c>
      <c r="H28" s="24" t="s">
        <v>291</v>
      </c>
      <c r="I28" s="24" t="s">
        <v>291</v>
      </c>
      <c r="J28" s="21">
        <v>19.401</v>
      </c>
      <c r="K28" s="21">
        <v>21.861999999999998</v>
      </c>
      <c r="L28" s="21">
        <v>1876.7139999999999</v>
      </c>
      <c r="M28" s="21">
        <v>1.0620000000000001</v>
      </c>
      <c r="N28" s="21"/>
    </row>
    <row r="29" spans="2:14" x14ac:dyDescent="0.2">
      <c r="B29" s="51" t="s">
        <v>304</v>
      </c>
      <c r="C29" s="12">
        <v>4380.8969999999999</v>
      </c>
      <c r="D29" s="2">
        <v>885.31899999999996</v>
      </c>
      <c r="E29" s="2">
        <v>55.37</v>
      </c>
      <c r="F29" s="2">
        <v>13.561999999999999</v>
      </c>
      <c r="G29" s="2">
        <v>56.332000000000001</v>
      </c>
      <c r="H29" s="2">
        <v>28.334</v>
      </c>
      <c r="I29" s="24" t="s">
        <v>291</v>
      </c>
      <c r="J29" s="2">
        <v>26.843</v>
      </c>
      <c r="K29" s="2">
        <v>27.521000000000001</v>
      </c>
      <c r="L29" s="2">
        <v>1519.819</v>
      </c>
      <c r="M29" s="2">
        <v>1.0649999999999999</v>
      </c>
      <c r="N29" s="21"/>
    </row>
    <row r="30" spans="2:14" x14ac:dyDescent="0.2">
      <c r="B30" s="51" t="s">
        <v>305</v>
      </c>
      <c r="C30" s="17">
        <v>6039.7579999999998</v>
      </c>
      <c r="D30" s="21">
        <v>1763.9639999999999</v>
      </c>
      <c r="E30" s="21">
        <v>71.06</v>
      </c>
      <c r="F30" s="21">
        <v>40.972000000000001</v>
      </c>
      <c r="G30" s="21">
        <v>121.666</v>
      </c>
      <c r="H30" s="21">
        <v>33.665999999999997</v>
      </c>
      <c r="I30" s="24" t="s">
        <v>291</v>
      </c>
      <c r="J30" s="21">
        <v>34.573</v>
      </c>
      <c r="K30" s="21">
        <v>69.537999999999997</v>
      </c>
      <c r="L30" s="21">
        <v>2091.2130000000002</v>
      </c>
      <c r="M30" s="21">
        <v>2.577</v>
      </c>
      <c r="N30" s="21"/>
    </row>
    <row r="31" spans="2:14" x14ac:dyDescent="0.2">
      <c r="B31" s="51" t="s">
        <v>306</v>
      </c>
      <c r="C31" s="2">
        <v>12876.036</v>
      </c>
      <c r="D31" s="2">
        <v>4471.3530000000001</v>
      </c>
      <c r="E31" s="2">
        <v>129.62</v>
      </c>
      <c r="F31" s="2">
        <v>97.266000000000005</v>
      </c>
      <c r="G31" s="2">
        <v>274.976</v>
      </c>
      <c r="H31" s="2">
        <v>17.318999999999999</v>
      </c>
      <c r="I31" s="24" t="s">
        <v>291</v>
      </c>
      <c r="J31" s="2">
        <v>63.372999999999998</v>
      </c>
      <c r="K31" s="2">
        <v>164.274</v>
      </c>
      <c r="L31" s="2">
        <v>2773.259</v>
      </c>
      <c r="M31" s="2">
        <v>6.7190000000000003</v>
      </c>
      <c r="N31" s="21"/>
    </row>
    <row r="32" spans="2:14" x14ac:dyDescent="0.2">
      <c r="B32" s="56"/>
      <c r="I32" s="57"/>
    </row>
    <row r="33" spans="2:14" x14ac:dyDescent="0.2">
      <c r="B33" s="51" t="s">
        <v>307</v>
      </c>
      <c r="C33" s="17">
        <v>10338.126</v>
      </c>
      <c r="D33" s="21">
        <v>2288.2640000000001</v>
      </c>
      <c r="E33" s="21">
        <v>122.758</v>
      </c>
      <c r="F33" s="21">
        <v>32.353999999999999</v>
      </c>
      <c r="G33" s="21">
        <v>138.911</v>
      </c>
      <c r="H33" s="24">
        <v>12.301</v>
      </c>
      <c r="I33" s="24" t="s">
        <v>291</v>
      </c>
      <c r="J33" s="21">
        <v>59.651000000000003</v>
      </c>
      <c r="K33" s="21">
        <v>47.865000000000002</v>
      </c>
      <c r="L33" s="21">
        <v>3141.1959999999999</v>
      </c>
      <c r="M33" s="21">
        <v>5.0620000000000003</v>
      </c>
      <c r="N33" s="21"/>
    </row>
    <row r="34" spans="2:14" x14ac:dyDescent="0.2">
      <c r="B34" s="51" t="s">
        <v>308</v>
      </c>
      <c r="C34" s="17">
        <v>5821.3559999999998</v>
      </c>
      <c r="D34" s="21">
        <v>1343.6669999999999</v>
      </c>
      <c r="E34" s="21">
        <v>48.786999999999999</v>
      </c>
      <c r="F34" s="21">
        <v>28.184999999999999</v>
      </c>
      <c r="G34" s="21">
        <v>113.12</v>
      </c>
      <c r="H34" s="24" t="s">
        <v>291</v>
      </c>
      <c r="I34" s="24" t="s">
        <v>291</v>
      </c>
      <c r="J34" s="21">
        <v>23.728999999999999</v>
      </c>
      <c r="K34" s="21">
        <v>45.351999999999997</v>
      </c>
      <c r="L34" s="21">
        <v>2115.4929999999999</v>
      </c>
      <c r="M34" s="24">
        <v>2.6320000000000001</v>
      </c>
      <c r="N34" s="21"/>
    </row>
    <row r="35" spans="2:14" x14ac:dyDescent="0.2">
      <c r="B35" s="51" t="s">
        <v>309</v>
      </c>
      <c r="C35" s="12">
        <v>3368.6289999999999</v>
      </c>
      <c r="D35" s="2">
        <v>491.75900000000001</v>
      </c>
      <c r="E35" s="21">
        <v>27.416</v>
      </c>
      <c r="F35" s="2">
        <v>12.16</v>
      </c>
      <c r="G35" s="2">
        <v>36.457000000000001</v>
      </c>
      <c r="H35" s="24" t="s">
        <v>291</v>
      </c>
      <c r="I35" s="24" t="s">
        <v>291</v>
      </c>
      <c r="J35" s="2">
        <v>13.21</v>
      </c>
      <c r="K35" s="2">
        <v>20.506</v>
      </c>
      <c r="L35" s="2">
        <v>1691.3320000000001</v>
      </c>
      <c r="M35" s="2">
        <v>0.753</v>
      </c>
      <c r="N35" s="21"/>
    </row>
    <row r="36" spans="2:14" x14ac:dyDescent="0.2">
      <c r="B36" s="51" t="s">
        <v>310</v>
      </c>
      <c r="C36" s="17">
        <v>4392.5910000000003</v>
      </c>
      <c r="D36" s="21">
        <v>418.13400000000001</v>
      </c>
      <c r="E36" s="21">
        <v>41.234000000000002</v>
      </c>
      <c r="F36" s="21">
        <v>9.5399999999999991</v>
      </c>
      <c r="G36" s="21">
        <v>46.720999999999997</v>
      </c>
      <c r="H36" s="24">
        <v>5.0030000000000001</v>
      </c>
      <c r="I36" s="24" t="s">
        <v>291</v>
      </c>
      <c r="J36" s="21">
        <v>20.088000000000001</v>
      </c>
      <c r="K36" s="21">
        <v>14.606999999999999</v>
      </c>
      <c r="L36" s="21">
        <v>2153.4090000000001</v>
      </c>
      <c r="M36" s="24">
        <v>0.91900000000000004</v>
      </c>
      <c r="N36" s="21"/>
    </row>
    <row r="37" spans="2:14" x14ac:dyDescent="0.2">
      <c r="B37" s="51" t="s">
        <v>311</v>
      </c>
      <c r="C37" s="2">
        <v>1257.3969999999999</v>
      </c>
      <c r="D37" s="2">
        <v>34.268999999999998</v>
      </c>
      <c r="E37" s="2">
        <v>14.162000000000001</v>
      </c>
      <c r="F37" s="2">
        <v>0.79200000000000004</v>
      </c>
      <c r="G37" s="2">
        <v>4.8600000000000003</v>
      </c>
      <c r="H37" s="24" t="s">
        <v>291</v>
      </c>
      <c r="I37" s="24" t="s">
        <v>291</v>
      </c>
      <c r="J37" s="2">
        <v>6.9260000000000002</v>
      </c>
      <c r="K37" s="2">
        <v>1.202</v>
      </c>
      <c r="L37" s="2">
        <v>741.26099999999997</v>
      </c>
      <c r="M37" s="2">
        <v>0</v>
      </c>
      <c r="N37" s="21"/>
    </row>
    <row r="38" spans="2:14" x14ac:dyDescent="0.2">
      <c r="B38" s="56"/>
      <c r="H38" s="57"/>
      <c r="I38" s="57"/>
    </row>
    <row r="39" spans="2:14" x14ac:dyDescent="0.2">
      <c r="B39" s="51" t="s">
        <v>312</v>
      </c>
      <c r="C39" s="17">
        <v>6123.4889999999996</v>
      </c>
      <c r="D39" s="21">
        <v>1185.672</v>
      </c>
      <c r="E39" s="21">
        <v>57.38</v>
      </c>
      <c r="F39" s="21">
        <v>21.971</v>
      </c>
      <c r="G39" s="21">
        <v>115.16800000000001</v>
      </c>
      <c r="H39" s="24" t="s">
        <v>291</v>
      </c>
      <c r="I39" s="24" t="s">
        <v>291</v>
      </c>
      <c r="J39" s="21">
        <v>28.056000000000001</v>
      </c>
      <c r="K39" s="21">
        <v>33.984000000000002</v>
      </c>
      <c r="L39" s="21">
        <v>2643.424</v>
      </c>
      <c r="M39" s="21">
        <v>2.831</v>
      </c>
      <c r="N39" s="21"/>
    </row>
    <row r="40" spans="2:14" x14ac:dyDescent="0.2">
      <c r="B40" s="51" t="s">
        <v>313</v>
      </c>
      <c r="C40" s="17">
        <v>5710.2309999999998</v>
      </c>
      <c r="D40" s="21">
        <v>683.67899999999997</v>
      </c>
      <c r="E40" s="21">
        <v>44.651000000000003</v>
      </c>
      <c r="F40" s="21">
        <v>10.304</v>
      </c>
      <c r="G40" s="21">
        <v>56.082000000000001</v>
      </c>
      <c r="H40" s="24" t="s">
        <v>291</v>
      </c>
      <c r="I40" s="24" t="s">
        <v>291</v>
      </c>
      <c r="J40" s="21">
        <v>21.797999999999998</v>
      </c>
      <c r="K40" s="21">
        <v>17.68</v>
      </c>
      <c r="L40" s="21">
        <v>2333.9070000000002</v>
      </c>
      <c r="M40" s="21">
        <v>1.4510000000000001</v>
      </c>
      <c r="N40" s="21"/>
    </row>
    <row r="41" spans="2:14" x14ac:dyDescent="0.2">
      <c r="B41" s="51" t="s">
        <v>314</v>
      </c>
      <c r="C41" s="12">
        <v>5602.1859999999997</v>
      </c>
      <c r="D41" s="2">
        <v>1485.2</v>
      </c>
      <c r="E41" s="2">
        <v>69.347999999999999</v>
      </c>
      <c r="F41" s="2">
        <v>23.509</v>
      </c>
      <c r="G41" s="2">
        <v>114.486</v>
      </c>
      <c r="H41" s="24" t="s">
        <v>291</v>
      </c>
      <c r="I41" s="24" t="s">
        <v>291</v>
      </c>
      <c r="J41" s="2">
        <v>33.838999999999999</v>
      </c>
      <c r="K41" s="2">
        <v>42.084000000000003</v>
      </c>
      <c r="L41" s="2">
        <v>2029.989</v>
      </c>
      <c r="M41" s="2">
        <v>2.7949999999999999</v>
      </c>
      <c r="N41" s="21"/>
    </row>
    <row r="42" spans="2:14" x14ac:dyDescent="0.2">
      <c r="B42" s="51" t="s">
        <v>315</v>
      </c>
      <c r="C42" s="17">
        <v>7097.79</v>
      </c>
      <c r="D42" s="21">
        <v>712.57100000000003</v>
      </c>
      <c r="E42" s="21">
        <v>70.661000000000001</v>
      </c>
      <c r="F42" s="21">
        <v>12.88</v>
      </c>
      <c r="G42" s="21">
        <v>54.064</v>
      </c>
      <c r="H42" s="24">
        <v>60.073999999999998</v>
      </c>
      <c r="I42" s="24" t="s">
        <v>291</v>
      </c>
      <c r="J42" s="21">
        <v>34.320999999999998</v>
      </c>
      <c r="K42" s="21">
        <v>21.841999999999999</v>
      </c>
      <c r="L42" s="21">
        <v>2837.6149999999998</v>
      </c>
      <c r="M42" s="21">
        <v>1.1819999999999999</v>
      </c>
      <c r="N42" s="21"/>
    </row>
    <row r="43" spans="2:14" x14ac:dyDescent="0.2">
      <c r="B43" s="51" t="s">
        <v>316</v>
      </c>
      <c r="C43" s="2">
        <v>5067.5050000000001</v>
      </c>
      <c r="D43" s="2">
        <v>349.38499999999999</v>
      </c>
      <c r="E43" s="2">
        <v>55.085000000000001</v>
      </c>
      <c r="F43" s="2">
        <v>6.7629999999999999</v>
      </c>
      <c r="G43" s="2">
        <v>35.292000000000002</v>
      </c>
      <c r="H43" s="24" t="s">
        <v>291</v>
      </c>
      <c r="I43" s="24" t="s">
        <v>291</v>
      </c>
      <c r="J43" s="2">
        <v>26.811</v>
      </c>
      <c r="K43" s="2">
        <v>11.433999999999999</v>
      </c>
      <c r="L43" s="2">
        <v>2757.7719999999999</v>
      </c>
      <c r="M43" s="2">
        <v>1.2849999999999999</v>
      </c>
      <c r="N43" s="21"/>
    </row>
    <row r="44" spans="2:14" x14ac:dyDescent="0.2">
      <c r="B44" s="56"/>
      <c r="H44" s="57"/>
      <c r="I44" s="57"/>
    </row>
    <row r="45" spans="2:14" x14ac:dyDescent="0.2">
      <c r="B45" s="51" t="s">
        <v>317</v>
      </c>
      <c r="C45" s="17">
        <v>4419.2039999999997</v>
      </c>
      <c r="D45" s="21">
        <v>668.03499999999997</v>
      </c>
      <c r="E45" s="21">
        <v>27.376000000000001</v>
      </c>
      <c r="F45" s="21">
        <v>16.608000000000001</v>
      </c>
      <c r="G45" s="21">
        <v>55.298000000000002</v>
      </c>
      <c r="H45" s="24" t="s">
        <v>291</v>
      </c>
      <c r="I45" s="24" t="s">
        <v>291</v>
      </c>
      <c r="J45" s="21">
        <v>13.289</v>
      </c>
      <c r="K45" s="21">
        <v>26.231999999999999</v>
      </c>
      <c r="L45" s="21">
        <v>1398.3420000000001</v>
      </c>
      <c r="M45" s="21">
        <v>0.73</v>
      </c>
      <c r="N45" s="21"/>
    </row>
    <row r="46" spans="2:14" x14ac:dyDescent="0.2">
      <c r="B46" s="51" t="s">
        <v>318</v>
      </c>
      <c r="C46" s="17">
        <v>4840.8329999999996</v>
      </c>
      <c r="D46" s="21">
        <v>597.43600000000004</v>
      </c>
      <c r="E46" s="21">
        <v>47.956000000000003</v>
      </c>
      <c r="F46" s="21">
        <v>12.788</v>
      </c>
      <c r="G46" s="21">
        <v>44.350999999999999</v>
      </c>
      <c r="H46" s="24" t="s">
        <v>291</v>
      </c>
      <c r="I46" s="24" t="s">
        <v>291</v>
      </c>
      <c r="J46" s="21">
        <v>23.132000000000001</v>
      </c>
      <c r="K46" s="21">
        <v>23.882999999999999</v>
      </c>
      <c r="L46" s="21">
        <v>1780.2070000000001</v>
      </c>
      <c r="M46" s="21">
        <v>1.1779999999999999</v>
      </c>
      <c r="N46" s="21"/>
    </row>
    <row r="47" spans="2:14" x14ac:dyDescent="0.2">
      <c r="B47" s="51" t="s">
        <v>319</v>
      </c>
      <c r="C47" s="17">
        <v>3789.3629999999998</v>
      </c>
      <c r="D47" s="21">
        <v>853.53200000000004</v>
      </c>
      <c r="E47" s="21">
        <v>35.600999999999999</v>
      </c>
      <c r="F47" s="21">
        <v>10.428000000000001</v>
      </c>
      <c r="G47" s="21">
        <v>53.543999999999997</v>
      </c>
      <c r="H47" s="24" t="s">
        <v>291</v>
      </c>
      <c r="I47" s="24" t="s">
        <v>291</v>
      </c>
      <c r="J47" s="21">
        <v>17.344999999999999</v>
      </c>
      <c r="K47" s="21">
        <v>19.196000000000002</v>
      </c>
      <c r="L47" s="21">
        <v>1611.798</v>
      </c>
      <c r="M47" s="21">
        <v>0.97299999999999998</v>
      </c>
      <c r="N47" s="21"/>
    </row>
    <row r="48" spans="2:14" x14ac:dyDescent="0.2">
      <c r="B48" s="51" t="s">
        <v>320</v>
      </c>
      <c r="C48" s="17">
        <v>5488.0290000000005</v>
      </c>
      <c r="D48" s="21">
        <v>602.27700000000004</v>
      </c>
      <c r="E48" s="21">
        <v>52.912999999999997</v>
      </c>
      <c r="F48" s="21">
        <v>11.288</v>
      </c>
      <c r="G48" s="21">
        <v>44.191000000000003</v>
      </c>
      <c r="H48" s="24" t="s">
        <v>291</v>
      </c>
      <c r="I48" s="24" t="s">
        <v>291</v>
      </c>
      <c r="J48" s="21">
        <v>26.018000000000001</v>
      </c>
      <c r="K48" s="21">
        <v>20.462</v>
      </c>
      <c r="L48" s="21">
        <v>2014.18</v>
      </c>
      <c r="M48" s="21">
        <v>1.0860000000000001</v>
      </c>
      <c r="N48" s="21"/>
    </row>
    <row r="49" spans="2:14" x14ac:dyDescent="0.2">
      <c r="B49" s="51" t="s">
        <v>321</v>
      </c>
      <c r="C49" s="17">
        <v>3246.5529999999999</v>
      </c>
      <c r="D49" s="21">
        <v>395.02199999999999</v>
      </c>
      <c r="E49" s="21">
        <v>27.073</v>
      </c>
      <c r="F49" s="21">
        <v>4.351</v>
      </c>
      <c r="G49" s="21">
        <v>17.97</v>
      </c>
      <c r="H49" s="24">
        <v>37.829000000000001</v>
      </c>
      <c r="I49" s="24" t="s">
        <v>291</v>
      </c>
      <c r="J49" s="21">
        <v>13.218</v>
      </c>
      <c r="K49" s="21">
        <v>7.2380000000000004</v>
      </c>
      <c r="L49" s="21">
        <v>1293.402</v>
      </c>
      <c r="M49" s="21">
        <v>0.67100000000000004</v>
      </c>
      <c r="N49" s="21"/>
    </row>
    <row r="50" spans="2:14" x14ac:dyDescent="0.2">
      <c r="B50" s="51" t="s">
        <v>322</v>
      </c>
      <c r="C50" s="17">
        <v>2854.377</v>
      </c>
      <c r="D50" s="21">
        <v>180.61699999999999</v>
      </c>
      <c r="E50" s="21">
        <v>38.167999999999999</v>
      </c>
      <c r="F50" s="21">
        <v>2.6659999999999999</v>
      </c>
      <c r="G50" s="21">
        <v>15.935</v>
      </c>
      <c r="H50" s="24" t="s">
        <v>291</v>
      </c>
      <c r="I50" s="24" t="s">
        <v>291</v>
      </c>
      <c r="J50" s="21">
        <v>18.675000000000001</v>
      </c>
      <c r="K50" s="21">
        <v>4.2030000000000003</v>
      </c>
      <c r="L50" s="21">
        <v>1735.4939999999999</v>
      </c>
      <c r="M50" s="21">
        <v>1.153</v>
      </c>
      <c r="N50" s="21"/>
    </row>
    <row r="51" spans="2:14" x14ac:dyDescent="0.2">
      <c r="B51" s="51" t="s">
        <v>323</v>
      </c>
      <c r="C51" s="17">
        <v>5134.674</v>
      </c>
      <c r="D51" s="21">
        <v>370.75700000000001</v>
      </c>
      <c r="E51" s="21">
        <v>56.49</v>
      </c>
      <c r="F51" s="21">
        <v>5.8040000000000003</v>
      </c>
      <c r="G51" s="21">
        <v>33.308999999999997</v>
      </c>
      <c r="H51" s="24" t="s">
        <v>291</v>
      </c>
      <c r="I51" s="24" t="s">
        <v>291</v>
      </c>
      <c r="J51" s="21">
        <v>27.292000000000002</v>
      </c>
      <c r="K51" s="21">
        <v>9.2360000000000007</v>
      </c>
      <c r="L51" s="21">
        <v>2489.7649999999999</v>
      </c>
      <c r="M51" s="21">
        <v>1.1910000000000001</v>
      </c>
      <c r="N51" s="21"/>
    </row>
    <row r="52" spans="2:14" x14ac:dyDescent="0.2">
      <c r="B52" s="51" t="s">
        <v>324</v>
      </c>
      <c r="C52" s="12">
        <v>5320.6260000000002</v>
      </c>
      <c r="D52" s="2">
        <v>566.74300000000005</v>
      </c>
      <c r="E52" s="2">
        <v>48.646000000000001</v>
      </c>
      <c r="F52" s="2">
        <v>16.571999999999999</v>
      </c>
      <c r="G52" s="2">
        <v>42.337000000000003</v>
      </c>
      <c r="H52" s="24" t="s">
        <v>291</v>
      </c>
      <c r="I52" s="24" t="s">
        <v>291</v>
      </c>
      <c r="J52" s="2">
        <v>23.74</v>
      </c>
      <c r="K52" s="2">
        <v>32.027999999999999</v>
      </c>
      <c r="L52" s="2">
        <v>1982.299</v>
      </c>
      <c r="M52" s="2">
        <v>0.94599999999999995</v>
      </c>
      <c r="N52" s="21"/>
    </row>
    <row r="53" spans="2:14" x14ac:dyDescent="0.2">
      <c r="B53" s="51" t="s">
        <v>325</v>
      </c>
      <c r="C53" s="17">
        <v>4597.5230000000001</v>
      </c>
      <c r="D53" s="21">
        <v>946.72</v>
      </c>
      <c r="E53" s="21">
        <v>33.902999999999999</v>
      </c>
      <c r="F53" s="21">
        <v>18.542000000000002</v>
      </c>
      <c r="G53" s="21">
        <v>65.822000000000003</v>
      </c>
      <c r="H53" s="24" t="s">
        <v>291</v>
      </c>
      <c r="I53" s="24" t="s">
        <v>291</v>
      </c>
      <c r="J53" s="21">
        <v>16.547000000000001</v>
      </c>
      <c r="K53" s="21">
        <v>34.402999999999999</v>
      </c>
      <c r="L53" s="21">
        <v>1525.3440000000001</v>
      </c>
      <c r="M53" s="21">
        <v>1.5960000000000001</v>
      </c>
      <c r="N53" s="21"/>
    </row>
    <row r="54" spans="2:14" x14ac:dyDescent="0.2">
      <c r="B54" s="51" t="s">
        <v>326</v>
      </c>
      <c r="C54" s="2">
        <v>5766.46</v>
      </c>
      <c r="D54" s="2">
        <v>923.63</v>
      </c>
      <c r="E54" s="2">
        <v>74.691000000000003</v>
      </c>
      <c r="F54" s="2">
        <v>14.872999999999999</v>
      </c>
      <c r="G54" s="2">
        <v>63.814</v>
      </c>
      <c r="H54" s="57">
        <v>58.911000000000001</v>
      </c>
      <c r="I54" s="24" t="s">
        <v>291</v>
      </c>
      <c r="J54" s="2">
        <v>36.593000000000004</v>
      </c>
      <c r="K54" s="2">
        <v>27.812000000000001</v>
      </c>
      <c r="L54" s="2">
        <v>2223.2759999999998</v>
      </c>
      <c r="M54" s="2">
        <v>2.11</v>
      </c>
      <c r="N54" s="21"/>
    </row>
    <row r="55" spans="2:14" x14ac:dyDescent="0.2">
      <c r="B55" s="56"/>
      <c r="H55" s="57"/>
      <c r="I55" s="57"/>
    </row>
    <row r="56" spans="2:14" x14ac:dyDescent="0.2">
      <c r="B56" s="51" t="s">
        <v>327</v>
      </c>
      <c r="C56" s="17">
        <v>7867.1080000000002</v>
      </c>
      <c r="D56" s="21">
        <v>3031.9920000000002</v>
      </c>
      <c r="E56" s="21">
        <v>90.628</v>
      </c>
      <c r="F56" s="21">
        <v>31.695</v>
      </c>
      <c r="G56" s="21">
        <v>171.14099999999999</v>
      </c>
      <c r="H56" s="24">
        <v>31.628</v>
      </c>
      <c r="I56" s="24" t="s">
        <v>291</v>
      </c>
      <c r="J56" s="21">
        <v>41.180999999999997</v>
      </c>
      <c r="K56" s="21">
        <v>48.716000000000001</v>
      </c>
      <c r="L56" s="21">
        <v>1479.8240000000001</v>
      </c>
      <c r="M56" s="21">
        <v>2.7890000000000001</v>
      </c>
      <c r="N56" s="21"/>
    </row>
    <row r="57" spans="2:14" x14ac:dyDescent="0.2">
      <c r="B57" s="51" t="s">
        <v>328</v>
      </c>
      <c r="C57" s="17">
        <v>4514.7340000000004</v>
      </c>
      <c r="D57" s="21">
        <v>192.30099999999999</v>
      </c>
      <c r="E57" s="21">
        <v>53.042999999999999</v>
      </c>
      <c r="F57" s="21">
        <v>4.6980000000000004</v>
      </c>
      <c r="G57" s="21">
        <v>23.847999999999999</v>
      </c>
      <c r="H57" s="24" t="s">
        <v>291</v>
      </c>
      <c r="I57" s="24" t="s">
        <v>291</v>
      </c>
      <c r="J57" s="21">
        <v>25.7</v>
      </c>
      <c r="K57" s="21">
        <v>6.6020000000000003</v>
      </c>
      <c r="L57" s="21">
        <v>1857.5940000000001</v>
      </c>
      <c r="M57" s="21">
        <v>1.3169999999999999</v>
      </c>
      <c r="N57" s="21"/>
    </row>
    <row r="58" spans="2:14" x14ac:dyDescent="0.2">
      <c r="B58" s="51" t="s">
        <v>329</v>
      </c>
      <c r="C58" s="17">
        <v>3415.5680000000002</v>
      </c>
      <c r="D58" s="21">
        <v>191.14699999999999</v>
      </c>
      <c r="E58" s="21">
        <v>39.363999999999997</v>
      </c>
      <c r="F58" s="21">
        <v>3.6429999999999998</v>
      </c>
      <c r="G58" s="21">
        <v>21.353000000000002</v>
      </c>
      <c r="H58" s="24" t="s">
        <v>291</v>
      </c>
      <c r="I58" s="24" t="s">
        <v>291</v>
      </c>
      <c r="J58" s="21">
        <v>18.925000000000001</v>
      </c>
      <c r="K58" s="21">
        <v>5.6130000000000004</v>
      </c>
      <c r="L58" s="21">
        <v>1659.251</v>
      </c>
      <c r="M58" s="21">
        <v>0.86899999999999999</v>
      </c>
      <c r="N58" s="21"/>
    </row>
    <row r="59" spans="2:14" x14ac:dyDescent="0.2">
      <c r="B59" s="51" t="s">
        <v>330</v>
      </c>
      <c r="C59" s="17">
        <v>5926.2950000000001</v>
      </c>
      <c r="D59" s="21">
        <v>1357.3140000000001</v>
      </c>
      <c r="E59" s="21">
        <v>71.84</v>
      </c>
      <c r="F59" s="21">
        <v>24.812999999999999</v>
      </c>
      <c r="G59" s="21">
        <v>100.8</v>
      </c>
      <c r="H59" s="24">
        <v>48.716999999999999</v>
      </c>
      <c r="I59" s="24" t="s">
        <v>291</v>
      </c>
      <c r="J59" s="21">
        <v>34.819000000000003</v>
      </c>
      <c r="K59" s="21">
        <v>44.881999999999998</v>
      </c>
      <c r="L59" s="21">
        <v>2010.0830000000001</v>
      </c>
      <c r="M59" s="21">
        <v>3.0030000000000001</v>
      </c>
      <c r="N59" s="21"/>
    </row>
    <row r="60" spans="2:14" x14ac:dyDescent="0.2">
      <c r="B60" s="51" t="s">
        <v>331</v>
      </c>
      <c r="C60" s="12">
        <v>3862.7350000000001</v>
      </c>
      <c r="D60" s="2">
        <v>308.791</v>
      </c>
      <c r="E60" s="2">
        <v>33.683999999999997</v>
      </c>
      <c r="F60" s="2">
        <v>5.6150000000000002</v>
      </c>
      <c r="G60" s="2">
        <v>33.456000000000003</v>
      </c>
      <c r="H60" s="24" t="s">
        <v>291</v>
      </c>
      <c r="I60" s="24" t="s">
        <v>291</v>
      </c>
      <c r="J60" s="2">
        <v>16.471</v>
      </c>
      <c r="K60" s="2">
        <v>7.883</v>
      </c>
      <c r="L60" s="2">
        <v>1942.29</v>
      </c>
      <c r="M60" s="2">
        <v>0.90800000000000003</v>
      </c>
      <c r="N60" s="21"/>
    </row>
    <row r="61" spans="2:14" x14ac:dyDescent="0.2">
      <c r="B61" s="51" t="s">
        <v>332</v>
      </c>
      <c r="C61" s="17">
        <v>4756.9009999999998</v>
      </c>
      <c r="D61" s="21">
        <v>449.95800000000003</v>
      </c>
      <c r="E61" s="21">
        <v>31.658000000000001</v>
      </c>
      <c r="F61" s="21">
        <v>7.4020000000000001</v>
      </c>
      <c r="G61" s="21">
        <v>42.045000000000002</v>
      </c>
      <c r="H61" s="24" t="s">
        <v>291</v>
      </c>
      <c r="I61" s="24" t="s">
        <v>291</v>
      </c>
      <c r="J61" s="21">
        <v>15.315</v>
      </c>
      <c r="K61" s="21">
        <v>10.365</v>
      </c>
      <c r="L61" s="21">
        <v>2061.0639999999999</v>
      </c>
      <c r="M61" s="21">
        <v>0.80700000000000005</v>
      </c>
      <c r="N61" s="21"/>
    </row>
    <row r="62" spans="2:14" x14ac:dyDescent="0.2">
      <c r="B62" s="51" t="s">
        <v>333</v>
      </c>
      <c r="C62" s="2">
        <v>6850.9809999999998</v>
      </c>
      <c r="D62" s="2">
        <v>1251.7670000000001</v>
      </c>
      <c r="E62" s="2">
        <v>53.311</v>
      </c>
      <c r="F62" s="2">
        <v>25.183</v>
      </c>
      <c r="G62" s="2">
        <v>117.559</v>
      </c>
      <c r="H62" s="24" t="s">
        <v>291</v>
      </c>
      <c r="I62" s="24" t="s">
        <v>291</v>
      </c>
      <c r="J62" s="2">
        <v>25.835000000000001</v>
      </c>
      <c r="K62" s="2">
        <v>41.561</v>
      </c>
      <c r="L62" s="2">
        <v>2634.453</v>
      </c>
      <c r="M62" s="2">
        <v>1.7390000000000001</v>
      </c>
      <c r="N62" s="21"/>
    </row>
    <row r="63" spans="2:14" x14ac:dyDescent="0.2">
      <c r="B63" s="56"/>
      <c r="H63" s="57"/>
      <c r="I63" s="57"/>
    </row>
    <row r="64" spans="2:14" x14ac:dyDescent="0.2">
      <c r="B64" s="51" t="s">
        <v>334</v>
      </c>
      <c r="C64" s="17">
        <v>7623.81</v>
      </c>
      <c r="D64" s="21">
        <v>1776.558</v>
      </c>
      <c r="E64" s="21">
        <v>73.433000000000007</v>
      </c>
      <c r="F64" s="21">
        <v>28.167000000000002</v>
      </c>
      <c r="G64" s="21">
        <v>151.62</v>
      </c>
      <c r="H64" s="24">
        <v>24.463000000000001</v>
      </c>
      <c r="I64" s="24">
        <v>0</v>
      </c>
      <c r="J64" s="21">
        <v>35.670999999999999</v>
      </c>
      <c r="K64" s="21">
        <v>42.320999999999998</v>
      </c>
      <c r="L64" s="21">
        <v>3116.165</v>
      </c>
      <c r="M64" s="24">
        <v>3.0569999999999999</v>
      </c>
      <c r="N64" s="21"/>
    </row>
    <row r="65" spans="1:14" x14ac:dyDescent="0.2">
      <c r="B65" s="51" t="s">
        <v>335</v>
      </c>
      <c r="C65" s="17">
        <v>2194.1930000000002</v>
      </c>
      <c r="D65" s="21">
        <v>319.71100000000001</v>
      </c>
      <c r="E65" s="21">
        <v>13.211</v>
      </c>
      <c r="F65" s="21">
        <v>6.1520000000000001</v>
      </c>
      <c r="G65" s="21">
        <v>25.773</v>
      </c>
      <c r="H65" s="24" t="s">
        <v>291</v>
      </c>
      <c r="I65" s="24" t="s">
        <v>291</v>
      </c>
      <c r="J65" s="21">
        <v>6.4390000000000001</v>
      </c>
      <c r="K65" s="21">
        <v>10.292999999999999</v>
      </c>
      <c r="L65" s="21">
        <v>904.48800000000006</v>
      </c>
      <c r="M65" s="24">
        <v>0</v>
      </c>
      <c r="N65" s="21"/>
    </row>
    <row r="66" spans="1:14" x14ac:dyDescent="0.2">
      <c r="B66" s="51" t="s">
        <v>336</v>
      </c>
      <c r="C66" s="17">
        <v>4097.6319999999996</v>
      </c>
      <c r="D66" s="21">
        <v>365.33499999999998</v>
      </c>
      <c r="E66" s="21">
        <v>24.475000000000001</v>
      </c>
      <c r="F66" s="21">
        <v>7.4139999999999997</v>
      </c>
      <c r="G66" s="21">
        <v>39.756</v>
      </c>
      <c r="H66" s="24" t="s">
        <v>291</v>
      </c>
      <c r="I66" s="24" t="s">
        <v>291</v>
      </c>
      <c r="J66" s="21">
        <v>11.858000000000001</v>
      </c>
      <c r="K66" s="21">
        <v>11.288</v>
      </c>
      <c r="L66" s="21">
        <v>1685.0450000000001</v>
      </c>
      <c r="M66" s="24">
        <v>0.70199999999999996</v>
      </c>
      <c r="N66" s="21"/>
    </row>
    <row r="67" spans="1:14" x14ac:dyDescent="0.2">
      <c r="B67" s="51" t="s">
        <v>337</v>
      </c>
      <c r="C67" s="17">
        <v>3937.2249999999999</v>
      </c>
      <c r="D67" s="21">
        <v>242.33799999999999</v>
      </c>
      <c r="E67" s="21">
        <v>35.762999999999998</v>
      </c>
      <c r="F67" s="21">
        <v>5.2069999999999999</v>
      </c>
      <c r="G67" s="21">
        <v>25.928999999999998</v>
      </c>
      <c r="H67" s="24" t="s">
        <v>291</v>
      </c>
      <c r="I67" s="24" t="s">
        <v>291</v>
      </c>
      <c r="J67" s="21">
        <v>17.425000000000001</v>
      </c>
      <c r="K67" s="21">
        <v>9.02</v>
      </c>
      <c r="L67" s="21">
        <v>2148.3510000000001</v>
      </c>
      <c r="M67" s="24">
        <v>0.68300000000000005</v>
      </c>
      <c r="N67" s="21"/>
    </row>
    <row r="68" spans="1:14" x14ac:dyDescent="0.2">
      <c r="B68" s="51" t="s">
        <v>338</v>
      </c>
      <c r="C68" s="12">
        <v>3243.1930000000002</v>
      </c>
      <c r="D68" s="12">
        <v>167.51900000000001</v>
      </c>
      <c r="E68" s="12">
        <v>24.861000000000001</v>
      </c>
      <c r="F68" s="12">
        <v>2.4340000000000002</v>
      </c>
      <c r="G68" s="12">
        <v>14.183</v>
      </c>
      <c r="H68" s="24" t="s">
        <v>291</v>
      </c>
      <c r="I68" s="24" t="s">
        <v>291</v>
      </c>
      <c r="J68" s="12">
        <v>12.02</v>
      </c>
      <c r="K68" s="12">
        <v>3.8570000000000002</v>
      </c>
      <c r="L68" s="12">
        <v>1410.0319999999999</v>
      </c>
      <c r="M68" s="58">
        <v>0.56899999999999995</v>
      </c>
      <c r="N68" s="21"/>
    </row>
    <row r="69" spans="1:14" x14ac:dyDescent="0.2">
      <c r="B69" s="51" t="s">
        <v>339</v>
      </c>
      <c r="C69" s="59">
        <v>4635.3850000000002</v>
      </c>
      <c r="D69" s="12">
        <v>271.68599999999998</v>
      </c>
      <c r="E69" s="12">
        <v>38.034999999999997</v>
      </c>
      <c r="F69" s="12">
        <v>4.6950000000000003</v>
      </c>
      <c r="G69" s="12">
        <v>29.562999999999999</v>
      </c>
      <c r="H69" s="24" t="s">
        <v>291</v>
      </c>
      <c r="I69" s="24" t="s">
        <v>291</v>
      </c>
      <c r="J69" s="12">
        <v>18.548999999999999</v>
      </c>
      <c r="K69" s="12">
        <v>5.29</v>
      </c>
      <c r="L69" s="12">
        <v>2017.279</v>
      </c>
      <c r="M69" s="58">
        <v>0.94499999999999995</v>
      </c>
      <c r="N69" s="21"/>
    </row>
    <row r="70" spans="1:14" x14ac:dyDescent="0.2">
      <c r="B70" s="51" t="s">
        <v>340</v>
      </c>
      <c r="C70" s="59">
        <v>1442.8030000000001</v>
      </c>
      <c r="D70" s="12">
        <v>61.551000000000002</v>
      </c>
      <c r="E70" s="12">
        <v>7.7939999999999996</v>
      </c>
      <c r="F70" s="12">
        <v>0.88800000000000001</v>
      </c>
      <c r="G70" s="12">
        <v>4.4829999999999997</v>
      </c>
      <c r="H70" s="24" t="s">
        <v>291</v>
      </c>
      <c r="I70" s="24" t="s">
        <v>291</v>
      </c>
      <c r="J70" s="12">
        <v>3.7930000000000001</v>
      </c>
      <c r="K70" s="12">
        <v>1.4890000000000001</v>
      </c>
      <c r="L70" s="12">
        <v>720.39700000000005</v>
      </c>
      <c r="M70" s="58">
        <v>0</v>
      </c>
      <c r="N70" s="21"/>
    </row>
    <row r="71" spans="1:14" ht="18" thickBot="1" x14ac:dyDescent="0.25">
      <c r="B71" s="60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4" x14ac:dyDescent="0.2">
      <c r="C72" s="87" t="s">
        <v>341</v>
      </c>
      <c r="D72" s="87"/>
    </row>
    <row r="73" spans="1:14" x14ac:dyDescent="0.2">
      <c r="A73" s="1"/>
      <c r="C73" s="12"/>
    </row>
    <row r="74" spans="1:14" x14ac:dyDescent="0.2">
      <c r="A74" s="1"/>
      <c r="C74" s="12"/>
    </row>
    <row r="75" spans="1:14" x14ac:dyDescent="0.2">
      <c r="C75" s="12"/>
    </row>
    <row r="76" spans="1:14" x14ac:dyDescent="0.2">
      <c r="C76" s="12"/>
    </row>
    <row r="77" spans="1:14" x14ac:dyDescent="0.2">
      <c r="C77" s="12"/>
    </row>
    <row r="78" spans="1:14" x14ac:dyDescent="0.2">
      <c r="C78" s="12"/>
    </row>
    <row r="79" spans="1:14" x14ac:dyDescent="0.2">
      <c r="C79" s="12"/>
      <c r="D79" s="14" t="s">
        <v>266</v>
      </c>
      <c r="M79" s="12"/>
    </row>
    <row r="80" spans="1:14" ht="18" thickBot="1" x14ac:dyDescent="0.25">
      <c r="B80" s="3"/>
      <c r="C80" s="4" t="s">
        <v>110</v>
      </c>
      <c r="D80" s="5" t="s">
        <v>342</v>
      </c>
      <c r="E80" s="3"/>
      <c r="F80" s="3"/>
      <c r="G80" s="3"/>
      <c r="H80" s="3"/>
      <c r="I80" s="3"/>
      <c r="J80" s="3"/>
      <c r="K80" s="5" t="s">
        <v>1</v>
      </c>
      <c r="L80" s="61"/>
      <c r="M80" s="3"/>
      <c r="N80" s="12"/>
    </row>
    <row r="81" spans="2:14" x14ac:dyDescent="0.2">
      <c r="C81" s="41" t="s">
        <v>343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12"/>
    </row>
    <row r="82" spans="2:14" x14ac:dyDescent="0.2">
      <c r="C82" s="41" t="s">
        <v>344</v>
      </c>
      <c r="D82" s="32" t="s">
        <v>345</v>
      </c>
      <c r="E82" s="41" t="s">
        <v>137</v>
      </c>
      <c r="F82" s="32" t="s">
        <v>346</v>
      </c>
      <c r="G82" s="41" t="s">
        <v>347</v>
      </c>
      <c r="H82" s="41" t="s">
        <v>140</v>
      </c>
      <c r="I82" s="32" t="s">
        <v>348</v>
      </c>
      <c r="J82" s="41" t="s">
        <v>142</v>
      </c>
      <c r="K82" s="41" t="s">
        <v>143</v>
      </c>
      <c r="L82" s="32" t="s">
        <v>349</v>
      </c>
      <c r="M82" s="41" t="s">
        <v>145</v>
      </c>
      <c r="N82" s="12"/>
    </row>
    <row r="83" spans="2:14" x14ac:dyDescent="0.2">
      <c r="B83" s="9"/>
      <c r="C83" s="42" t="s">
        <v>350</v>
      </c>
      <c r="D83" s="39"/>
      <c r="E83" s="39"/>
      <c r="F83" s="42" t="s">
        <v>351</v>
      </c>
      <c r="G83" s="62"/>
      <c r="H83" s="39"/>
      <c r="I83" s="39"/>
      <c r="J83" s="39"/>
      <c r="K83" s="39"/>
      <c r="L83" s="39"/>
      <c r="M83" s="39"/>
      <c r="N83" s="12"/>
    </row>
    <row r="84" spans="2:14" x14ac:dyDescent="0.2">
      <c r="C84" s="22"/>
      <c r="N84" s="12"/>
    </row>
    <row r="85" spans="2:14" x14ac:dyDescent="0.2">
      <c r="B85" s="1" t="s">
        <v>121</v>
      </c>
      <c r="C85" s="16">
        <v>3706</v>
      </c>
      <c r="D85" s="17">
        <v>7555</v>
      </c>
      <c r="E85" s="18">
        <v>1941</v>
      </c>
      <c r="F85" s="18">
        <v>39989</v>
      </c>
      <c r="G85" s="18">
        <v>29529</v>
      </c>
      <c r="H85" s="18">
        <v>3291</v>
      </c>
      <c r="I85" s="18">
        <v>6692</v>
      </c>
      <c r="J85" s="18">
        <v>13954</v>
      </c>
      <c r="K85" s="18">
        <v>14389</v>
      </c>
      <c r="L85" s="18">
        <v>15600</v>
      </c>
      <c r="M85" s="18">
        <v>47682</v>
      </c>
      <c r="N85" s="12"/>
    </row>
    <row r="86" spans="2:14" x14ac:dyDescent="0.2">
      <c r="B86" s="63">
        <v>14</v>
      </c>
      <c r="C86" s="11">
        <v>3667.5860000000021</v>
      </c>
      <c r="D86" s="15">
        <v>7502.7239999999983</v>
      </c>
      <c r="E86" s="15">
        <v>1992.813000000001</v>
      </c>
      <c r="F86" s="15">
        <v>39416.81</v>
      </c>
      <c r="G86" s="15">
        <v>27771.641000000003</v>
      </c>
      <c r="H86" s="15">
        <v>1929.4849999999999</v>
      </c>
      <c r="I86" s="15">
        <v>6973.202000000002</v>
      </c>
      <c r="J86" s="15">
        <v>24118.052000000003</v>
      </c>
      <c r="K86" s="15">
        <v>12412.03</v>
      </c>
      <c r="L86" s="15">
        <v>14558.399000000007</v>
      </c>
      <c r="M86" s="15">
        <v>56117.56099999998</v>
      </c>
      <c r="N86" s="12"/>
    </row>
    <row r="87" spans="2:14" x14ac:dyDescent="0.2">
      <c r="C87" s="22"/>
      <c r="D87" s="12"/>
      <c r="N87" s="12"/>
    </row>
    <row r="88" spans="2:14" x14ac:dyDescent="0.2">
      <c r="B88" s="1" t="s">
        <v>290</v>
      </c>
      <c r="C88" s="19">
        <v>1057.069</v>
      </c>
      <c r="D88" s="20">
        <v>2102.8130000000001</v>
      </c>
      <c r="E88" s="21">
        <v>831.97199999999998</v>
      </c>
      <c r="F88" s="21">
        <v>18607.137999999999</v>
      </c>
      <c r="G88" s="21">
        <v>3321.4459999999999</v>
      </c>
      <c r="H88" s="21">
        <v>266.81400000000002</v>
      </c>
      <c r="I88" s="21">
        <v>2205.3809999999999</v>
      </c>
      <c r="J88" s="21">
        <v>7533.683</v>
      </c>
      <c r="K88" s="21">
        <v>2347.904</v>
      </c>
      <c r="L88" s="21">
        <v>8187.683</v>
      </c>
      <c r="M88" s="21">
        <v>14025.21</v>
      </c>
      <c r="N88" s="12"/>
    </row>
    <row r="89" spans="2:14" x14ac:dyDescent="0.2">
      <c r="B89" s="1" t="s">
        <v>292</v>
      </c>
      <c r="C89" s="19">
        <v>65.998999999999995</v>
      </c>
      <c r="D89" s="20">
        <v>279.35199999999998</v>
      </c>
      <c r="E89" s="21">
        <v>38.356999999999999</v>
      </c>
      <c r="F89" s="21">
        <v>1345.277</v>
      </c>
      <c r="G89" s="21">
        <v>601.53499999999997</v>
      </c>
      <c r="H89" s="21">
        <v>29.946999999999999</v>
      </c>
      <c r="I89" s="24">
        <v>300</v>
      </c>
      <c r="J89" s="21">
        <v>391.27100000000002</v>
      </c>
      <c r="K89" s="21">
        <v>21.195</v>
      </c>
      <c r="L89" s="21">
        <v>215.41499999999999</v>
      </c>
      <c r="M89" s="21">
        <v>2402.1489999999999</v>
      </c>
      <c r="N89" s="12"/>
    </row>
    <row r="90" spans="2:14" x14ac:dyDescent="0.2">
      <c r="B90" s="1" t="s">
        <v>293</v>
      </c>
      <c r="C90" s="19">
        <v>66.795000000000002</v>
      </c>
      <c r="D90" s="20">
        <v>382.04199999999997</v>
      </c>
      <c r="E90" s="21">
        <v>34.113</v>
      </c>
      <c r="F90" s="21">
        <v>1805.9860000000001</v>
      </c>
      <c r="G90" s="21">
        <v>773.54700000000003</v>
      </c>
      <c r="H90" s="21">
        <v>130.59200000000001</v>
      </c>
      <c r="I90" s="21">
        <v>474.822</v>
      </c>
      <c r="J90" s="21">
        <v>1005.05</v>
      </c>
      <c r="K90" s="21">
        <v>407.04599999999999</v>
      </c>
      <c r="L90" s="21">
        <v>586.97799999999995</v>
      </c>
      <c r="M90" s="21">
        <v>2078.6019999999999</v>
      </c>
      <c r="N90" s="12"/>
    </row>
    <row r="91" spans="2:14" x14ac:dyDescent="0.2">
      <c r="B91" s="1" t="s">
        <v>294</v>
      </c>
      <c r="C91" s="19">
        <v>227.197</v>
      </c>
      <c r="D91" s="20">
        <v>232.50700000000001</v>
      </c>
      <c r="E91" s="21">
        <v>32.960999999999999</v>
      </c>
      <c r="F91" s="21">
        <v>974.35699999999997</v>
      </c>
      <c r="G91" s="21">
        <v>978.43100000000004</v>
      </c>
      <c r="H91" s="21">
        <v>8.35</v>
      </c>
      <c r="I91" s="21">
        <v>0.155</v>
      </c>
      <c r="J91" s="21">
        <v>514.31500000000005</v>
      </c>
      <c r="K91" s="21">
        <v>400.06700000000001</v>
      </c>
      <c r="L91" s="21">
        <v>277.63200000000001</v>
      </c>
      <c r="M91" s="21">
        <v>2031.365</v>
      </c>
      <c r="N91" s="12"/>
    </row>
    <row r="92" spans="2:14" x14ac:dyDescent="0.2">
      <c r="B92" s="1" t="s">
        <v>295</v>
      </c>
      <c r="C92" s="19">
        <v>79.137</v>
      </c>
      <c r="D92" s="20">
        <v>203.011</v>
      </c>
      <c r="E92" s="21">
        <v>86.864999999999995</v>
      </c>
      <c r="F92" s="21">
        <v>1612.7840000000001</v>
      </c>
      <c r="G92" s="21">
        <v>833.18799999999999</v>
      </c>
      <c r="H92" s="21">
        <v>25.875</v>
      </c>
      <c r="I92" s="21">
        <v>1900.14</v>
      </c>
      <c r="J92" s="21">
        <v>1921.127</v>
      </c>
      <c r="K92" s="21">
        <v>241.83699999999999</v>
      </c>
      <c r="L92" s="21">
        <v>585.79999999999995</v>
      </c>
      <c r="M92" s="21">
        <v>2051</v>
      </c>
      <c r="N92" s="12"/>
    </row>
    <row r="93" spans="2:14" x14ac:dyDescent="0.2">
      <c r="B93" s="1" t="s">
        <v>296</v>
      </c>
      <c r="C93" s="19">
        <v>709.95</v>
      </c>
      <c r="D93" s="20">
        <v>458.86500000000001</v>
      </c>
      <c r="E93" s="21">
        <v>195.965</v>
      </c>
      <c r="F93" s="21">
        <v>2958.123</v>
      </c>
      <c r="G93" s="21">
        <v>3348.991</v>
      </c>
      <c r="H93" s="21">
        <v>84.548000000000002</v>
      </c>
      <c r="I93" s="21">
        <v>60.048999999999999</v>
      </c>
      <c r="J93" s="21">
        <v>69.534999999999997</v>
      </c>
      <c r="K93" s="21">
        <v>1317.377</v>
      </c>
      <c r="L93" s="21">
        <v>768.95299999999997</v>
      </c>
      <c r="M93" s="21">
        <v>2446.9969999999998</v>
      </c>
      <c r="N93" s="12"/>
    </row>
    <row r="94" spans="2:14" x14ac:dyDescent="0.2">
      <c r="B94" s="1" t="s">
        <v>297</v>
      </c>
      <c r="C94" s="19">
        <v>153.608</v>
      </c>
      <c r="D94" s="20">
        <v>256.40499999999997</v>
      </c>
      <c r="E94" s="21">
        <v>141.53299999999999</v>
      </c>
      <c r="F94" s="21">
        <v>1489.1959999999999</v>
      </c>
      <c r="G94" s="21">
        <v>961.69299999999998</v>
      </c>
      <c r="H94" s="21">
        <v>49.353999999999999</v>
      </c>
      <c r="I94" s="21">
        <v>1.92</v>
      </c>
      <c r="J94" s="21">
        <v>357.27199999999999</v>
      </c>
      <c r="K94" s="21">
        <v>634.245</v>
      </c>
      <c r="L94" s="21">
        <v>126.289</v>
      </c>
      <c r="M94" s="21">
        <v>3470.962</v>
      </c>
      <c r="N94" s="12"/>
    </row>
    <row r="95" spans="2:14" x14ac:dyDescent="0.2">
      <c r="C95" s="22"/>
      <c r="D95" s="20"/>
      <c r="E95" s="21"/>
      <c r="F95" s="21"/>
      <c r="G95" s="21"/>
      <c r="H95" s="21"/>
      <c r="I95" s="21"/>
      <c r="J95" s="21"/>
      <c r="K95" s="21"/>
      <c r="L95" s="21"/>
      <c r="M95" s="21"/>
      <c r="N95" s="12"/>
    </row>
    <row r="96" spans="2:14" x14ac:dyDescent="0.2">
      <c r="B96" s="1" t="s">
        <v>298</v>
      </c>
      <c r="C96" s="19">
        <v>28.943000000000001</v>
      </c>
      <c r="D96" s="20">
        <v>82.203000000000003</v>
      </c>
      <c r="E96" s="21">
        <v>12.393000000000001</v>
      </c>
      <c r="F96" s="21">
        <v>303.053</v>
      </c>
      <c r="G96" s="21">
        <v>564.07399999999996</v>
      </c>
      <c r="H96" s="21">
        <v>2.5089999999999999</v>
      </c>
      <c r="I96" s="24">
        <v>1.01</v>
      </c>
      <c r="J96" s="21">
        <v>112.999</v>
      </c>
      <c r="K96" s="21">
        <v>128.28800000000001</v>
      </c>
      <c r="L96" s="21">
        <v>44.776000000000003</v>
      </c>
      <c r="M96" s="21">
        <v>1295.29</v>
      </c>
      <c r="N96" s="12"/>
    </row>
    <row r="97" spans="2:14" x14ac:dyDescent="0.2">
      <c r="B97" s="1" t="s">
        <v>299</v>
      </c>
      <c r="C97" s="19">
        <v>3.2210000000000001</v>
      </c>
      <c r="D97" s="20">
        <v>82.295000000000002</v>
      </c>
      <c r="E97" s="21">
        <v>19.931999999999999</v>
      </c>
      <c r="F97" s="21">
        <v>226.36</v>
      </c>
      <c r="G97" s="21">
        <v>229.99799999999999</v>
      </c>
      <c r="H97" s="21">
        <v>152.61799999999999</v>
      </c>
      <c r="I97" s="21">
        <v>3.988</v>
      </c>
      <c r="J97" s="21">
        <v>86.13</v>
      </c>
      <c r="K97" s="21">
        <v>280.90100000000001</v>
      </c>
      <c r="L97" s="21">
        <v>34.664999999999999</v>
      </c>
      <c r="M97" s="21">
        <v>1050.5999999999999</v>
      </c>
      <c r="N97" s="12"/>
    </row>
    <row r="98" spans="2:14" x14ac:dyDescent="0.2">
      <c r="B98" s="1" t="s">
        <v>300</v>
      </c>
      <c r="C98" s="19">
        <v>3.6080000000000001</v>
      </c>
      <c r="D98" s="20">
        <v>45.591000000000001</v>
      </c>
      <c r="E98" s="21">
        <v>6.524</v>
      </c>
      <c r="F98" s="21">
        <v>306.78699999999998</v>
      </c>
      <c r="G98" s="21">
        <v>268.05</v>
      </c>
      <c r="H98" s="21">
        <v>28.594000000000001</v>
      </c>
      <c r="I98" s="21">
        <v>0.22500000000000001</v>
      </c>
      <c r="J98" s="21">
        <v>235.93</v>
      </c>
      <c r="K98" s="21">
        <v>168.83199999999999</v>
      </c>
      <c r="L98" s="21">
        <v>25.725000000000001</v>
      </c>
      <c r="M98" s="21">
        <v>282</v>
      </c>
      <c r="N98" s="12"/>
    </row>
    <row r="99" spans="2:14" x14ac:dyDescent="0.2">
      <c r="B99" s="1" t="s">
        <v>301</v>
      </c>
      <c r="C99" s="19">
        <v>6.1740000000000004</v>
      </c>
      <c r="D99" s="20">
        <v>105.149</v>
      </c>
      <c r="E99" s="21">
        <v>9.6430000000000007</v>
      </c>
      <c r="F99" s="21">
        <v>375.98500000000001</v>
      </c>
      <c r="G99" s="21">
        <v>235.98099999999999</v>
      </c>
      <c r="H99" s="21">
        <v>5.1269999999999998</v>
      </c>
      <c r="I99" s="24">
        <v>13.317</v>
      </c>
      <c r="J99" s="21">
        <v>70.126999999999995</v>
      </c>
      <c r="K99" s="21">
        <v>253.99199999999999</v>
      </c>
      <c r="L99" s="21">
        <v>39.534999999999997</v>
      </c>
      <c r="M99" s="21">
        <v>415.4</v>
      </c>
      <c r="N99" s="12"/>
    </row>
    <row r="100" spans="2:14" x14ac:dyDescent="0.2">
      <c r="B100" s="1" t="s">
        <v>302</v>
      </c>
      <c r="C100" s="19">
        <v>51.329000000000001</v>
      </c>
      <c r="D100" s="20">
        <v>82.070999999999998</v>
      </c>
      <c r="E100" s="21">
        <v>9.0570000000000004</v>
      </c>
      <c r="F100" s="21">
        <v>178.52799999999999</v>
      </c>
      <c r="G100" s="21">
        <v>329.90899999999999</v>
      </c>
      <c r="H100" s="21">
        <v>9.3219999999999992</v>
      </c>
      <c r="I100" s="24" t="s">
        <v>26</v>
      </c>
      <c r="J100" s="21">
        <v>354.17200000000003</v>
      </c>
      <c r="K100" s="21">
        <v>240.74600000000001</v>
      </c>
      <c r="L100" s="21">
        <v>57.034999999999997</v>
      </c>
      <c r="M100" s="21">
        <v>782.6</v>
      </c>
      <c r="N100" s="12"/>
    </row>
    <row r="101" spans="2:14" x14ac:dyDescent="0.2">
      <c r="B101" s="1" t="s">
        <v>303</v>
      </c>
      <c r="C101" s="19">
        <v>6.5650000000000004</v>
      </c>
      <c r="D101" s="20">
        <v>88.799000000000007</v>
      </c>
      <c r="E101" s="21">
        <v>35.43</v>
      </c>
      <c r="F101" s="21">
        <v>325.62200000000001</v>
      </c>
      <c r="G101" s="21">
        <v>293.37</v>
      </c>
      <c r="H101" s="21">
        <v>172.31399999999999</v>
      </c>
      <c r="I101" s="24" t="s">
        <v>26</v>
      </c>
      <c r="J101" s="21">
        <v>9.3529999999999998</v>
      </c>
      <c r="K101" s="21">
        <v>107.315</v>
      </c>
      <c r="L101" s="21">
        <v>221.584</v>
      </c>
      <c r="M101" s="21">
        <v>198.9</v>
      </c>
      <c r="N101" s="12"/>
    </row>
    <row r="102" spans="2:14" x14ac:dyDescent="0.2">
      <c r="B102" s="51" t="s">
        <v>304</v>
      </c>
      <c r="C102" s="20">
        <v>8.282</v>
      </c>
      <c r="D102" s="20">
        <v>57.704000000000001</v>
      </c>
      <c r="E102" s="21">
        <v>4.1779999999999999</v>
      </c>
      <c r="F102" s="21">
        <v>241.459</v>
      </c>
      <c r="G102" s="21">
        <v>171.11600000000001</v>
      </c>
      <c r="H102" s="21">
        <v>7.2359999999999998</v>
      </c>
      <c r="I102" s="21">
        <v>0.65300000000000002</v>
      </c>
      <c r="J102" s="21">
        <v>269.23500000000001</v>
      </c>
      <c r="K102" s="21">
        <v>164.239</v>
      </c>
      <c r="L102" s="21">
        <v>79.63</v>
      </c>
      <c r="M102" s="21">
        <v>763</v>
      </c>
      <c r="N102" s="12"/>
    </row>
    <row r="103" spans="2:14" x14ac:dyDescent="0.2">
      <c r="B103" s="51" t="s">
        <v>305</v>
      </c>
      <c r="C103" s="12">
        <v>43.972000000000001</v>
      </c>
      <c r="D103" s="12">
        <v>104.13</v>
      </c>
      <c r="E103" s="2">
        <v>9.9570000000000007</v>
      </c>
      <c r="F103" s="2">
        <v>218.39500000000001</v>
      </c>
      <c r="G103" s="2">
        <v>429.09100000000001</v>
      </c>
      <c r="H103" s="2">
        <v>5.4409999999999998</v>
      </c>
      <c r="I103" s="2">
        <v>104.681</v>
      </c>
      <c r="J103" s="2">
        <v>180.518</v>
      </c>
      <c r="K103" s="2">
        <v>121.59</v>
      </c>
      <c r="L103" s="2">
        <v>33.235999999999997</v>
      </c>
      <c r="M103" s="2">
        <v>559.51800000000003</v>
      </c>
      <c r="N103" s="12"/>
    </row>
    <row r="104" spans="2:14" x14ac:dyDescent="0.2">
      <c r="B104" s="51" t="s">
        <v>306</v>
      </c>
      <c r="C104" s="2">
        <v>305.24799999999999</v>
      </c>
      <c r="D104" s="2">
        <v>305.21100000000001</v>
      </c>
      <c r="E104" s="2">
        <v>37.707999999999998</v>
      </c>
      <c r="F104" s="2">
        <v>832.529</v>
      </c>
      <c r="G104" s="2">
        <v>512.45100000000002</v>
      </c>
      <c r="H104" s="2">
        <v>6.3890000000000002</v>
      </c>
      <c r="I104" s="2">
        <v>354.99400000000003</v>
      </c>
      <c r="J104" s="2">
        <v>812.75</v>
      </c>
      <c r="K104" s="2">
        <v>767.13099999999997</v>
      </c>
      <c r="L104" s="2">
        <v>99.566000000000003</v>
      </c>
      <c r="M104" s="2">
        <v>843.9</v>
      </c>
      <c r="N104" s="12"/>
    </row>
    <row r="105" spans="2:14" x14ac:dyDescent="0.2">
      <c r="B105" s="56"/>
      <c r="N105" s="12"/>
    </row>
    <row r="106" spans="2:14" x14ac:dyDescent="0.2">
      <c r="B106" s="51" t="s">
        <v>307</v>
      </c>
      <c r="C106" s="20">
        <v>55.322000000000003</v>
      </c>
      <c r="D106" s="20">
        <v>161.553</v>
      </c>
      <c r="E106" s="21">
        <v>34.798000000000002</v>
      </c>
      <c r="F106" s="21">
        <v>491.67500000000001</v>
      </c>
      <c r="G106" s="21">
        <v>850.71299999999997</v>
      </c>
      <c r="H106" s="21">
        <v>52.503999999999998</v>
      </c>
      <c r="I106" s="21">
        <v>2.5</v>
      </c>
      <c r="J106" s="21">
        <v>378.43099999999998</v>
      </c>
      <c r="K106" s="21">
        <v>423.89600000000002</v>
      </c>
      <c r="L106" s="21">
        <v>259.69799999999998</v>
      </c>
      <c r="M106" s="21">
        <v>1778.674</v>
      </c>
      <c r="N106" s="12"/>
    </row>
    <row r="107" spans="2:14" x14ac:dyDescent="0.2">
      <c r="B107" s="51" t="s">
        <v>308</v>
      </c>
      <c r="C107" s="20">
        <v>34.4</v>
      </c>
      <c r="D107" s="20">
        <v>196.441</v>
      </c>
      <c r="E107" s="21">
        <v>30.97</v>
      </c>
      <c r="F107" s="21">
        <v>320.87599999999998</v>
      </c>
      <c r="G107" s="21">
        <v>413.71199999999999</v>
      </c>
      <c r="H107" s="21">
        <v>39.962000000000003</v>
      </c>
      <c r="I107" s="21">
        <v>25.202999999999999</v>
      </c>
      <c r="J107" s="21">
        <v>272.79399999999998</v>
      </c>
      <c r="K107" s="21">
        <v>66.427999999999997</v>
      </c>
      <c r="L107" s="21">
        <v>246.20500000000001</v>
      </c>
      <c r="M107" s="21">
        <v>453.4</v>
      </c>
      <c r="N107" s="12"/>
    </row>
    <row r="108" spans="2:14" x14ac:dyDescent="0.2">
      <c r="B108" s="51" t="s">
        <v>309</v>
      </c>
      <c r="C108" s="20">
        <v>12.61</v>
      </c>
      <c r="D108" s="20">
        <v>24.73</v>
      </c>
      <c r="E108" s="21">
        <v>5.4710000000000001</v>
      </c>
      <c r="F108" s="21">
        <v>104.748</v>
      </c>
      <c r="G108" s="21">
        <v>218.547</v>
      </c>
      <c r="H108" s="21">
        <v>5.09</v>
      </c>
      <c r="I108" s="24" t="s">
        <v>26</v>
      </c>
      <c r="J108" s="21">
        <v>75.049000000000007</v>
      </c>
      <c r="K108" s="21">
        <v>103.64100000000001</v>
      </c>
      <c r="L108" s="21">
        <v>71.45</v>
      </c>
      <c r="M108" s="21">
        <v>453.7</v>
      </c>
      <c r="N108" s="12"/>
    </row>
    <row r="109" spans="2:14" x14ac:dyDescent="0.2">
      <c r="B109" s="51" t="s">
        <v>310</v>
      </c>
      <c r="C109" s="12">
        <v>12.247999999999999</v>
      </c>
      <c r="D109" s="12">
        <v>65.923000000000002</v>
      </c>
      <c r="E109" s="2">
        <v>31.728000000000002</v>
      </c>
      <c r="F109" s="2">
        <v>416.16899999999998</v>
      </c>
      <c r="G109" s="2">
        <v>129.47499999999999</v>
      </c>
      <c r="H109" s="2">
        <v>9.9009999999999998</v>
      </c>
      <c r="I109" s="2">
        <v>7.5309999999999997</v>
      </c>
      <c r="J109" s="2">
        <v>201.84399999999999</v>
      </c>
      <c r="K109" s="2">
        <v>124.822</v>
      </c>
      <c r="L109" s="2">
        <v>33.551000000000002</v>
      </c>
      <c r="M109" s="2">
        <v>649.74400000000003</v>
      </c>
      <c r="N109" s="12"/>
    </row>
    <row r="110" spans="2:14" x14ac:dyDescent="0.2">
      <c r="B110" s="51" t="s">
        <v>311</v>
      </c>
      <c r="C110" s="2">
        <v>0.107</v>
      </c>
      <c r="D110" s="2">
        <v>33.566000000000003</v>
      </c>
      <c r="E110" s="2">
        <v>4.7990000000000004</v>
      </c>
      <c r="F110" s="2">
        <v>14.156000000000001</v>
      </c>
      <c r="G110" s="2">
        <v>146.51300000000001</v>
      </c>
      <c r="H110" s="2">
        <v>5.4829999999999997</v>
      </c>
      <c r="I110" s="2">
        <v>0.56999999999999995</v>
      </c>
      <c r="J110" s="2">
        <v>59</v>
      </c>
      <c r="K110" s="2">
        <v>37.232999999999997</v>
      </c>
      <c r="L110" s="2">
        <v>17.097999999999999</v>
      </c>
      <c r="M110" s="2">
        <v>135.4</v>
      </c>
      <c r="N110" s="12"/>
    </row>
    <row r="111" spans="2:14" x14ac:dyDescent="0.2">
      <c r="B111" s="56"/>
      <c r="N111" s="12"/>
    </row>
    <row r="112" spans="2:14" x14ac:dyDescent="0.2">
      <c r="B112" s="51" t="s">
        <v>312</v>
      </c>
      <c r="C112" s="20">
        <v>83.63</v>
      </c>
      <c r="D112" s="20">
        <v>104.434</v>
      </c>
      <c r="E112" s="21">
        <v>8.7449999999999992</v>
      </c>
      <c r="F112" s="21">
        <v>256.55500000000001</v>
      </c>
      <c r="G112" s="21">
        <v>410.16</v>
      </c>
      <c r="H112" s="21">
        <v>6.0350000000000001</v>
      </c>
      <c r="I112" s="21">
        <v>0.18</v>
      </c>
      <c r="J112" s="21">
        <v>311.88799999999998</v>
      </c>
      <c r="K112" s="24" t="s">
        <v>26</v>
      </c>
      <c r="L112" s="21">
        <v>320.24400000000003</v>
      </c>
      <c r="M112" s="21">
        <v>533.13199999999995</v>
      </c>
      <c r="N112" s="12"/>
    </row>
    <row r="113" spans="2:14" x14ac:dyDescent="0.2">
      <c r="B113" s="51" t="s">
        <v>313</v>
      </c>
      <c r="C113" s="20">
        <v>71.227000000000004</v>
      </c>
      <c r="D113" s="20">
        <v>66.415000000000006</v>
      </c>
      <c r="E113" s="21">
        <v>14.406000000000001</v>
      </c>
      <c r="F113" s="21">
        <v>259.59500000000003</v>
      </c>
      <c r="G113" s="21">
        <v>620.09100000000001</v>
      </c>
      <c r="H113" s="21">
        <v>7.5880000000000001</v>
      </c>
      <c r="I113" s="21">
        <v>0.6</v>
      </c>
      <c r="J113" s="21">
        <v>603.70100000000002</v>
      </c>
      <c r="K113" s="21">
        <v>185.28</v>
      </c>
      <c r="L113" s="21">
        <v>319.48599999999999</v>
      </c>
      <c r="M113" s="21">
        <v>392.29</v>
      </c>
      <c r="N113" s="12"/>
    </row>
    <row r="114" spans="2:14" x14ac:dyDescent="0.2">
      <c r="B114" s="51" t="s">
        <v>314</v>
      </c>
      <c r="C114" s="20">
        <v>7.0940000000000003</v>
      </c>
      <c r="D114" s="20">
        <v>107.63200000000001</v>
      </c>
      <c r="E114" s="21">
        <v>6.9009999999999998</v>
      </c>
      <c r="F114" s="21">
        <v>182.46700000000001</v>
      </c>
      <c r="G114" s="21">
        <v>290.05599999999998</v>
      </c>
      <c r="H114" s="21">
        <v>16.468</v>
      </c>
      <c r="I114" s="21">
        <v>33.167999999999999</v>
      </c>
      <c r="J114" s="21">
        <v>13.085000000000001</v>
      </c>
      <c r="K114" s="21">
        <v>192.33699999999999</v>
      </c>
      <c r="L114" s="21">
        <v>77.828000000000003</v>
      </c>
      <c r="M114" s="21">
        <v>873.9</v>
      </c>
      <c r="N114" s="12"/>
    </row>
    <row r="115" spans="2:14" x14ac:dyDescent="0.2">
      <c r="B115" s="51" t="s">
        <v>315</v>
      </c>
      <c r="C115" s="12">
        <v>28.925999999999998</v>
      </c>
      <c r="D115" s="12">
        <v>58.526000000000003</v>
      </c>
      <c r="E115" s="2">
        <v>8.1430000000000007</v>
      </c>
      <c r="F115" s="2">
        <v>455.64100000000002</v>
      </c>
      <c r="G115" s="2">
        <v>697.81500000000005</v>
      </c>
      <c r="H115" s="2">
        <v>2.4319999999999999</v>
      </c>
      <c r="I115" s="2">
        <v>2.649</v>
      </c>
      <c r="J115" s="2">
        <v>482.06200000000001</v>
      </c>
      <c r="K115" s="2">
        <v>81.953999999999994</v>
      </c>
      <c r="L115" s="2">
        <v>77.037999999999997</v>
      </c>
      <c r="M115" s="2">
        <v>1397.394</v>
      </c>
      <c r="N115" s="12"/>
    </row>
    <row r="116" spans="2:14" x14ac:dyDescent="0.2">
      <c r="B116" s="51" t="s">
        <v>316</v>
      </c>
      <c r="C116" s="2">
        <v>22.187000000000001</v>
      </c>
      <c r="D116" s="2">
        <v>43.061</v>
      </c>
      <c r="E116" s="2">
        <v>9.2140000000000004</v>
      </c>
      <c r="F116" s="2">
        <v>119.363</v>
      </c>
      <c r="G116" s="2">
        <v>540.30100000000004</v>
      </c>
      <c r="H116" s="2">
        <v>4.6500000000000004</v>
      </c>
      <c r="I116" s="2">
        <v>3.8940000000000001</v>
      </c>
      <c r="J116" s="2">
        <v>207.5</v>
      </c>
      <c r="K116" s="2">
        <v>121.43300000000001</v>
      </c>
      <c r="L116" s="2">
        <v>96.875</v>
      </c>
      <c r="M116" s="2">
        <v>655.20000000000005</v>
      </c>
      <c r="N116" s="12"/>
    </row>
    <row r="117" spans="2:14" x14ac:dyDescent="0.2">
      <c r="B117" s="56"/>
      <c r="N117" s="12"/>
    </row>
    <row r="118" spans="2:14" x14ac:dyDescent="0.2">
      <c r="B118" s="51" t="s">
        <v>317</v>
      </c>
      <c r="C118" s="20">
        <v>14.047000000000001</v>
      </c>
      <c r="D118" s="20">
        <v>42.621000000000002</v>
      </c>
      <c r="E118" s="21">
        <v>28.98</v>
      </c>
      <c r="F118" s="21">
        <v>228.727</v>
      </c>
      <c r="G118" s="21">
        <v>151.50399999999999</v>
      </c>
      <c r="H118" s="21">
        <v>9.1440000000000001</v>
      </c>
      <c r="I118" s="24">
        <v>300.928</v>
      </c>
      <c r="J118" s="21">
        <v>763.351</v>
      </c>
      <c r="K118" s="21">
        <v>212.292</v>
      </c>
      <c r="L118" s="21">
        <v>54</v>
      </c>
      <c r="M118" s="21">
        <v>407.7</v>
      </c>
      <c r="N118" s="12"/>
    </row>
    <row r="119" spans="2:14" x14ac:dyDescent="0.2">
      <c r="B119" s="51" t="s">
        <v>318</v>
      </c>
      <c r="C119" s="20">
        <v>27.052</v>
      </c>
      <c r="D119" s="20">
        <v>87.266000000000005</v>
      </c>
      <c r="E119" s="21">
        <v>16.588000000000001</v>
      </c>
      <c r="F119" s="21">
        <v>244.345</v>
      </c>
      <c r="G119" s="21">
        <v>333.68299999999999</v>
      </c>
      <c r="H119" s="21">
        <v>8.0749999999999993</v>
      </c>
      <c r="I119" s="21">
        <v>200</v>
      </c>
      <c r="J119" s="21">
        <v>857.64700000000005</v>
      </c>
      <c r="K119" s="21">
        <v>151.251</v>
      </c>
      <c r="L119" s="21">
        <v>39.994999999999997</v>
      </c>
      <c r="M119" s="21">
        <v>344</v>
      </c>
      <c r="N119" s="12"/>
    </row>
    <row r="120" spans="2:14" x14ac:dyDescent="0.2">
      <c r="B120" s="51" t="s">
        <v>319</v>
      </c>
      <c r="C120" s="20">
        <v>20.564</v>
      </c>
      <c r="D120" s="20">
        <v>63.213000000000001</v>
      </c>
      <c r="E120" s="21">
        <v>17.739000000000001</v>
      </c>
      <c r="F120" s="21">
        <v>115.95099999999999</v>
      </c>
      <c r="G120" s="21">
        <v>304.87900000000002</v>
      </c>
      <c r="H120" s="21">
        <v>6.1230000000000002</v>
      </c>
      <c r="I120" s="24">
        <v>150.04</v>
      </c>
      <c r="J120" s="21">
        <v>118.075</v>
      </c>
      <c r="K120" s="21">
        <v>37.633000000000003</v>
      </c>
      <c r="L120" s="21">
        <v>118.629</v>
      </c>
      <c r="M120" s="21">
        <v>234.1</v>
      </c>
      <c r="N120" s="12"/>
    </row>
    <row r="121" spans="2:14" x14ac:dyDescent="0.2">
      <c r="B121" s="51" t="s">
        <v>320</v>
      </c>
      <c r="C121" s="20">
        <v>23.405000000000001</v>
      </c>
      <c r="D121" s="20">
        <v>56.042999999999999</v>
      </c>
      <c r="E121" s="21">
        <v>3.4119999999999999</v>
      </c>
      <c r="F121" s="21">
        <v>179.89599999999999</v>
      </c>
      <c r="G121" s="21">
        <v>346.84500000000003</v>
      </c>
      <c r="H121" s="21">
        <v>5.2290000000000001</v>
      </c>
      <c r="I121" s="24">
        <v>235.184</v>
      </c>
      <c r="J121" s="21">
        <v>150.99100000000001</v>
      </c>
      <c r="K121" s="21">
        <v>50.024999999999999</v>
      </c>
      <c r="L121" s="21">
        <v>143.38399999999999</v>
      </c>
      <c r="M121" s="21">
        <v>1521.2</v>
      </c>
      <c r="N121" s="12"/>
    </row>
    <row r="122" spans="2:14" x14ac:dyDescent="0.2">
      <c r="B122" s="51" t="s">
        <v>321</v>
      </c>
      <c r="C122" s="20">
        <v>22.683</v>
      </c>
      <c r="D122" s="20">
        <v>26.007000000000001</v>
      </c>
      <c r="E122" s="21">
        <v>4.218</v>
      </c>
      <c r="F122" s="21">
        <v>178.803</v>
      </c>
      <c r="G122" s="21">
        <v>474.43799999999999</v>
      </c>
      <c r="H122" s="21">
        <v>2.2440000000000002</v>
      </c>
      <c r="I122" s="24">
        <v>0.25</v>
      </c>
      <c r="J122" s="24">
        <v>181.68299999999999</v>
      </c>
      <c r="K122" s="21">
        <v>6.6000000000000003E-2</v>
      </c>
      <c r="L122" s="21">
        <v>12.587</v>
      </c>
      <c r="M122" s="21">
        <v>546.79999999999995</v>
      </c>
      <c r="N122" s="12"/>
    </row>
    <row r="123" spans="2:14" x14ac:dyDescent="0.2">
      <c r="B123" s="51" t="s">
        <v>322</v>
      </c>
      <c r="C123" s="20">
        <v>10.727</v>
      </c>
      <c r="D123" s="20">
        <v>45.09</v>
      </c>
      <c r="E123" s="21">
        <v>10.547000000000001</v>
      </c>
      <c r="F123" s="21">
        <v>68.429000000000002</v>
      </c>
      <c r="G123" s="21">
        <v>317.70999999999998</v>
      </c>
      <c r="H123" s="21">
        <v>6.5039999999999996</v>
      </c>
      <c r="I123" s="24" t="s">
        <v>26</v>
      </c>
      <c r="J123" s="21">
        <v>57.621000000000002</v>
      </c>
      <c r="K123" s="21">
        <v>73.653999999999996</v>
      </c>
      <c r="L123" s="21">
        <v>23.484000000000002</v>
      </c>
      <c r="M123" s="21">
        <v>243.7</v>
      </c>
      <c r="N123" s="12"/>
    </row>
    <row r="124" spans="2:14" x14ac:dyDescent="0.2">
      <c r="B124" s="51" t="s">
        <v>323</v>
      </c>
      <c r="C124" s="20">
        <v>17.084</v>
      </c>
      <c r="D124" s="20">
        <v>164.422</v>
      </c>
      <c r="E124" s="21">
        <v>5.7569999999999997</v>
      </c>
      <c r="F124" s="21">
        <v>175.96799999999999</v>
      </c>
      <c r="G124" s="21">
        <v>710.73900000000003</v>
      </c>
      <c r="H124" s="21">
        <v>6.9359999999999999</v>
      </c>
      <c r="I124" s="24" t="s">
        <v>26</v>
      </c>
      <c r="J124" s="21">
        <v>2E-3</v>
      </c>
      <c r="K124" s="21">
        <v>94.35</v>
      </c>
      <c r="L124" s="21">
        <v>66.171999999999997</v>
      </c>
      <c r="M124" s="21">
        <v>899.4</v>
      </c>
      <c r="N124" s="12"/>
    </row>
    <row r="125" spans="2:14" x14ac:dyDescent="0.2">
      <c r="B125" s="51" t="s">
        <v>324</v>
      </c>
      <c r="C125" s="20">
        <v>46.875999999999998</v>
      </c>
      <c r="D125" s="20">
        <v>98.569000000000003</v>
      </c>
      <c r="E125" s="21">
        <v>3.0049999999999999</v>
      </c>
      <c r="F125" s="21">
        <v>202.56200000000001</v>
      </c>
      <c r="G125" s="21">
        <v>555.65700000000004</v>
      </c>
      <c r="H125" s="21">
        <v>31.343</v>
      </c>
      <c r="I125" s="21">
        <v>1.022</v>
      </c>
      <c r="J125" s="21">
        <v>443.13499999999999</v>
      </c>
      <c r="K125" s="21">
        <v>104.247</v>
      </c>
      <c r="L125" s="21">
        <v>18.798999999999999</v>
      </c>
      <c r="M125" s="21">
        <v>1102.0999999999999</v>
      </c>
      <c r="N125" s="12"/>
    </row>
    <row r="126" spans="2:14" x14ac:dyDescent="0.2">
      <c r="B126" s="51" t="s">
        <v>325</v>
      </c>
      <c r="C126" s="12">
        <v>29.216999999999999</v>
      </c>
      <c r="D126" s="12">
        <v>62.045000000000002</v>
      </c>
      <c r="E126" s="2">
        <v>4.3289999999999997</v>
      </c>
      <c r="F126" s="2">
        <v>265.35300000000001</v>
      </c>
      <c r="G126" s="2">
        <v>366.16500000000002</v>
      </c>
      <c r="H126" s="2">
        <v>28.777999999999999</v>
      </c>
      <c r="I126" s="2">
        <v>2.3650000000000002</v>
      </c>
      <c r="J126" s="2">
        <v>180.06800000000001</v>
      </c>
      <c r="K126" s="2">
        <v>286.53899999999999</v>
      </c>
      <c r="L126" s="21">
        <v>156.78700000000001</v>
      </c>
      <c r="M126" s="2">
        <v>573</v>
      </c>
      <c r="N126" s="12"/>
    </row>
    <row r="127" spans="2:14" x14ac:dyDescent="0.2">
      <c r="B127" s="51" t="s">
        <v>326</v>
      </c>
      <c r="C127" s="2">
        <v>9.1950000000000003</v>
      </c>
      <c r="D127" s="2">
        <v>55.804000000000002</v>
      </c>
      <c r="E127" s="2">
        <v>8.7859999999999996</v>
      </c>
      <c r="F127" s="2">
        <v>190.34100000000001</v>
      </c>
      <c r="G127" s="2">
        <v>324.61799999999999</v>
      </c>
      <c r="H127" s="2">
        <v>13.648999999999999</v>
      </c>
      <c r="I127" s="2">
        <v>304</v>
      </c>
      <c r="J127" s="2">
        <v>420.69099999999997</v>
      </c>
      <c r="K127" s="2">
        <v>254.81700000000001</v>
      </c>
      <c r="L127" s="2">
        <v>155.803</v>
      </c>
      <c r="M127" s="2">
        <v>603.04600000000005</v>
      </c>
      <c r="N127" s="12"/>
    </row>
    <row r="128" spans="2:14" x14ac:dyDescent="0.2">
      <c r="B128" s="56"/>
      <c r="N128" s="12"/>
    </row>
    <row r="129" spans="2:14" x14ac:dyDescent="0.2">
      <c r="B129" s="51" t="s">
        <v>327</v>
      </c>
      <c r="C129" s="20">
        <v>98.138000000000005</v>
      </c>
      <c r="D129" s="20">
        <v>197.08600000000001</v>
      </c>
      <c r="E129" s="21">
        <v>79.218999999999994</v>
      </c>
      <c r="F129" s="21">
        <v>403.56299999999999</v>
      </c>
      <c r="G129" s="21">
        <v>448.05399999999997</v>
      </c>
      <c r="H129" s="21">
        <v>14.454000000000001</v>
      </c>
      <c r="I129" s="21">
        <v>12.625999999999999</v>
      </c>
      <c r="J129" s="21">
        <v>723.404</v>
      </c>
      <c r="K129" s="21">
        <v>274.60399999999998</v>
      </c>
      <c r="L129" s="21">
        <v>77.596000000000004</v>
      </c>
      <c r="M129" s="21">
        <v>608.77</v>
      </c>
      <c r="N129" s="12"/>
    </row>
    <row r="130" spans="2:14" x14ac:dyDescent="0.2">
      <c r="B130" s="51" t="s">
        <v>328</v>
      </c>
      <c r="C130" s="20">
        <v>3.5089999999999999</v>
      </c>
      <c r="D130" s="20">
        <v>50.125999999999998</v>
      </c>
      <c r="E130" s="21">
        <v>4.9770000000000003</v>
      </c>
      <c r="F130" s="21">
        <v>60.936</v>
      </c>
      <c r="G130" s="21">
        <v>486.87700000000001</v>
      </c>
      <c r="H130" s="21">
        <v>240.14400000000001</v>
      </c>
      <c r="I130" s="21">
        <v>8.0649999999999995</v>
      </c>
      <c r="J130" s="21">
        <v>331.73</v>
      </c>
      <c r="K130" s="21">
        <v>126.685</v>
      </c>
      <c r="L130" s="21">
        <v>61.798999999999999</v>
      </c>
      <c r="M130" s="21">
        <v>974.78300000000002</v>
      </c>
      <c r="N130" s="12"/>
    </row>
    <row r="131" spans="2:14" x14ac:dyDescent="0.2">
      <c r="B131" s="51" t="s">
        <v>329</v>
      </c>
      <c r="C131" s="20">
        <v>1.7190000000000001</v>
      </c>
      <c r="D131" s="20">
        <v>70.19</v>
      </c>
      <c r="E131" s="21">
        <v>4.2539999999999996</v>
      </c>
      <c r="F131" s="21">
        <v>59.265999999999998</v>
      </c>
      <c r="G131" s="21">
        <v>357.87</v>
      </c>
      <c r="H131" s="21">
        <v>3.1859999999999999</v>
      </c>
      <c r="I131" s="24" t="s">
        <v>26</v>
      </c>
      <c r="J131" s="21">
        <v>344.69400000000002</v>
      </c>
      <c r="K131" s="21">
        <v>54.482999999999997</v>
      </c>
      <c r="L131" s="21">
        <v>49.040999999999997</v>
      </c>
      <c r="M131" s="21">
        <v>530.70000000000005</v>
      </c>
      <c r="N131" s="12"/>
    </row>
    <row r="132" spans="2:14" x14ac:dyDescent="0.2">
      <c r="B132" s="51" t="s">
        <v>330</v>
      </c>
      <c r="C132" s="20">
        <v>19.416</v>
      </c>
      <c r="D132" s="20">
        <v>113.57</v>
      </c>
      <c r="E132" s="21">
        <v>15.871</v>
      </c>
      <c r="F132" s="21">
        <v>484.48700000000002</v>
      </c>
      <c r="G132" s="21">
        <v>398.06799999999998</v>
      </c>
      <c r="H132" s="21">
        <v>156.77000000000001</v>
      </c>
      <c r="I132" s="21">
        <v>4.4550000000000001</v>
      </c>
      <c r="J132" s="21">
        <v>366.05599999999998</v>
      </c>
      <c r="K132" s="21">
        <v>157.16</v>
      </c>
      <c r="L132" s="21">
        <v>102.794</v>
      </c>
      <c r="M132" s="21">
        <v>411.37700000000001</v>
      </c>
      <c r="N132" s="12"/>
    </row>
    <row r="133" spans="2:14" x14ac:dyDescent="0.2">
      <c r="B133" s="51" t="s">
        <v>331</v>
      </c>
      <c r="C133" s="20">
        <v>11.932</v>
      </c>
      <c r="D133" s="20">
        <v>44.807000000000002</v>
      </c>
      <c r="E133" s="21">
        <v>7.7590000000000003</v>
      </c>
      <c r="F133" s="21">
        <v>113.22499999999999</v>
      </c>
      <c r="G133" s="21">
        <v>403.245</v>
      </c>
      <c r="H133" s="21">
        <v>13.237</v>
      </c>
      <c r="I133" s="21">
        <v>4.992</v>
      </c>
      <c r="J133" s="21">
        <v>104.45</v>
      </c>
      <c r="K133" s="21">
        <v>113.809</v>
      </c>
      <c r="L133" s="21">
        <v>99.784999999999997</v>
      </c>
      <c r="M133" s="21">
        <v>596.39599999999996</v>
      </c>
      <c r="N133" s="12"/>
    </row>
    <row r="134" spans="2:14" x14ac:dyDescent="0.2">
      <c r="B134" s="51" t="s">
        <v>332</v>
      </c>
      <c r="C134" s="12">
        <v>1.33</v>
      </c>
      <c r="D134" s="12">
        <v>51.631</v>
      </c>
      <c r="E134" s="2">
        <v>6.5069999999999997</v>
      </c>
      <c r="F134" s="2">
        <v>113.105</v>
      </c>
      <c r="G134" s="2">
        <v>608.53</v>
      </c>
      <c r="H134" s="2">
        <v>35.414000000000001</v>
      </c>
      <c r="I134" s="2">
        <v>62.237000000000002</v>
      </c>
      <c r="J134" s="2">
        <v>145.22900000000001</v>
      </c>
      <c r="K134" s="2">
        <v>104.47499999999999</v>
      </c>
      <c r="L134" s="2">
        <v>63.249000000000002</v>
      </c>
      <c r="M134" s="2">
        <v>946.58</v>
      </c>
      <c r="N134" s="12"/>
    </row>
    <row r="135" spans="2:14" x14ac:dyDescent="0.2">
      <c r="B135" s="51" t="s">
        <v>333</v>
      </c>
      <c r="C135" s="2">
        <v>9.9469999999999992</v>
      </c>
      <c r="D135" s="2">
        <v>75.751999999999995</v>
      </c>
      <c r="E135" s="2">
        <v>51.825000000000003</v>
      </c>
      <c r="F135" s="2">
        <v>302.60500000000002</v>
      </c>
      <c r="G135" s="2">
        <v>627.03800000000001</v>
      </c>
      <c r="H135" s="2">
        <v>16.765000000000001</v>
      </c>
      <c r="I135" s="2">
        <v>27.178000000000001</v>
      </c>
      <c r="J135" s="2">
        <v>592.01099999999997</v>
      </c>
      <c r="K135" s="2">
        <v>150.35</v>
      </c>
      <c r="L135" s="2">
        <v>98.682000000000002</v>
      </c>
      <c r="M135" s="2">
        <v>747.42</v>
      </c>
      <c r="N135" s="12"/>
    </row>
    <row r="136" spans="2:14" x14ac:dyDescent="0.2">
      <c r="B136" s="56"/>
      <c r="N136" s="12"/>
    </row>
    <row r="137" spans="2:14" x14ac:dyDescent="0.2">
      <c r="B137" s="51" t="s">
        <v>334</v>
      </c>
      <c r="C137" s="20">
        <v>48.005000000000003</v>
      </c>
      <c r="D137" s="20">
        <v>139.965</v>
      </c>
      <c r="E137" s="21">
        <v>39.948</v>
      </c>
      <c r="F137" s="21">
        <v>409.678</v>
      </c>
      <c r="G137" s="21">
        <v>572.16700000000003</v>
      </c>
      <c r="H137" s="21">
        <v>23.475000000000001</v>
      </c>
      <c r="I137" s="24">
        <v>2.528</v>
      </c>
      <c r="J137" s="21">
        <v>306.02600000000001</v>
      </c>
      <c r="K137" s="21">
        <v>286.113</v>
      </c>
      <c r="L137" s="21">
        <v>71.019000000000005</v>
      </c>
      <c r="M137" s="21">
        <v>473.16199999999998</v>
      </c>
      <c r="N137" s="12"/>
    </row>
    <row r="138" spans="2:14" x14ac:dyDescent="0.2">
      <c r="B138" s="51" t="s">
        <v>335</v>
      </c>
      <c r="C138" s="20">
        <v>16.295999999999999</v>
      </c>
      <c r="D138" s="20">
        <v>16.686</v>
      </c>
      <c r="E138" s="21">
        <v>3.2749999999999999</v>
      </c>
      <c r="F138" s="21">
        <v>50.417000000000002</v>
      </c>
      <c r="G138" s="21">
        <v>143.96199999999999</v>
      </c>
      <c r="H138" s="21">
        <v>1.2290000000000001</v>
      </c>
      <c r="I138" s="24">
        <v>154.30000000000001</v>
      </c>
      <c r="J138" s="21">
        <v>192.39</v>
      </c>
      <c r="K138" s="21">
        <v>163.898</v>
      </c>
      <c r="L138" s="21">
        <v>20.172999999999998</v>
      </c>
      <c r="M138" s="21">
        <v>145.5</v>
      </c>
      <c r="N138" s="12"/>
    </row>
    <row r="139" spans="2:14" x14ac:dyDescent="0.2">
      <c r="B139" s="51" t="s">
        <v>336</v>
      </c>
      <c r="C139" s="20">
        <v>41.137</v>
      </c>
      <c r="D139" s="20">
        <v>28.93</v>
      </c>
      <c r="E139" s="21">
        <v>5.3490000000000002</v>
      </c>
      <c r="F139" s="21">
        <v>524.40899999999999</v>
      </c>
      <c r="G139" s="21">
        <v>235.72200000000001</v>
      </c>
      <c r="H139" s="21">
        <v>1.2729999999999999</v>
      </c>
      <c r="I139" s="24" t="s">
        <v>26</v>
      </c>
      <c r="J139" s="21">
        <v>182.37899999999999</v>
      </c>
      <c r="K139" s="21">
        <v>260.11</v>
      </c>
      <c r="L139" s="21">
        <v>62.05</v>
      </c>
      <c r="M139" s="21">
        <v>610.4</v>
      </c>
      <c r="N139" s="12"/>
    </row>
    <row r="140" spans="2:14" x14ac:dyDescent="0.2">
      <c r="B140" s="51" t="s">
        <v>337</v>
      </c>
      <c r="C140" s="20">
        <v>36.567999999999998</v>
      </c>
      <c r="D140" s="20">
        <v>20.442</v>
      </c>
      <c r="E140" s="21">
        <v>2.7290000000000001</v>
      </c>
      <c r="F140" s="21">
        <v>217.85400000000001</v>
      </c>
      <c r="G140" s="21">
        <v>390.29399999999998</v>
      </c>
      <c r="H140" s="21">
        <v>3.488</v>
      </c>
      <c r="I140" s="24" t="s">
        <v>26</v>
      </c>
      <c r="J140" s="21">
        <v>6.1509999999999998</v>
      </c>
      <c r="K140" s="21">
        <v>213.28299999999999</v>
      </c>
      <c r="L140" s="21">
        <v>74.599999999999994</v>
      </c>
      <c r="M140" s="21">
        <v>487.1</v>
      </c>
      <c r="N140" s="12"/>
    </row>
    <row r="141" spans="2:14" x14ac:dyDescent="0.2">
      <c r="B141" s="51" t="s">
        <v>338</v>
      </c>
      <c r="C141" s="20">
        <v>2.5150000000000001</v>
      </c>
      <c r="D141" s="20">
        <v>20.76</v>
      </c>
      <c r="E141" s="21">
        <v>1.3620000000000001</v>
      </c>
      <c r="F141" s="21">
        <v>75.447999999999993</v>
      </c>
      <c r="G141" s="21">
        <v>363.99</v>
      </c>
      <c r="H141" s="21">
        <v>3.883</v>
      </c>
      <c r="I141" s="24" t="s">
        <v>26</v>
      </c>
      <c r="J141" s="21">
        <v>651.35699999999997</v>
      </c>
      <c r="K141" s="21">
        <v>63.722000000000001</v>
      </c>
      <c r="L141" s="21">
        <v>39.780999999999999</v>
      </c>
      <c r="M141" s="21">
        <v>384.9</v>
      </c>
      <c r="N141" s="12"/>
    </row>
    <row r="142" spans="2:14" x14ac:dyDescent="0.2">
      <c r="B142" s="51" t="s">
        <v>339</v>
      </c>
      <c r="C142" s="20">
        <v>10.329000000000001</v>
      </c>
      <c r="D142" s="20">
        <v>232.70699999999999</v>
      </c>
      <c r="E142" s="21">
        <v>4.2309999999999999</v>
      </c>
      <c r="F142" s="21">
        <v>102.673</v>
      </c>
      <c r="G142" s="21">
        <v>576.98400000000004</v>
      </c>
      <c r="H142" s="21">
        <v>160.05500000000001</v>
      </c>
      <c r="I142" s="24">
        <v>0.40200000000000002</v>
      </c>
      <c r="J142" s="21">
        <v>466.71</v>
      </c>
      <c r="K142" s="21">
        <v>186.678</v>
      </c>
      <c r="L142" s="21">
        <v>33.673999999999999</v>
      </c>
      <c r="M142" s="21">
        <v>474.9</v>
      </c>
      <c r="N142" s="12"/>
    </row>
    <row r="143" spans="2:14" x14ac:dyDescent="0.2">
      <c r="B143" s="51" t="s">
        <v>340</v>
      </c>
      <c r="C143" s="12">
        <v>1.0469999999999999</v>
      </c>
      <c r="D143" s="12">
        <v>8.5630000000000006</v>
      </c>
      <c r="E143" s="12">
        <v>0.38300000000000001</v>
      </c>
      <c r="F143" s="12">
        <v>225.94499999999999</v>
      </c>
      <c r="G143" s="12">
        <v>102.348</v>
      </c>
      <c r="H143" s="12">
        <v>2.944</v>
      </c>
      <c r="I143" s="12">
        <v>5</v>
      </c>
      <c r="J143" s="12">
        <v>3.38</v>
      </c>
      <c r="K143" s="12">
        <v>52.057000000000002</v>
      </c>
      <c r="L143" s="12">
        <v>10.541</v>
      </c>
      <c r="M143" s="12">
        <v>230.2</v>
      </c>
      <c r="N143" s="12"/>
    </row>
    <row r="144" spans="2:14" ht="18" thickBot="1" x14ac:dyDescent="0.25">
      <c r="B144" s="6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2"/>
    </row>
    <row r="145" spans="1:14" x14ac:dyDescent="0.2">
      <c r="C145" s="1" t="s">
        <v>146</v>
      </c>
      <c r="N145" s="12"/>
    </row>
    <row r="146" spans="1:14" x14ac:dyDescent="0.2">
      <c r="A146" s="1"/>
      <c r="N146" s="12"/>
    </row>
    <row r="147" spans="1:14" x14ac:dyDescent="0.2">
      <c r="N147" s="12"/>
    </row>
    <row r="148" spans="1:14" x14ac:dyDescent="0.2">
      <c r="N148" s="12"/>
    </row>
    <row r="149" spans="1:14" x14ac:dyDescent="0.2">
      <c r="N149" s="12"/>
    </row>
    <row r="150" spans="1:14" x14ac:dyDescent="0.2">
      <c r="N150" s="12"/>
    </row>
    <row r="151" spans="1:14" x14ac:dyDescent="0.2">
      <c r="N151" s="12"/>
    </row>
    <row r="152" spans="1:14" x14ac:dyDescent="0.2">
      <c r="N152" s="12"/>
    </row>
    <row r="153" spans="1:14" x14ac:dyDescent="0.2">
      <c r="N153" s="12"/>
    </row>
    <row r="154" spans="1:14" x14ac:dyDescent="0.2">
      <c r="N154" s="12"/>
    </row>
    <row r="155" spans="1:14" x14ac:dyDescent="0.2">
      <c r="N155" s="12"/>
    </row>
    <row r="156" spans="1:14" x14ac:dyDescent="0.2">
      <c r="N156" s="12"/>
    </row>
    <row r="157" spans="1:14" x14ac:dyDescent="0.2">
      <c r="N157" s="12"/>
    </row>
  </sheetData>
  <mergeCells count="1">
    <mergeCell ref="C72:D72"/>
  </mergeCells>
  <phoneticPr fontId="2"/>
  <pageMargins left="0.4" right="0.49" top="0.63" bottom="0.62" header="0.51200000000000001" footer="0.51200000000000001"/>
  <pageSetup paperSize="12" scale="75" orientation="portrait" r:id="rId1"/>
  <headerFooter alignWithMargins="0"/>
  <rowBreaks count="1" manualBreakCount="1"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32</vt:i4>
      </vt:variant>
    </vt:vector>
  </HeadingPairs>
  <TitlesOfParts>
    <vt:vector size="48" baseType="lpstr">
      <vt:lpstr>O01県財</vt:lpstr>
      <vt:lpstr>O02県財</vt:lpstr>
      <vt:lpstr>O03県財</vt:lpstr>
      <vt:lpstr>O04県財</vt:lpstr>
      <vt:lpstr>O05県財</vt:lpstr>
      <vt:lpstr>O06町村</vt:lpstr>
      <vt:lpstr>O07町村</vt:lpstr>
      <vt:lpstr>O08公債</vt:lpstr>
      <vt:lpstr>O09A町村</vt:lpstr>
      <vt:lpstr>O09B町村</vt:lpstr>
      <vt:lpstr>O10A公企</vt:lpstr>
      <vt:lpstr>O10B公企</vt:lpstr>
      <vt:lpstr>O10C公企</vt:lpstr>
      <vt:lpstr>O10D公企</vt:lpstr>
      <vt:lpstr>O11A国税</vt:lpstr>
      <vt:lpstr>O11B国税</vt:lpstr>
      <vt:lpstr>O01県財!Print_Area</vt:lpstr>
      <vt:lpstr>O02県財!Print_Area</vt:lpstr>
      <vt:lpstr>O03県財!Print_Area</vt:lpstr>
      <vt:lpstr>O04県財!Print_Area</vt:lpstr>
      <vt:lpstr>O05県財!Print_Area</vt:lpstr>
      <vt:lpstr>O06町村!Print_Area</vt:lpstr>
      <vt:lpstr>O07町村!Print_Area</vt:lpstr>
      <vt:lpstr>O08公債!Print_Area</vt:lpstr>
      <vt:lpstr>O09A町村!Print_Area</vt:lpstr>
      <vt:lpstr>O09B町村!Print_Area</vt:lpstr>
      <vt:lpstr>O10A公企!Print_Area</vt:lpstr>
      <vt:lpstr>O10B公企!Print_Area</vt:lpstr>
      <vt:lpstr>O10C公企!Print_Area</vt:lpstr>
      <vt:lpstr>O10D公企!Print_Area</vt:lpstr>
      <vt:lpstr>O11A国税!Print_Area</vt:lpstr>
      <vt:lpstr>O11B国税!Print_Area</vt:lpstr>
      <vt:lpstr>O01県財!Print_Area_MI</vt:lpstr>
      <vt:lpstr>O02県財!Print_Area_MI</vt:lpstr>
      <vt:lpstr>O03県財!Print_Area_MI</vt:lpstr>
      <vt:lpstr>O04県財!Print_Area_MI</vt:lpstr>
      <vt:lpstr>O05県財!Print_Area_MI</vt:lpstr>
      <vt:lpstr>O06町村!Print_Area_MI</vt:lpstr>
      <vt:lpstr>O07町村!Print_Area_MI</vt:lpstr>
      <vt:lpstr>O08公債!Print_Area_MI</vt:lpstr>
      <vt:lpstr>O09A町村!Print_Area_MI</vt:lpstr>
      <vt:lpstr>O09B町村!Print_Area_MI</vt:lpstr>
      <vt:lpstr>O10A公企!Print_Area_MI</vt:lpstr>
      <vt:lpstr>O10B公企!Print_Area_MI</vt:lpstr>
      <vt:lpstr>O10C公企!Print_Area_MI</vt:lpstr>
      <vt:lpstr>O10D公企!Print_Area_MI</vt:lpstr>
      <vt:lpstr>O11A国税!Print_Area_MI</vt:lpstr>
      <vt:lpstr>O11B国税!Print_Area_MI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2018-06-15T01:41:44Z</dcterms:created>
  <dcterms:modified xsi:type="dcterms:W3CDTF">2018-06-15T01:44:30Z</dcterms:modified>
</cp:coreProperties>
</file>